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mc:AlternateContent xmlns:mc="http://schemas.openxmlformats.org/markup-compatibility/2006">
    <mc:Choice Requires="x15">
      <x15ac:absPath xmlns:x15ac="http://schemas.microsoft.com/office/spreadsheetml/2010/11/ac" url="Z:\Group Investor Relations\2023\Q4\Draft sharp\"/>
    </mc:Choice>
  </mc:AlternateContent>
  <xr:revisionPtr revIDLastSave="0" documentId="13_ncr:1_{5E205D10-3225-4171-A7BD-E0538BA4D1D7}" xr6:coauthVersionLast="47" xr6:coauthVersionMax="47" xr10:uidLastSave="{00000000-0000-0000-0000-000000000000}"/>
  <bookViews>
    <workbookView xWindow="1152" yWindow="1152" windowWidth="38724" windowHeight="15168" tabRatio="911"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6" r:id="rId12"/>
  </sheets>
  <externalReferences>
    <externalReference r:id="rId13"/>
    <externalReference r:id="rId14"/>
    <externalReference r:id="rId15"/>
    <externalReference r:id="rId16"/>
    <externalReference r:id="rId17"/>
    <externalReference r:id="rId18"/>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 localSheetId="11">[1]Ctrl!$D$5</definedName>
    <definedName name="CQ">[2]Ctrl!$D$5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dx_FinStat" localSheetId="11">[3]FinStat_values!$B:$F</definedName>
    <definedName name="Idx_FinStat">[4]FinStat_values!$B:$F</definedName>
    <definedName name="Idx_PubRes" localSheetId="11">[5]Published_values!$B:$G</definedName>
    <definedName name="Idx_PubRes">[6]Published_values!$B:$G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SEK'!$A$1:$V$77</definedName>
    <definedName name="_xlnm.Print_Area" localSheetId="10">'APMs calculated'!$A$1:$R$39</definedName>
    <definedName name="_xlnm.Print_Area" localSheetId="8">'Key Ratios - SEK'!$A$1:$H$75</definedName>
    <definedName name="_xlnm.Print_Area" localSheetId="2">'Q BS SEK'!$A$1:$Q$49</definedName>
    <definedName name="_xlnm.Print_Area" localSheetId="3">'Q CF SEK'!$A$1:$R$68</definedName>
    <definedName name="_xlnm.Print_Area" localSheetId="4">'Q SB SEK'!$A$1:$N$59</definedName>
    <definedName name="_xlnm.Print_Area" localSheetId="0">'START PAGE'!$A$4:$F$48</definedName>
    <definedName name="_xlnm.Print_Area" localSheetId="11">Sustainability!$A$2:$G$75</definedName>
    <definedName name="_xlnm.Print_Area" localSheetId="6">'Y BS SEK'!$A$1:$F$48</definedName>
    <definedName name="_xlnm.Print_Area" localSheetId="7">'Y CF SEK'!$A$1:$F$44</definedName>
    <definedName name="_xlnm.Print_Area" localSheetId="5">'Y IS SEK'!$A$1:$I$78</definedName>
    <definedName name="_xlnm.Print_Area" localSheetId="9">'Y SB SEK'!$A$1:$E$59</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1" i="13" l="1"/>
  <c r="I48" i="13"/>
  <c r="L67" i="10" l="1"/>
  <c r="G61" i="13" l="1"/>
  <c r="H61" i="13"/>
  <c r="F61" i="13"/>
  <c r="I52" i="13"/>
  <c r="H48" i="13"/>
  <c r="I46" i="13"/>
  <c r="AB36" i="35"/>
  <c r="AA36" i="35"/>
  <c r="Z36" i="35"/>
  <c r="Y36" i="35"/>
  <c r="X36" i="35"/>
  <c r="W36" i="35"/>
  <c r="V36" i="35"/>
  <c r="U36" i="35"/>
  <c r="I39" i="13"/>
  <c r="H39" i="13"/>
  <c r="G15" i="25"/>
  <c r="G19" i="25" s="1"/>
  <c r="G41" i="25" s="1"/>
  <c r="B15" i="25"/>
  <c r="C15" i="25"/>
  <c r="D15" i="25"/>
  <c r="E15" i="25"/>
  <c r="F15" i="25"/>
  <c r="H15" i="25"/>
  <c r="B39" i="25"/>
  <c r="C39" i="25"/>
  <c r="D39" i="25"/>
  <c r="E39" i="25"/>
  <c r="F39" i="25"/>
  <c r="G39" i="25"/>
  <c r="H39" i="25"/>
  <c r="H29" i="25"/>
  <c r="G29" i="25"/>
  <c r="F29" i="25"/>
  <c r="E29" i="25"/>
  <c r="D29" i="25"/>
  <c r="C29" i="25"/>
  <c r="B29" i="25"/>
  <c r="H19" i="25"/>
  <c r="H41" i="25" s="1"/>
  <c r="F19" i="25"/>
  <c r="F41" i="25" s="1"/>
  <c r="E19" i="25"/>
  <c r="E41" i="25" s="1"/>
  <c r="D19" i="25"/>
  <c r="D41" i="25" s="1"/>
  <c r="C19" i="25"/>
  <c r="C41" i="25" s="1"/>
  <c r="B19" i="25"/>
  <c r="B41" i="25" s="1"/>
  <c r="C10" i="25"/>
  <c r="E10" i="25"/>
  <c r="G10" i="25"/>
  <c r="AC56" i="31"/>
  <c r="AA56" i="31"/>
  <c r="Z56" i="31"/>
  <c r="Y56" i="31"/>
  <c r="X56" i="31"/>
  <c r="W56" i="31"/>
  <c r="V56" i="31"/>
  <c r="U56" i="31"/>
  <c r="T56" i="31"/>
  <c r="D56" i="31"/>
  <c r="C56" i="31"/>
  <c r="B56" i="31"/>
  <c r="N56" i="31"/>
  <c r="AB25" i="35"/>
  <c r="I13" i="13"/>
  <c r="I12" i="13"/>
  <c r="H12" i="13"/>
  <c r="L70" i="10" l="1"/>
  <c r="L69" i="10"/>
  <c r="L68" i="10"/>
  <c r="K70" i="10"/>
  <c r="K69" i="10"/>
  <c r="K68" i="10"/>
  <c r="K67" i="10"/>
  <c r="L64" i="10" l="1"/>
  <c r="T36" i="35" l="1"/>
  <c r="S36" i="35"/>
  <c r="R36" i="35"/>
  <c r="Q36" i="35"/>
  <c r="P36" i="35"/>
  <c r="N36" i="35"/>
  <c r="M36" i="35"/>
  <c r="L36" i="35"/>
  <c r="K36" i="35"/>
  <c r="J36" i="35"/>
  <c r="I36" i="35"/>
  <c r="H36" i="35"/>
  <c r="G36" i="35"/>
  <c r="F36" i="35"/>
  <c r="D36" i="35"/>
  <c r="B36" i="35"/>
  <c r="AB35" i="35"/>
  <c r="AA35" i="35"/>
  <c r="Z35" i="35"/>
  <c r="Y35" i="35"/>
  <c r="X35" i="35"/>
  <c r="W35" i="35"/>
  <c r="V35" i="35"/>
  <c r="U35" i="35"/>
  <c r="T35" i="35"/>
  <c r="S35" i="35"/>
  <c r="R35" i="35"/>
  <c r="Q35" i="35"/>
  <c r="P35" i="35"/>
  <c r="O35" i="35"/>
  <c r="N35" i="35"/>
  <c r="I35" i="35"/>
  <c r="H35" i="35"/>
  <c r="G35" i="35"/>
  <c r="F35" i="35"/>
  <c r="D35" i="35"/>
  <c r="AB33" i="35"/>
  <c r="AA33" i="35"/>
  <c r="Z33" i="35"/>
  <c r="Y33" i="35"/>
  <c r="X33" i="35"/>
  <c r="W33" i="35"/>
  <c r="V33" i="35"/>
  <c r="U33" i="35"/>
  <c r="T33" i="35"/>
  <c r="S33" i="35"/>
  <c r="R33" i="35"/>
  <c r="Q33" i="35"/>
  <c r="P33" i="35"/>
  <c r="O33" i="35"/>
  <c r="N33" i="35"/>
  <c r="M33" i="35"/>
  <c r="L33" i="35"/>
  <c r="K33" i="35"/>
  <c r="J33" i="35"/>
  <c r="I33" i="35"/>
  <c r="H33" i="35"/>
  <c r="G33" i="35"/>
  <c r="F33" i="35"/>
  <c r="D33" i="35"/>
  <c r="B33" i="35"/>
  <c r="J32" i="35"/>
  <c r="AB31" i="35"/>
  <c r="AA31" i="35"/>
  <c r="Z31" i="35"/>
  <c r="Y31" i="35"/>
  <c r="X31" i="35"/>
  <c r="W31" i="35"/>
  <c r="V31" i="35"/>
  <c r="U31" i="35"/>
  <c r="T31" i="35"/>
  <c r="S31" i="35"/>
  <c r="R31" i="35"/>
  <c r="Q31" i="35"/>
  <c r="P31" i="35"/>
  <c r="O31" i="35"/>
  <c r="N31" i="35"/>
  <c r="M31" i="35"/>
  <c r="L31" i="35"/>
  <c r="K31" i="35"/>
  <c r="J31" i="35"/>
  <c r="I31" i="35"/>
  <c r="H31" i="35"/>
  <c r="G31" i="35"/>
  <c r="F31" i="35"/>
  <c r="D31" i="35"/>
  <c r="B31" i="35"/>
  <c r="AB28" i="35"/>
  <c r="AA28" i="35"/>
  <c r="Z28" i="35"/>
  <c r="Y28" i="35"/>
  <c r="X28" i="35"/>
  <c r="W28" i="35"/>
  <c r="V28" i="35"/>
  <c r="U28" i="35"/>
  <c r="T28" i="35"/>
  <c r="S28" i="35"/>
  <c r="R28" i="35"/>
  <c r="Q28" i="35"/>
  <c r="AA25" i="35"/>
  <c r="Z25" i="35"/>
  <c r="Y25" i="35"/>
  <c r="X25" i="35"/>
  <c r="W25" i="35"/>
  <c r="V25" i="35"/>
  <c r="U25" i="35"/>
  <c r="T25" i="35"/>
  <c r="S25" i="35"/>
  <c r="R25" i="35"/>
  <c r="Q25" i="35"/>
  <c r="P25" i="35"/>
  <c r="O25" i="35"/>
  <c r="N25" i="35"/>
  <c r="M25" i="35"/>
  <c r="L25" i="35"/>
  <c r="K25" i="35"/>
  <c r="J25" i="35"/>
  <c r="I25" i="35"/>
  <c r="H25" i="35"/>
  <c r="G25" i="35"/>
  <c r="F25" i="35"/>
  <c r="D25" i="35"/>
  <c r="B25" i="35"/>
  <c r="AB23" i="35"/>
  <c r="AA23" i="35"/>
  <c r="Z23" i="35"/>
  <c r="Y23" i="35"/>
  <c r="X23" i="35"/>
  <c r="W23" i="35"/>
  <c r="V23" i="35"/>
  <c r="U23" i="35"/>
  <c r="T23" i="35"/>
  <c r="S23" i="35"/>
  <c r="R23" i="35"/>
  <c r="Q23" i="35"/>
  <c r="P23" i="35"/>
  <c r="O23" i="35"/>
  <c r="N23" i="35"/>
  <c r="M23" i="35"/>
  <c r="L23" i="35"/>
  <c r="K23" i="35"/>
  <c r="J23" i="35"/>
  <c r="I23" i="35"/>
  <c r="H23" i="35"/>
  <c r="G23" i="35"/>
  <c r="F23" i="35"/>
  <c r="D23" i="35"/>
  <c r="B23" i="35"/>
  <c r="AB21" i="35"/>
  <c r="AA21" i="35"/>
  <c r="Z21" i="35"/>
  <c r="Y21" i="35"/>
  <c r="X21" i="35"/>
  <c r="W21" i="35"/>
  <c r="V21" i="35"/>
  <c r="U21" i="35"/>
  <c r="T21" i="35"/>
  <c r="S21" i="35"/>
  <c r="R21" i="35"/>
  <c r="Q21" i="35"/>
  <c r="P21" i="35"/>
  <c r="O21" i="35"/>
  <c r="N21" i="35"/>
  <c r="M21" i="35"/>
  <c r="L21" i="35"/>
  <c r="K21" i="35"/>
  <c r="J21" i="35"/>
  <c r="I21" i="35"/>
  <c r="H21" i="35"/>
  <c r="G21" i="35"/>
  <c r="F21" i="35"/>
  <c r="D21" i="35"/>
  <c r="B21" i="35"/>
  <c r="AB20" i="35"/>
  <c r="AA20" i="35"/>
  <c r="Z20" i="35"/>
  <c r="Y20" i="35"/>
  <c r="X20" i="35"/>
  <c r="W20" i="35"/>
  <c r="V20" i="35"/>
  <c r="U20" i="35"/>
  <c r="T20" i="35"/>
  <c r="S20" i="35"/>
  <c r="R20" i="35"/>
  <c r="Q20" i="35"/>
  <c r="P20" i="35"/>
  <c r="O20" i="35"/>
  <c r="N20" i="35"/>
  <c r="M20" i="35"/>
  <c r="L20" i="35"/>
  <c r="K20" i="35"/>
  <c r="J20" i="35"/>
  <c r="I20" i="35"/>
  <c r="H20" i="35"/>
  <c r="G20" i="35"/>
  <c r="F20" i="35"/>
  <c r="D20" i="35"/>
  <c r="B20" i="35"/>
  <c r="AB19" i="35"/>
  <c r="AA19" i="35"/>
  <c r="Z19" i="35"/>
  <c r="Y19" i="35"/>
  <c r="X19" i="35"/>
  <c r="W19" i="35"/>
  <c r="V19" i="35"/>
  <c r="U19" i="35"/>
  <c r="T19" i="35"/>
  <c r="S19" i="35"/>
  <c r="R19" i="35"/>
  <c r="Q19" i="35"/>
  <c r="P19" i="35"/>
  <c r="O19" i="35"/>
  <c r="N19" i="35"/>
  <c r="M19" i="35"/>
  <c r="L19" i="35"/>
  <c r="K19" i="35"/>
  <c r="AB18" i="35"/>
  <c r="AA18" i="35"/>
  <c r="Z18" i="35"/>
  <c r="Y18" i="35"/>
  <c r="X18" i="35"/>
  <c r="W18" i="35"/>
  <c r="V18" i="35"/>
  <c r="U18" i="35"/>
  <c r="T18" i="35"/>
  <c r="S18" i="35"/>
  <c r="R18" i="35"/>
  <c r="Q18" i="35"/>
  <c r="P18" i="35"/>
  <c r="O18" i="35"/>
  <c r="N18" i="35"/>
  <c r="M18" i="35"/>
  <c r="L18" i="35"/>
  <c r="K18" i="35"/>
  <c r="J18" i="35"/>
  <c r="I18" i="35"/>
  <c r="H18" i="35"/>
  <c r="G18" i="35"/>
  <c r="F18" i="35"/>
  <c r="D18" i="35"/>
  <c r="B18" i="35"/>
  <c r="AB17" i="35"/>
  <c r="AA17" i="35"/>
  <c r="Z17" i="35"/>
  <c r="Y17" i="35"/>
  <c r="X17" i="35"/>
  <c r="W17" i="35"/>
  <c r="V17" i="35"/>
  <c r="U17" i="35"/>
  <c r="T17" i="35"/>
  <c r="S17" i="35"/>
  <c r="R17" i="35"/>
  <c r="Q17" i="35"/>
  <c r="P17" i="35"/>
  <c r="O17" i="35"/>
  <c r="N17" i="35"/>
  <c r="M17" i="35"/>
  <c r="L17" i="35"/>
  <c r="K17" i="35"/>
  <c r="J17" i="35"/>
  <c r="I17" i="35"/>
  <c r="H17" i="35"/>
  <c r="G17" i="35"/>
  <c r="F17" i="35"/>
  <c r="D17" i="35"/>
  <c r="B17" i="35"/>
  <c r="AB15" i="35"/>
  <c r="AA15" i="35"/>
  <c r="Z15" i="35"/>
  <c r="Y15" i="35"/>
  <c r="X15" i="35"/>
  <c r="W15" i="35"/>
  <c r="V15" i="35"/>
  <c r="U15" i="35"/>
  <c r="T15" i="35"/>
  <c r="S15" i="35"/>
  <c r="R15" i="35"/>
  <c r="Q15" i="35"/>
  <c r="P15" i="35"/>
  <c r="O15" i="35"/>
  <c r="N15" i="35"/>
  <c r="M15" i="35"/>
  <c r="L15" i="35"/>
  <c r="K15" i="35"/>
  <c r="J15" i="35"/>
  <c r="I15" i="35"/>
  <c r="H15" i="35"/>
  <c r="G15" i="35"/>
  <c r="F15" i="35"/>
  <c r="D15" i="35"/>
  <c r="B15" i="35"/>
  <c r="AB14" i="35"/>
  <c r="AA14" i="35"/>
  <c r="Z14" i="35"/>
  <c r="Y14" i="35"/>
  <c r="X14" i="35"/>
  <c r="W14" i="35"/>
  <c r="V14" i="35"/>
  <c r="U14" i="35"/>
  <c r="T14" i="35"/>
  <c r="S14" i="35"/>
  <c r="R14" i="35"/>
  <c r="Q14" i="35"/>
  <c r="P14" i="35"/>
  <c r="O14" i="35"/>
  <c r="N14" i="35"/>
  <c r="M14" i="35"/>
  <c r="L14" i="35"/>
  <c r="K14" i="35"/>
  <c r="J14" i="35"/>
  <c r="I14" i="35"/>
  <c r="H14" i="35"/>
  <c r="G14" i="35"/>
  <c r="F14" i="35"/>
  <c r="D14" i="35"/>
  <c r="B14" i="35"/>
  <c r="AB13" i="35"/>
  <c r="AA13" i="35"/>
  <c r="Z13" i="35"/>
  <c r="Y13" i="35"/>
  <c r="X13" i="35"/>
  <c r="W13" i="35"/>
  <c r="V13" i="35"/>
  <c r="U13" i="35"/>
  <c r="T13" i="35"/>
  <c r="S13" i="35"/>
  <c r="R13" i="35"/>
  <c r="Q13" i="35"/>
  <c r="P13" i="35"/>
  <c r="O13" i="35"/>
  <c r="AB12" i="35"/>
  <c r="AA12" i="35"/>
  <c r="Z12" i="35"/>
  <c r="Y12" i="35"/>
  <c r="X12" i="35"/>
  <c r="W12" i="35"/>
  <c r="V12" i="35"/>
  <c r="U12" i="35"/>
  <c r="T12" i="35"/>
  <c r="S12" i="35"/>
  <c r="R12" i="35"/>
  <c r="Q12" i="35"/>
  <c r="P12" i="35"/>
  <c r="O12" i="35"/>
  <c r="N12" i="35"/>
  <c r="M12" i="35"/>
  <c r="L12" i="35"/>
  <c r="K12" i="35"/>
  <c r="J12" i="35"/>
  <c r="I12" i="35"/>
  <c r="H12" i="35"/>
  <c r="G12" i="35"/>
  <c r="F12" i="35"/>
  <c r="D12" i="35"/>
  <c r="B12" i="35"/>
  <c r="AB11" i="35"/>
  <c r="AA11" i="35"/>
  <c r="Z11" i="35"/>
  <c r="Y11" i="35"/>
  <c r="X11" i="35"/>
  <c r="W11" i="35"/>
  <c r="V11" i="35"/>
  <c r="U11" i="35"/>
  <c r="T11" i="35"/>
  <c r="S11" i="35"/>
  <c r="R11" i="35"/>
  <c r="Q11" i="35"/>
  <c r="P11" i="35"/>
  <c r="O11" i="35"/>
  <c r="N11" i="35"/>
  <c r="M11" i="35"/>
  <c r="L11" i="35"/>
  <c r="K11" i="35"/>
  <c r="J11" i="35"/>
  <c r="I11" i="35"/>
  <c r="H11" i="35"/>
  <c r="G11" i="35"/>
  <c r="F11" i="35"/>
  <c r="D11" i="35"/>
  <c r="B11" i="35"/>
  <c r="AB8" i="35"/>
  <c r="AA8" i="35"/>
  <c r="Z8" i="35"/>
  <c r="Y8" i="35"/>
  <c r="X8" i="35"/>
  <c r="W8" i="35"/>
  <c r="V8" i="35"/>
  <c r="U8" i="35"/>
  <c r="T8" i="35"/>
  <c r="S8" i="35"/>
  <c r="R8" i="35"/>
  <c r="Q8" i="35"/>
  <c r="P8" i="35"/>
  <c r="O8" i="35"/>
  <c r="N8" i="35"/>
  <c r="M8" i="35"/>
  <c r="L8" i="35"/>
  <c r="K8" i="35"/>
  <c r="J8" i="35"/>
  <c r="I8" i="35"/>
  <c r="H8" i="35"/>
  <c r="G8" i="35"/>
  <c r="F8" i="35"/>
  <c r="D8" i="35"/>
  <c r="B8" i="35"/>
  <c r="AB7" i="35"/>
  <c r="AA7" i="35"/>
  <c r="Z7" i="35"/>
  <c r="Y7" i="35"/>
  <c r="X7" i="35"/>
  <c r="W7" i="35"/>
  <c r="V7" i="35"/>
  <c r="U7" i="35"/>
  <c r="T7" i="35"/>
  <c r="S7" i="35"/>
  <c r="R7" i="35"/>
  <c r="Q7" i="35"/>
  <c r="P7" i="35"/>
  <c r="O7" i="35"/>
  <c r="N7" i="35"/>
  <c r="M7" i="35"/>
  <c r="L7" i="35"/>
  <c r="K7" i="35"/>
  <c r="J7" i="35"/>
  <c r="I7" i="35"/>
  <c r="H7" i="35"/>
  <c r="G7" i="35"/>
  <c r="F7" i="35"/>
  <c r="D7" i="35"/>
  <c r="AB6" i="35"/>
  <c r="AA6" i="35"/>
  <c r="Z6" i="35"/>
  <c r="Y6" i="35"/>
  <c r="X6" i="35"/>
  <c r="W6" i="35"/>
  <c r="V6" i="35"/>
  <c r="U6" i="35"/>
  <c r="T6" i="35"/>
  <c r="S6" i="35"/>
  <c r="R6" i="35"/>
  <c r="Q6" i="35"/>
  <c r="P6" i="35"/>
  <c r="O6" i="35"/>
  <c r="N6" i="35"/>
  <c r="M6" i="35"/>
  <c r="L6" i="35"/>
  <c r="K6" i="35"/>
  <c r="J6" i="35"/>
  <c r="I6" i="35"/>
  <c r="F56" i="34"/>
  <c r="E56" i="34"/>
  <c r="D56" i="34"/>
  <c r="C56" i="34"/>
  <c r="B56" i="34"/>
  <c r="B52" i="34"/>
  <c r="E51" i="34"/>
  <c r="D51" i="34"/>
  <c r="C51" i="34"/>
  <c r="B51" i="34"/>
  <c r="B47" i="34"/>
  <c r="F46" i="34"/>
  <c r="E46" i="34"/>
  <c r="D46" i="34"/>
  <c r="C46" i="34"/>
  <c r="B46" i="34"/>
  <c r="B42" i="34"/>
  <c r="F41" i="34"/>
  <c r="E41" i="34"/>
  <c r="D41" i="34"/>
  <c r="C41" i="34"/>
  <c r="B41" i="34"/>
  <c r="B37" i="34"/>
  <c r="F36" i="34"/>
  <c r="E36" i="34"/>
  <c r="D36" i="34"/>
  <c r="C36" i="34"/>
  <c r="B36" i="34"/>
  <c r="B32" i="34"/>
  <c r="F28" i="34"/>
  <c r="E28" i="34"/>
  <c r="D28" i="34"/>
  <c r="C28" i="34"/>
  <c r="B28" i="34"/>
  <c r="B24" i="34"/>
  <c r="F23" i="34"/>
  <c r="E23" i="34"/>
  <c r="D23" i="34"/>
  <c r="C23" i="34"/>
  <c r="B23" i="34"/>
  <c r="B19" i="34"/>
  <c r="F18" i="34"/>
  <c r="E18" i="34"/>
  <c r="D18" i="34"/>
  <c r="C18" i="34"/>
  <c r="B18" i="34"/>
  <c r="B14" i="34"/>
  <c r="F13" i="34"/>
  <c r="E13" i="34"/>
  <c r="D13" i="34"/>
  <c r="C13" i="34"/>
  <c r="B13" i="34"/>
  <c r="B9" i="34"/>
  <c r="F8" i="34"/>
  <c r="E8" i="34"/>
  <c r="D8" i="34"/>
  <c r="C8" i="34"/>
  <c r="B8" i="34"/>
  <c r="E61" i="13"/>
  <c r="D61" i="13"/>
  <c r="I59" i="13"/>
  <c r="H59" i="13"/>
  <c r="G59" i="13"/>
  <c r="F59" i="13"/>
  <c r="E59" i="13"/>
  <c r="D59" i="13"/>
  <c r="B59" i="13"/>
  <c r="I58" i="13"/>
  <c r="H58" i="13"/>
  <c r="G58" i="13"/>
  <c r="F58" i="13"/>
  <c r="E58" i="13"/>
  <c r="D58" i="13"/>
  <c r="B58" i="13"/>
  <c r="H52" i="13"/>
  <c r="G52" i="13"/>
  <c r="F52" i="13"/>
  <c r="E52" i="13"/>
  <c r="D52" i="13"/>
  <c r="B52" i="13"/>
  <c r="I51" i="13"/>
  <c r="H51" i="13"/>
  <c r="G51" i="13"/>
  <c r="F51" i="13"/>
  <c r="E51" i="13"/>
  <c r="D51" i="13"/>
  <c r="B51" i="13"/>
  <c r="I50" i="13"/>
  <c r="H50" i="13"/>
  <c r="G50" i="13"/>
  <c r="F50" i="13"/>
  <c r="E50" i="13"/>
  <c r="D50" i="13"/>
  <c r="B50" i="13"/>
  <c r="I49" i="13"/>
  <c r="H49" i="13"/>
  <c r="G49" i="13"/>
  <c r="F49" i="13"/>
  <c r="E49" i="13"/>
  <c r="D49" i="13"/>
  <c r="B49" i="13"/>
  <c r="G48" i="13"/>
  <c r="F48" i="13"/>
  <c r="E48" i="13"/>
  <c r="D48" i="13"/>
  <c r="B48" i="13"/>
  <c r="I47" i="13"/>
  <c r="H47" i="13"/>
  <c r="G47" i="13"/>
  <c r="F47" i="13"/>
  <c r="E47" i="13"/>
  <c r="D47" i="13"/>
  <c r="B47" i="13"/>
  <c r="H46" i="13"/>
  <c r="G46" i="13"/>
  <c r="F46" i="13"/>
  <c r="E46" i="13"/>
  <c r="D46" i="13"/>
  <c r="B46" i="13"/>
  <c r="I45" i="13"/>
  <c r="H45" i="13"/>
  <c r="G45" i="13"/>
  <c r="F45" i="13"/>
  <c r="E45" i="13"/>
  <c r="D45" i="13"/>
  <c r="B45" i="13"/>
  <c r="I42" i="13"/>
  <c r="H42" i="13"/>
  <c r="G42" i="13"/>
  <c r="F42" i="13"/>
  <c r="E42" i="13"/>
  <c r="D42" i="13"/>
  <c r="B42" i="13"/>
  <c r="H41" i="13"/>
  <c r="G41" i="13"/>
  <c r="F41" i="13"/>
  <c r="E41" i="13"/>
  <c r="G39" i="13"/>
  <c r="F39" i="13"/>
  <c r="E39" i="13"/>
  <c r="I38" i="13"/>
  <c r="H38" i="13"/>
  <c r="G38" i="13"/>
  <c r="F38" i="13"/>
  <c r="E38" i="13"/>
  <c r="D36" i="13"/>
  <c r="I35" i="13"/>
  <c r="I36" i="13" s="1"/>
  <c r="H35" i="13"/>
  <c r="H36" i="13" s="1"/>
  <c r="G35" i="13"/>
  <c r="G36" i="13" s="1"/>
  <c r="F35" i="13"/>
  <c r="F36" i="13" s="1"/>
  <c r="E35" i="13"/>
  <c r="E36" i="13" s="1"/>
  <c r="D33" i="13"/>
  <c r="I32" i="13"/>
  <c r="I33" i="13" s="1"/>
  <c r="H32" i="13"/>
  <c r="H33" i="13" s="1"/>
  <c r="G32" i="13"/>
  <c r="G33" i="13" s="1"/>
  <c r="F32" i="13"/>
  <c r="F33" i="13" s="1"/>
  <c r="E32" i="13"/>
  <c r="E33" i="13" s="1"/>
  <c r="I31" i="13"/>
  <c r="H31" i="13"/>
  <c r="G31" i="13"/>
  <c r="F31" i="13"/>
  <c r="E31" i="13"/>
  <c r="I30" i="13"/>
  <c r="H30" i="13"/>
  <c r="G30" i="13"/>
  <c r="F30" i="13"/>
  <c r="E30" i="13"/>
  <c r="H27" i="13"/>
  <c r="G27" i="13"/>
  <c r="F27" i="13"/>
  <c r="E27" i="13"/>
  <c r="I25" i="13"/>
  <c r="H25" i="13"/>
  <c r="G25" i="13"/>
  <c r="F25" i="13"/>
  <c r="H23" i="13"/>
  <c r="G23" i="13"/>
  <c r="F23" i="13"/>
  <c r="E23" i="13"/>
  <c r="E21" i="13"/>
  <c r="E20" i="13"/>
  <c r="I19" i="13"/>
  <c r="H19" i="13"/>
  <c r="G19" i="13"/>
  <c r="F19" i="13"/>
  <c r="E19" i="13"/>
  <c r="D19" i="13"/>
  <c r="B19" i="13"/>
  <c r="I18" i="13"/>
  <c r="H18" i="13"/>
  <c r="G18" i="13"/>
  <c r="F18" i="13"/>
  <c r="E18" i="13"/>
  <c r="I17" i="13"/>
  <c r="H17" i="13"/>
  <c r="G17" i="13"/>
  <c r="F17" i="13"/>
  <c r="E17" i="13"/>
  <c r="D17" i="13"/>
  <c r="H13" i="13"/>
  <c r="G13" i="13"/>
  <c r="F13" i="13"/>
  <c r="E13" i="13"/>
  <c r="G12" i="13"/>
  <c r="F12" i="13"/>
  <c r="E12" i="13"/>
  <c r="H7" i="13"/>
  <c r="G7" i="13"/>
  <c r="F7" i="13"/>
  <c r="E7" i="13"/>
  <c r="I37" i="13"/>
  <c r="H37" i="13"/>
  <c r="G37" i="13"/>
  <c r="F37" i="13"/>
  <c r="E37" i="13"/>
  <c r="I34" i="13"/>
  <c r="H34" i="13"/>
  <c r="G34" i="13"/>
  <c r="F34" i="13"/>
  <c r="E34" i="13"/>
  <c r="H10" i="25"/>
  <c r="H28" i="13"/>
  <c r="F10" i="25"/>
  <c r="D10" i="25"/>
  <c r="E28" i="13" s="1"/>
  <c r="B10" i="25"/>
  <c r="H46" i="9"/>
  <c r="G46" i="9"/>
  <c r="F46" i="9"/>
  <c r="E46" i="9"/>
  <c r="D46" i="9"/>
  <c r="C46" i="9"/>
  <c r="B46" i="9"/>
  <c r="H45" i="9"/>
  <c r="G45" i="9"/>
  <c r="F45" i="9"/>
  <c r="E45" i="9"/>
  <c r="D45" i="9"/>
  <c r="C45" i="9"/>
  <c r="B45" i="9"/>
  <c r="H43" i="9"/>
  <c r="G43" i="9"/>
  <c r="F43" i="9"/>
  <c r="E43" i="9"/>
  <c r="D43" i="9"/>
  <c r="C43" i="9"/>
  <c r="B43" i="9"/>
  <c r="H39" i="9"/>
  <c r="G39" i="9"/>
  <c r="F39" i="9"/>
  <c r="E39" i="9"/>
  <c r="D39" i="9"/>
  <c r="C39" i="9"/>
  <c r="B39" i="9"/>
  <c r="H38" i="9"/>
  <c r="G38" i="9"/>
  <c r="F38" i="9"/>
  <c r="E38" i="9"/>
  <c r="D38" i="9"/>
  <c r="C38" i="9"/>
  <c r="B38" i="9"/>
  <c r="H37" i="9"/>
  <c r="G37" i="9"/>
  <c r="F37" i="9"/>
  <c r="E37" i="9"/>
  <c r="D37" i="9"/>
  <c r="C37" i="9"/>
  <c r="B37" i="9"/>
  <c r="H33" i="9"/>
  <c r="G33" i="9"/>
  <c r="F33" i="9"/>
  <c r="E33" i="9"/>
  <c r="D33" i="9"/>
  <c r="C33" i="9"/>
  <c r="B33" i="9"/>
  <c r="H32" i="9"/>
  <c r="G32" i="9"/>
  <c r="F32" i="9"/>
  <c r="E32" i="9"/>
  <c r="D32" i="9"/>
  <c r="C32" i="9"/>
  <c r="B32" i="9"/>
  <c r="H27" i="9"/>
  <c r="G27" i="9"/>
  <c r="F27" i="9"/>
  <c r="E27" i="9"/>
  <c r="D27" i="9"/>
  <c r="C27" i="9"/>
  <c r="B27" i="9"/>
  <c r="H22" i="9"/>
  <c r="G22" i="9"/>
  <c r="F22" i="9"/>
  <c r="E22" i="9"/>
  <c r="D22" i="9"/>
  <c r="C22" i="9"/>
  <c r="B22" i="9"/>
  <c r="H18" i="9"/>
  <c r="G18" i="9"/>
  <c r="F18" i="9"/>
  <c r="E18" i="9"/>
  <c r="D18" i="9"/>
  <c r="C18" i="9"/>
  <c r="B18" i="9"/>
  <c r="H17" i="9"/>
  <c r="G17" i="9"/>
  <c r="F17" i="9"/>
  <c r="E17" i="9"/>
  <c r="D17" i="9"/>
  <c r="C17" i="9"/>
  <c r="B17" i="9"/>
  <c r="H11" i="9"/>
  <c r="G11" i="9"/>
  <c r="F11" i="9"/>
  <c r="E11" i="9"/>
  <c r="D11" i="9"/>
  <c r="C11" i="9"/>
  <c r="B11" i="9"/>
  <c r="L72" i="10"/>
  <c r="I72" i="10"/>
  <c r="E72" i="10"/>
  <c r="C72" i="10"/>
  <c r="I70" i="10"/>
  <c r="G70" i="10"/>
  <c r="E70" i="10"/>
  <c r="C70" i="10"/>
  <c r="B70" i="10"/>
  <c r="I69" i="10"/>
  <c r="G69" i="10"/>
  <c r="E69" i="10"/>
  <c r="C69" i="10"/>
  <c r="B69" i="10"/>
  <c r="I68" i="10"/>
  <c r="G68" i="10"/>
  <c r="E68" i="10"/>
  <c r="C68" i="10"/>
  <c r="B68" i="10"/>
  <c r="I67" i="10"/>
  <c r="G67" i="10"/>
  <c r="E67" i="10"/>
  <c r="C67" i="10"/>
  <c r="B67" i="10"/>
  <c r="K64" i="10"/>
  <c r="K72" i="10" s="1"/>
  <c r="I64" i="10"/>
  <c r="G64" i="10"/>
  <c r="G72" i="10" s="1"/>
  <c r="E64" i="10"/>
  <c r="C64" i="10"/>
  <c r="B64" i="10"/>
  <c r="B72" i="10" s="1"/>
  <c r="C58" i="10"/>
  <c r="B58" i="10"/>
  <c r="L54" i="10"/>
  <c r="K54" i="10"/>
  <c r="I54" i="10"/>
  <c r="G54" i="10"/>
  <c r="E54" i="10"/>
  <c r="C54" i="10"/>
  <c r="B54" i="10"/>
  <c r="L53" i="10"/>
  <c r="K53" i="10"/>
  <c r="I53" i="10"/>
  <c r="G53" i="10"/>
  <c r="E53" i="10"/>
  <c r="C53" i="10"/>
  <c r="B53" i="10"/>
  <c r="L51" i="10"/>
  <c r="K51" i="10"/>
  <c r="I51" i="10"/>
  <c r="G51" i="10"/>
  <c r="E51" i="10"/>
  <c r="C51" i="10"/>
  <c r="B51" i="10"/>
  <c r="L47" i="10"/>
  <c r="K47" i="10"/>
  <c r="I47" i="10"/>
  <c r="G47" i="10"/>
  <c r="E47" i="10"/>
  <c r="C47" i="10"/>
  <c r="B47" i="10"/>
  <c r="L46" i="10"/>
  <c r="K46" i="10"/>
  <c r="I46" i="10"/>
  <c r="G46" i="10"/>
  <c r="E46" i="10"/>
  <c r="C46" i="10"/>
  <c r="B46" i="10"/>
  <c r="L42" i="10"/>
  <c r="K42" i="10"/>
  <c r="I42" i="10"/>
  <c r="G42" i="10"/>
  <c r="E42" i="10"/>
  <c r="C42" i="10"/>
  <c r="B42" i="10"/>
  <c r="K40" i="10"/>
  <c r="I40" i="10"/>
  <c r="G40" i="10"/>
  <c r="E40" i="10"/>
  <c r="C40" i="10"/>
  <c r="B40" i="10"/>
  <c r="K39" i="10"/>
  <c r="I39" i="10"/>
  <c r="G39" i="10"/>
  <c r="E39" i="10"/>
  <c r="C39" i="10"/>
  <c r="B39" i="10"/>
  <c r="K38" i="10"/>
  <c r="I38" i="10"/>
  <c r="G38" i="10"/>
  <c r="E38" i="10"/>
  <c r="C38" i="10"/>
  <c r="B38" i="10"/>
  <c r="K37" i="10"/>
  <c r="I37" i="10"/>
  <c r="G37" i="10"/>
  <c r="E37" i="10"/>
  <c r="C37" i="10"/>
  <c r="B37" i="10"/>
  <c r="L34" i="10"/>
  <c r="K34" i="10"/>
  <c r="I34" i="10"/>
  <c r="G34" i="10"/>
  <c r="E34" i="10"/>
  <c r="C34" i="10"/>
  <c r="B34" i="10"/>
  <c r="E26" i="10"/>
  <c r="C26" i="10"/>
  <c r="B26" i="10"/>
  <c r="K21" i="10"/>
  <c r="I21" i="10"/>
  <c r="G21" i="10"/>
  <c r="E21" i="10"/>
  <c r="C21" i="10"/>
  <c r="B21" i="10"/>
  <c r="L19" i="10"/>
  <c r="K19" i="10"/>
  <c r="I19" i="10"/>
  <c r="G19" i="10"/>
  <c r="E19" i="10"/>
  <c r="C19" i="10"/>
  <c r="B19" i="10"/>
  <c r="L11" i="10"/>
  <c r="K11" i="10"/>
  <c r="I11" i="10"/>
  <c r="G11" i="10"/>
  <c r="E11" i="10"/>
  <c r="C11" i="10"/>
  <c r="B11" i="10"/>
  <c r="R56" i="28"/>
  <c r="Q56" i="28"/>
  <c r="P56" i="28"/>
  <c r="O56" i="28"/>
  <c r="N56" i="28"/>
  <c r="M56" i="28"/>
  <c r="L56" i="28"/>
  <c r="K56" i="28"/>
  <c r="I56" i="28"/>
  <c r="H56" i="28"/>
  <c r="G56" i="28"/>
  <c r="F56" i="28"/>
  <c r="E56" i="28"/>
  <c r="D56" i="28"/>
  <c r="C56" i="28"/>
  <c r="B56" i="28"/>
  <c r="V52" i="28"/>
  <c r="U52" i="28"/>
  <c r="T52" i="28"/>
  <c r="R52" i="28"/>
  <c r="Q52" i="28"/>
  <c r="P52" i="28"/>
  <c r="O52" i="28"/>
  <c r="N52" i="28"/>
  <c r="M52" i="28"/>
  <c r="L52" i="28"/>
  <c r="K52" i="28"/>
  <c r="I52" i="28"/>
  <c r="H52" i="28"/>
  <c r="G52" i="28"/>
  <c r="E52" i="28"/>
  <c r="D52" i="28"/>
  <c r="C52" i="28"/>
  <c r="R51" i="28"/>
  <c r="Q51" i="28"/>
  <c r="P51" i="28"/>
  <c r="O51" i="28"/>
  <c r="N51" i="28"/>
  <c r="M51" i="28"/>
  <c r="L51" i="28"/>
  <c r="K51" i="28"/>
  <c r="I51" i="28"/>
  <c r="H51" i="28"/>
  <c r="G51" i="28"/>
  <c r="F51" i="28"/>
  <c r="E51" i="28"/>
  <c r="D51" i="28"/>
  <c r="C51" i="28"/>
  <c r="B51" i="28"/>
  <c r="V47" i="28"/>
  <c r="U47" i="28"/>
  <c r="T47" i="28"/>
  <c r="R47" i="28"/>
  <c r="Q47" i="28"/>
  <c r="P47" i="28"/>
  <c r="O47" i="28"/>
  <c r="N47" i="28"/>
  <c r="M47" i="28"/>
  <c r="L47" i="28"/>
  <c r="K47" i="28"/>
  <c r="I47" i="28"/>
  <c r="H47" i="28"/>
  <c r="G47" i="28"/>
  <c r="E47" i="28"/>
  <c r="D47" i="28"/>
  <c r="C47" i="28"/>
  <c r="R46" i="28"/>
  <c r="Q46" i="28"/>
  <c r="P46" i="28"/>
  <c r="O46" i="28"/>
  <c r="N46" i="28"/>
  <c r="M46" i="28"/>
  <c r="L46" i="28"/>
  <c r="K46" i="28"/>
  <c r="I46" i="28"/>
  <c r="H46" i="28"/>
  <c r="G46" i="28"/>
  <c r="F46" i="28"/>
  <c r="E46" i="28"/>
  <c r="D46" i="28"/>
  <c r="C46" i="28"/>
  <c r="B46" i="28"/>
  <c r="V42" i="28"/>
  <c r="U42" i="28"/>
  <c r="T42" i="28"/>
  <c r="R42" i="28"/>
  <c r="Q42" i="28"/>
  <c r="P42" i="28"/>
  <c r="O42" i="28"/>
  <c r="N42" i="28"/>
  <c r="M42" i="28"/>
  <c r="L42" i="28"/>
  <c r="K42" i="28"/>
  <c r="I42" i="28"/>
  <c r="H42" i="28"/>
  <c r="G42" i="28"/>
  <c r="E42" i="28"/>
  <c r="D42" i="28"/>
  <c r="C42" i="28"/>
  <c r="R41" i="28"/>
  <c r="Q41" i="28"/>
  <c r="P41" i="28"/>
  <c r="O41" i="28"/>
  <c r="N41" i="28"/>
  <c r="M41" i="28"/>
  <c r="L41" i="28"/>
  <c r="K41" i="28"/>
  <c r="I41" i="28"/>
  <c r="H41" i="28"/>
  <c r="G41" i="28"/>
  <c r="F41" i="28"/>
  <c r="E41" i="28"/>
  <c r="D41" i="28"/>
  <c r="C41" i="28"/>
  <c r="B41" i="28"/>
  <c r="V37" i="28"/>
  <c r="U37" i="28"/>
  <c r="T37" i="28"/>
  <c r="R37" i="28"/>
  <c r="Q37" i="28"/>
  <c r="P37" i="28"/>
  <c r="O37" i="28"/>
  <c r="N37" i="28"/>
  <c r="M37" i="28"/>
  <c r="L37" i="28"/>
  <c r="K37" i="28"/>
  <c r="I37" i="28"/>
  <c r="H37" i="28"/>
  <c r="G37" i="28"/>
  <c r="E37" i="28"/>
  <c r="D37" i="28"/>
  <c r="C37" i="28"/>
  <c r="R36" i="28"/>
  <c r="Q36" i="28"/>
  <c r="P36" i="28"/>
  <c r="O36" i="28"/>
  <c r="N36" i="28"/>
  <c r="M36" i="28"/>
  <c r="L36" i="28"/>
  <c r="K36" i="28"/>
  <c r="I36" i="28"/>
  <c r="H36" i="28"/>
  <c r="G36" i="28"/>
  <c r="F36" i="28"/>
  <c r="E36" i="28"/>
  <c r="D36" i="28"/>
  <c r="C36" i="28"/>
  <c r="B36" i="28"/>
  <c r="V32" i="28"/>
  <c r="R32" i="28"/>
  <c r="Q32" i="28"/>
  <c r="P32" i="28"/>
  <c r="O32" i="28"/>
  <c r="N32" i="28"/>
  <c r="M32" i="28"/>
  <c r="L32" i="28"/>
  <c r="K32" i="28"/>
  <c r="I32" i="28"/>
  <c r="H32" i="28"/>
  <c r="G32" i="28"/>
  <c r="D32" i="28"/>
  <c r="C32" i="28"/>
  <c r="R28" i="28"/>
  <c r="Q28" i="28"/>
  <c r="P28" i="28"/>
  <c r="O28" i="28"/>
  <c r="N28" i="28"/>
  <c r="M28" i="28"/>
  <c r="L28" i="28"/>
  <c r="K28" i="28"/>
  <c r="I28" i="28"/>
  <c r="H28" i="28"/>
  <c r="G28" i="28"/>
  <c r="F28" i="28"/>
  <c r="E28" i="28"/>
  <c r="D28" i="28"/>
  <c r="C28" i="28"/>
  <c r="B28" i="28"/>
  <c r="V24" i="28"/>
  <c r="U24" i="28"/>
  <c r="T24" i="28"/>
  <c r="R24" i="28"/>
  <c r="Q24" i="28"/>
  <c r="P24" i="28"/>
  <c r="O24" i="28"/>
  <c r="N24" i="28"/>
  <c r="M24" i="28"/>
  <c r="L24" i="28"/>
  <c r="K24" i="28"/>
  <c r="J24" i="28"/>
  <c r="I24" i="28"/>
  <c r="H24" i="28"/>
  <c r="G24" i="28"/>
  <c r="F24" i="28"/>
  <c r="E24" i="28"/>
  <c r="D24" i="28"/>
  <c r="C24" i="28"/>
  <c r="B24" i="28"/>
  <c r="R23" i="28"/>
  <c r="Q23" i="28"/>
  <c r="P23" i="28"/>
  <c r="O23" i="28"/>
  <c r="N23" i="28"/>
  <c r="M23" i="28"/>
  <c r="L23" i="28"/>
  <c r="K23" i="28"/>
  <c r="I23" i="28"/>
  <c r="H23" i="28"/>
  <c r="G23" i="28"/>
  <c r="F23" i="28"/>
  <c r="E23" i="28"/>
  <c r="D23" i="28"/>
  <c r="C23" i="28"/>
  <c r="B23" i="28"/>
  <c r="V19" i="28"/>
  <c r="U19" i="28"/>
  <c r="T19" i="28"/>
  <c r="R19" i="28"/>
  <c r="Q19" i="28"/>
  <c r="P19" i="28"/>
  <c r="O19" i="28"/>
  <c r="N19" i="28"/>
  <c r="M19" i="28"/>
  <c r="L19" i="28"/>
  <c r="K19" i="28"/>
  <c r="J19" i="28"/>
  <c r="I19" i="28"/>
  <c r="H19" i="28"/>
  <c r="G19" i="28"/>
  <c r="F19" i="28"/>
  <c r="E19" i="28"/>
  <c r="D19" i="28"/>
  <c r="C19" i="28"/>
  <c r="B19" i="28"/>
  <c r="R18" i="28"/>
  <c r="Q18" i="28"/>
  <c r="P18" i="28"/>
  <c r="O18" i="28"/>
  <c r="N18" i="28"/>
  <c r="M18" i="28"/>
  <c r="L18" i="28"/>
  <c r="K18" i="28"/>
  <c r="I18" i="28"/>
  <c r="H18" i="28"/>
  <c r="G18" i="28"/>
  <c r="F18" i="28"/>
  <c r="E18" i="28"/>
  <c r="D18" i="28"/>
  <c r="C18" i="28"/>
  <c r="B18" i="28"/>
  <c r="V14" i="28"/>
  <c r="U14" i="28"/>
  <c r="T14" i="28"/>
  <c r="R14" i="28"/>
  <c r="Q14" i="28"/>
  <c r="P14" i="28"/>
  <c r="O14" i="28"/>
  <c r="N14" i="28"/>
  <c r="M14" i="28"/>
  <c r="L14" i="28"/>
  <c r="K14" i="28"/>
  <c r="J14" i="28"/>
  <c r="I14" i="28"/>
  <c r="H14" i="28"/>
  <c r="G14" i="28"/>
  <c r="F14" i="28"/>
  <c r="E14" i="28"/>
  <c r="D14" i="28"/>
  <c r="C14" i="28"/>
  <c r="B14" i="28"/>
  <c r="R13" i="28"/>
  <c r="Q13" i="28"/>
  <c r="P13" i="28"/>
  <c r="O13" i="28"/>
  <c r="N13" i="28"/>
  <c r="M13" i="28"/>
  <c r="L13" i="28"/>
  <c r="K13" i="28"/>
  <c r="I13" i="28"/>
  <c r="H13" i="28"/>
  <c r="G13" i="28"/>
  <c r="F13" i="28"/>
  <c r="E13" i="28"/>
  <c r="D13" i="28"/>
  <c r="C13" i="28"/>
  <c r="B13" i="28"/>
  <c r="V9" i="28"/>
  <c r="U9" i="28"/>
  <c r="T9" i="28"/>
  <c r="R9" i="28"/>
  <c r="Q9" i="28"/>
  <c r="P9" i="28"/>
  <c r="O9" i="28"/>
  <c r="N9" i="28"/>
  <c r="M9" i="28"/>
  <c r="L9" i="28"/>
  <c r="K9" i="28"/>
  <c r="J9" i="28"/>
  <c r="I9" i="28"/>
  <c r="H9" i="28"/>
  <c r="G9" i="28"/>
  <c r="F9" i="28"/>
  <c r="E9" i="28"/>
  <c r="D9" i="28"/>
  <c r="C9" i="28"/>
  <c r="B9" i="28"/>
  <c r="R8" i="28"/>
  <c r="Q8" i="28"/>
  <c r="P8" i="28"/>
  <c r="O8" i="28"/>
  <c r="N8" i="28"/>
  <c r="M8" i="28"/>
  <c r="L8" i="28"/>
  <c r="K8" i="28"/>
  <c r="I8" i="28"/>
  <c r="H8" i="28"/>
  <c r="G8" i="28"/>
  <c r="F8" i="28"/>
  <c r="E8" i="28"/>
  <c r="D8" i="28"/>
  <c r="C8" i="28"/>
  <c r="B8" i="28"/>
  <c r="AC65" i="31"/>
  <c r="AB65" i="31"/>
  <c r="AA65" i="31"/>
  <c r="Z65" i="31"/>
  <c r="Y65" i="31"/>
  <c r="X65" i="31"/>
  <c r="W65" i="31"/>
  <c r="V65" i="31"/>
  <c r="U65" i="31"/>
  <c r="T65" i="31"/>
  <c r="S65" i="31"/>
  <c r="R65" i="31"/>
  <c r="Q65" i="31"/>
  <c r="P65" i="31"/>
  <c r="O65" i="31"/>
  <c r="N65" i="31"/>
  <c r="M65" i="31"/>
  <c r="L65" i="31"/>
  <c r="K65" i="31"/>
  <c r="J65" i="31"/>
  <c r="I65" i="31"/>
  <c r="H65" i="31"/>
  <c r="G65" i="31"/>
  <c r="F65" i="31"/>
  <c r="E65" i="31"/>
  <c r="D65" i="31"/>
  <c r="C65" i="31"/>
  <c r="B65" i="31"/>
  <c r="AC60" i="31"/>
  <c r="AB60" i="31"/>
  <c r="AA60" i="31"/>
  <c r="Z60" i="31"/>
  <c r="X60" i="31"/>
  <c r="W60" i="31"/>
  <c r="V60" i="31"/>
  <c r="T60" i="31"/>
  <c r="S60" i="31"/>
  <c r="R60" i="31"/>
  <c r="Q60" i="31"/>
  <c r="P60" i="31"/>
  <c r="O60" i="31"/>
  <c r="N60" i="31"/>
  <c r="M60" i="31"/>
  <c r="L60" i="31"/>
  <c r="K60" i="31"/>
  <c r="J60" i="31"/>
  <c r="I60" i="31"/>
  <c r="H60" i="31"/>
  <c r="G60" i="31"/>
  <c r="F60" i="31"/>
  <c r="E60" i="31"/>
  <c r="D60" i="31"/>
  <c r="C60" i="31"/>
  <c r="B60" i="31"/>
  <c r="AC59" i="31"/>
  <c r="AB59" i="31"/>
  <c r="AA59" i="31"/>
  <c r="Z59" i="31"/>
  <c r="X59" i="31"/>
  <c r="W59" i="31"/>
  <c r="V59" i="31"/>
  <c r="U59" i="31"/>
  <c r="T59" i="31"/>
  <c r="S59" i="31"/>
  <c r="R59" i="31"/>
  <c r="Q59" i="31"/>
  <c r="P59" i="31"/>
  <c r="O59" i="31"/>
  <c r="N59" i="31"/>
  <c r="M59" i="31"/>
  <c r="L59" i="31"/>
  <c r="K59" i="31"/>
  <c r="J59" i="31"/>
  <c r="I59" i="31"/>
  <c r="H59" i="31"/>
  <c r="G59" i="31"/>
  <c r="F59" i="31"/>
  <c r="E59" i="31"/>
  <c r="D59" i="31"/>
  <c r="C59" i="31"/>
  <c r="B59" i="31"/>
  <c r="AC58" i="31"/>
  <c r="AB58" i="31"/>
  <c r="AA58" i="31"/>
  <c r="Z58" i="31"/>
  <c r="X58" i="31"/>
  <c r="W58" i="31"/>
  <c r="V58" i="31"/>
  <c r="U58" i="31"/>
  <c r="T58" i="31"/>
  <c r="S58" i="31"/>
  <c r="R58" i="31"/>
  <c r="Q58" i="31"/>
  <c r="P58" i="31"/>
  <c r="O58" i="31"/>
  <c r="N58" i="31"/>
  <c r="M58" i="31"/>
  <c r="L58" i="31"/>
  <c r="K58" i="31"/>
  <c r="J58" i="31"/>
  <c r="I58" i="31"/>
  <c r="H58" i="31"/>
  <c r="G58" i="31"/>
  <c r="F58" i="31"/>
  <c r="E58" i="31"/>
  <c r="D58" i="31"/>
  <c r="C58" i="31"/>
  <c r="B58" i="31"/>
  <c r="A58" i="31"/>
  <c r="AC57" i="31"/>
  <c r="AB57" i="31"/>
  <c r="AA57" i="31"/>
  <c r="Z57" i="31"/>
  <c r="X57" i="31"/>
  <c r="W57" i="31"/>
  <c r="V57" i="31"/>
  <c r="T57" i="31"/>
  <c r="S57" i="31"/>
  <c r="R57" i="31"/>
  <c r="Q57" i="31"/>
  <c r="P57" i="31"/>
  <c r="O57" i="31"/>
  <c r="N57" i="31"/>
  <c r="M57" i="31"/>
  <c r="L57" i="31"/>
  <c r="K57" i="31"/>
  <c r="J57" i="31"/>
  <c r="I57" i="31"/>
  <c r="H57" i="31"/>
  <c r="G57" i="31"/>
  <c r="F57" i="31"/>
  <c r="E57" i="31"/>
  <c r="D57" i="31"/>
  <c r="C57" i="31"/>
  <c r="B57" i="31"/>
  <c r="A57" i="31"/>
  <c r="S56" i="31"/>
  <c r="R56" i="31"/>
  <c r="Q56" i="31"/>
  <c r="P56" i="31"/>
  <c r="O56" i="31"/>
  <c r="M56" i="31"/>
  <c r="L56" i="31"/>
  <c r="K56" i="31"/>
  <c r="J56" i="31"/>
  <c r="I56" i="31"/>
  <c r="H56" i="31"/>
  <c r="G56" i="31"/>
  <c r="F56" i="31"/>
  <c r="E56" i="31"/>
  <c r="A56" i="31"/>
  <c r="AC55" i="31"/>
  <c r="AB55" i="31"/>
  <c r="AA55" i="31"/>
  <c r="Z55" i="31"/>
  <c r="X55" i="31"/>
  <c r="W55" i="31"/>
  <c r="V55" i="31"/>
  <c r="T55" i="31"/>
  <c r="S55" i="31"/>
  <c r="R55" i="31"/>
  <c r="Q55" i="31"/>
  <c r="P55" i="31"/>
  <c r="O55" i="31"/>
  <c r="N55" i="31"/>
  <c r="M55" i="31"/>
  <c r="L55" i="31"/>
  <c r="K55" i="31"/>
  <c r="J55" i="31"/>
  <c r="I55" i="31"/>
  <c r="H55" i="31"/>
  <c r="G55" i="31"/>
  <c r="F55" i="31"/>
  <c r="E55" i="31"/>
  <c r="D55" i="31"/>
  <c r="C55" i="31"/>
  <c r="B55" i="31"/>
  <c r="A55" i="31"/>
  <c r="AC54" i="31"/>
  <c r="AB54" i="31"/>
  <c r="AA54" i="31"/>
  <c r="Z54" i="31"/>
  <c r="X54" i="31"/>
  <c r="W54" i="31"/>
  <c r="V54" i="31"/>
  <c r="T54" i="31"/>
  <c r="S54" i="31"/>
  <c r="R54" i="31"/>
  <c r="Q54" i="31"/>
  <c r="P54" i="31"/>
  <c r="O54" i="31"/>
  <c r="N54" i="31"/>
  <c r="M54" i="31"/>
  <c r="L54" i="31"/>
  <c r="K54" i="31"/>
  <c r="J54" i="31"/>
  <c r="I54" i="31"/>
  <c r="H54" i="31"/>
  <c r="G54" i="31"/>
  <c r="F54" i="31"/>
  <c r="E54" i="31"/>
  <c r="D54" i="31"/>
  <c r="C54" i="31"/>
  <c r="B54" i="31"/>
  <c r="A54" i="31"/>
  <c r="AC53" i="31"/>
  <c r="AB53" i="31"/>
  <c r="AA53" i="31"/>
  <c r="Z53" i="31"/>
  <c r="X53" i="31"/>
  <c r="W53" i="31"/>
  <c r="V53" i="31"/>
  <c r="T53" i="31"/>
  <c r="S53" i="31"/>
  <c r="R53" i="31"/>
  <c r="Q53" i="31"/>
  <c r="P53" i="31"/>
  <c r="O53" i="31"/>
  <c r="N53" i="31"/>
  <c r="M53" i="31"/>
  <c r="L53" i="31"/>
  <c r="K53" i="31"/>
  <c r="J53" i="31"/>
  <c r="I53" i="31"/>
  <c r="H53" i="31"/>
  <c r="G53" i="31"/>
  <c r="F53" i="31"/>
  <c r="E53" i="31"/>
  <c r="D53" i="31"/>
  <c r="C53" i="31"/>
  <c r="B53" i="31"/>
  <c r="A53" i="31"/>
  <c r="AC50" i="31"/>
  <c r="AB50" i="31"/>
  <c r="AA50" i="31"/>
  <c r="Z50" i="31"/>
  <c r="Y50" i="31"/>
  <c r="X50" i="31"/>
  <c r="W50" i="31"/>
  <c r="V50" i="31"/>
  <c r="T50" i="31"/>
  <c r="S50" i="31"/>
  <c r="R50" i="31"/>
  <c r="Q50" i="31"/>
  <c r="P50" i="31"/>
  <c r="O50" i="31"/>
  <c r="N50" i="31"/>
  <c r="M50" i="31"/>
  <c r="L50" i="31"/>
  <c r="K50" i="31"/>
  <c r="J50" i="31"/>
  <c r="I50" i="31"/>
  <c r="H50" i="31"/>
  <c r="G50" i="31"/>
  <c r="F50" i="31"/>
  <c r="E50" i="31"/>
  <c r="D50" i="31"/>
  <c r="C50" i="31"/>
  <c r="B50" i="31"/>
  <c r="AC47" i="31"/>
  <c r="AB47" i="31"/>
  <c r="AA47" i="31"/>
  <c r="Z47" i="31"/>
  <c r="Y47" i="31"/>
  <c r="X47" i="31"/>
  <c r="W47" i="31"/>
  <c r="V47" i="31"/>
  <c r="U47" i="31"/>
  <c r="T47" i="31"/>
  <c r="S47" i="31"/>
  <c r="R47" i="31"/>
  <c r="Q47" i="31"/>
  <c r="P47" i="31"/>
  <c r="O47" i="31"/>
  <c r="N47" i="31"/>
  <c r="M47" i="31"/>
  <c r="L47" i="31"/>
  <c r="K47" i="31"/>
  <c r="J47" i="31"/>
  <c r="I47" i="31"/>
  <c r="H47" i="31"/>
  <c r="G47" i="31"/>
  <c r="F47" i="31"/>
  <c r="E47" i="31"/>
  <c r="D47" i="31"/>
  <c r="C47" i="31"/>
  <c r="B47" i="31"/>
  <c r="AC40" i="31"/>
  <c r="AB40" i="31"/>
  <c r="AA40" i="31"/>
  <c r="Z40" i="31"/>
  <c r="Y40" i="31"/>
  <c r="X40" i="31"/>
  <c r="W40" i="31"/>
  <c r="V40" i="31"/>
  <c r="U40" i="31"/>
  <c r="T40" i="31"/>
  <c r="S40" i="31"/>
  <c r="R40" i="31"/>
  <c r="Q40" i="31"/>
  <c r="P40" i="31"/>
  <c r="O40" i="31"/>
  <c r="N40" i="31"/>
  <c r="M40" i="31"/>
  <c r="L40" i="31"/>
  <c r="K40" i="31"/>
  <c r="J40" i="31"/>
  <c r="I40" i="31"/>
  <c r="H40" i="31"/>
  <c r="G40" i="31"/>
  <c r="F40" i="31"/>
  <c r="E40" i="31"/>
  <c r="D40" i="31"/>
  <c r="C40" i="31"/>
  <c r="B40" i="31"/>
  <c r="O37" i="31"/>
  <c r="N37" i="31"/>
  <c r="M37" i="31"/>
  <c r="L37" i="31"/>
  <c r="K37" i="31"/>
  <c r="J37" i="31"/>
  <c r="I37" i="31"/>
  <c r="H37" i="31"/>
  <c r="G37" i="31"/>
  <c r="F37" i="31"/>
  <c r="E37" i="31"/>
  <c r="D37" i="31"/>
  <c r="C37" i="31"/>
  <c r="P36" i="31"/>
  <c r="O36" i="31"/>
  <c r="N36" i="31"/>
  <c r="M36" i="31"/>
  <c r="L36" i="31"/>
  <c r="K36" i="31"/>
  <c r="J36" i="31"/>
  <c r="I36" i="31"/>
  <c r="H36" i="31"/>
  <c r="G36" i="31"/>
  <c r="F36" i="31"/>
  <c r="E36" i="31"/>
  <c r="D36" i="31"/>
  <c r="C36" i="31"/>
  <c r="B36" i="31"/>
  <c r="AC34" i="31"/>
  <c r="AB34" i="31"/>
  <c r="AA34" i="31"/>
  <c r="Z34" i="31"/>
  <c r="Y34" i="31"/>
  <c r="X34" i="31"/>
  <c r="W34" i="31"/>
  <c r="V34" i="31"/>
  <c r="U34" i="31"/>
  <c r="T34" i="31"/>
  <c r="S34" i="31"/>
  <c r="R34" i="31"/>
  <c r="Q34" i="31"/>
  <c r="P34" i="31"/>
  <c r="O34" i="31"/>
  <c r="N34" i="31"/>
  <c r="M34" i="31"/>
  <c r="L34" i="31"/>
  <c r="K34" i="31"/>
  <c r="J34" i="31"/>
  <c r="I34" i="31"/>
  <c r="H34" i="31"/>
  <c r="G34" i="31"/>
  <c r="F34" i="31"/>
  <c r="E34" i="31"/>
  <c r="D34" i="31"/>
  <c r="C34" i="31"/>
  <c r="B34" i="31"/>
  <c r="AC25" i="31"/>
  <c r="AB25" i="31"/>
  <c r="AA25" i="31"/>
  <c r="Z25" i="31"/>
  <c r="Y25" i="31"/>
  <c r="X25" i="31"/>
  <c r="W25" i="31"/>
  <c r="V25" i="31"/>
  <c r="U25" i="31"/>
  <c r="T25" i="31"/>
  <c r="S25" i="31"/>
  <c r="R25" i="31"/>
  <c r="Q25" i="31"/>
  <c r="P25" i="31"/>
  <c r="O25" i="31"/>
  <c r="N25" i="31"/>
  <c r="M25" i="31"/>
  <c r="L25" i="31"/>
  <c r="K25" i="31"/>
  <c r="J25" i="31"/>
  <c r="I25" i="31"/>
  <c r="H25" i="31"/>
  <c r="G25" i="31"/>
  <c r="F25" i="31"/>
  <c r="E25" i="31"/>
  <c r="D25" i="31"/>
  <c r="C25" i="31"/>
  <c r="B25" i="31"/>
  <c r="AC16" i="31"/>
  <c r="AB16" i="31"/>
  <c r="AA16" i="31"/>
  <c r="Z16" i="31"/>
  <c r="Y16" i="31"/>
  <c r="X16" i="31"/>
  <c r="W16" i="31"/>
  <c r="V16" i="31"/>
  <c r="U16" i="31"/>
  <c r="T16" i="31"/>
  <c r="S16" i="31"/>
  <c r="R16" i="31"/>
  <c r="Q16" i="31"/>
  <c r="P16" i="31"/>
  <c r="O16" i="31"/>
  <c r="N16" i="31"/>
  <c r="M16" i="31"/>
  <c r="L16" i="31"/>
  <c r="K16" i="31"/>
  <c r="J16" i="31"/>
  <c r="I16" i="31"/>
  <c r="H16" i="31"/>
  <c r="G16" i="31"/>
  <c r="F16" i="31"/>
  <c r="E16" i="31"/>
  <c r="D16" i="31"/>
  <c r="C16" i="31"/>
  <c r="B16" i="31"/>
  <c r="AC9" i="31"/>
  <c r="AB9" i="31"/>
  <c r="AA9" i="31"/>
  <c r="Z9" i="31"/>
  <c r="Y9" i="31"/>
  <c r="X9" i="31"/>
  <c r="W9" i="31"/>
  <c r="V9" i="31"/>
  <c r="U9" i="31"/>
  <c r="T9" i="31"/>
  <c r="S9" i="31"/>
  <c r="R9" i="31"/>
  <c r="Q9" i="31"/>
  <c r="P9" i="31"/>
  <c r="O9" i="31"/>
  <c r="N9" i="31"/>
  <c r="M9" i="31"/>
  <c r="L9" i="31"/>
  <c r="K9" i="31"/>
  <c r="J9" i="31"/>
  <c r="I9" i="31"/>
  <c r="H9" i="31"/>
  <c r="G9" i="31"/>
  <c r="F9" i="31"/>
  <c r="E9" i="31"/>
  <c r="D9" i="31"/>
  <c r="C9" i="31"/>
  <c r="B9" i="31"/>
  <c r="AC46" i="8"/>
  <c r="AB46" i="8"/>
  <c r="AA46" i="8"/>
  <c r="Z46" i="8"/>
  <c r="Y46" i="8"/>
  <c r="X46" i="8"/>
  <c r="W46" i="8"/>
  <c r="V46" i="8"/>
  <c r="U46" i="8"/>
  <c r="T46" i="8"/>
  <c r="S46" i="8"/>
  <c r="R46" i="8"/>
  <c r="Q46" i="8"/>
  <c r="P46" i="8"/>
  <c r="O46" i="8"/>
  <c r="N46" i="8"/>
  <c r="M46" i="8"/>
  <c r="L46" i="8"/>
  <c r="K46" i="8"/>
  <c r="J46" i="8"/>
  <c r="I46" i="8"/>
  <c r="H46" i="8"/>
  <c r="G46" i="8"/>
  <c r="F46" i="8"/>
  <c r="E46" i="8"/>
  <c r="D46" i="8"/>
  <c r="C46" i="8"/>
  <c r="B46"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B45" i="8"/>
  <c r="AC43" i="8"/>
  <c r="AB43" i="8"/>
  <c r="AA43" i="8"/>
  <c r="Z43" i="8"/>
  <c r="Y43" i="8"/>
  <c r="V43" i="8"/>
  <c r="U43" i="8"/>
  <c r="T43" i="8"/>
  <c r="S43" i="8"/>
  <c r="R43" i="8"/>
  <c r="Q43" i="8"/>
  <c r="P43" i="8"/>
  <c r="O43" i="8"/>
  <c r="N43" i="8"/>
  <c r="M43" i="8"/>
  <c r="L43" i="8"/>
  <c r="K43" i="8"/>
  <c r="J43" i="8"/>
  <c r="I43" i="8"/>
  <c r="H43" i="8"/>
  <c r="G43" i="8"/>
  <c r="F43" i="8"/>
  <c r="E43" i="8"/>
  <c r="D43" i="8"/>
  <c r="C43" i="8"/>
  <c r="B43"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B39" i="8"/>
  <c r="AB38" i="8"/>
  <c r="AA38" i="8"/>
  <c r="Z38" i="8"/>
  <c r="Y38" i="8"/>
  <c r="X38" i="8"/>
  <c r="W38" i="8"/>
  <c r="V38" i="8"/>
  <c r="U38" i="8"/>
  <c r="T38" i="8"/>
  <c r="S38" i="8"/>
  <c r="R38" i="8"/>
  <c r="Q38" i="8"/>
  <c r="P38" i="8"/>
  <c r="O38" i="8"/>
  <c r="N38" i="8"/>
  <c r="M38" i="8"/>
  <c r="L38" i="8"/>
  <c r="K38" i="8"/>
  <c r="J38" i="8"/>
  <c r="I38" i="8"/>
  <c r="H38" i="8"/>
  <c r="G38" i="8"/>
  <c r="F38" i="8"/>
  <c r="E38" i="8"/>
  <c r="D38" i="8"/>
  <c r="C38" i="8"/>
  <c r="B38" i="8"/>
  <c r="AB37" i="8"/>
  <c r="AA37" i="8"/>
  <c r="Z37" i="8"/>
  <c r="Y37" i="8"/>
  <c r="X37" i="8"/>
  <c r="W37" i="8"/>
  <c r="V37" i="8"/>
  <c r="U37" i="8"/>
  <c r="T37" i="8"/>
  <c r="S37" i="8"/>
  <c r="R37" i="8"/>
  <c r="Q37" i="8"/>
  <c r="P37" i="8"/>
  <c r="O37" i="8"/>
  <c r="N37" i="8"/>
  <c r="M37" i="8"/>
  <c r="L37" i="8"/>
  <c r="K37" i="8"/>
  <c r="J37" i="8"/>
  <c r="I37" i="8"/>
  <c r="H37" i="8"/>
  <c r="G37" i="8"/>
  <c r="F37" i="8"/>
  <c r="E37" i="8"/>
  <c r="D37" i="8"/>
  <c r="C37" i="8"/>
  <c r="B37"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B33"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B32"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B27"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B22"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B18"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B17"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B11" i="8"/>
  <c r="AH73" i="5"/>
  <c r="AG73" i="5"/>
  <c r="AF73" i="5"/>
  <c r="AE73" i="5"/>
  <c r="AD73" i="5"/>
  <c r="AC73" i="5"/>
  <c r="AB73" i="5"/>
  <c r="AA73" i="5"/>
  <c r="Z73" i="5"/>
  <c r="Y73" i="5"/>
  <c r="X73" i="5"/>
  <c r="W73" i="5"/>
  <c r="V73" i="5"/>
  <c r="U73" i="5"/>
  <c r="T73" i="5"/>
  <c r="S73" i="5"/>
  <c r="R73" i="5"/>
  <c r="Q73" i="5"/>
  <c r="P73" i="5"/>
  <c r="O73" i="5"/>
  <c r="M73" i="5"/>
  <c r="L73" i="5"/>
  <c r="K73" i="5"/>
  <c r="J73" i="5"/>
  <c r="I73" i="5"/>
  <c r="H73" i="5"/>
  <c r="G73" i="5"/>
  <c r="F73" i="5"/>
  <c r="AH71" i="5"/>
  <c r="AG71" i="5"/>
  <c r="AF71" i="5"/>
  <c r="AE71" i="5"/>
  <c r="AD71" i="5"/>
  <c r="AC71" i="5"/>
  <c r="AB71" i="5"/>
  <c r="AA71" i="5"/>
  <c r="Z71" i="5"/>
  <c r="Y71" i="5"/>
  <c r="X71" i="5"/>
  <c r="W71" i="5"/>
  <c r="V71" i="5"/>
  <c r="U71" i="5"/>
  <c r="T71" i="5"/>
  <c r="S71" i="5"/>
  <c r="R71" i="5"/>
  <c r="Q71" i="5"/>
  <c r="P71" i="5"/>
  <c r="O71" i="5"/>
  <c r="M71" i="5"/>
  <c r="L71" i="5"/>
  <c r="K71" i="5"/>
  <c r="J71" i="5"/>
  <c r="I71" i="5"/>
  <c r="H71" i="5"/>
  <c r="G71" i="5"/>
  <c r="F71" i="5"/>
  <c r="AH70" i="5"/>
  <c r="AG70" i="5"/>
  <c r="AF70" i="5"/>
  <c r="AE70" i="5"/>
  <c r="AD70" i="5"/>
  <c r="AC70" i="5"/>
  <c r="AB70" i="5"/>
  <c r="AA70" i="5"/>
  <c r="Z70" i="5"/>
  <c r="Y70" i="5"/>
  <c r="X70" i="5"/>
  <c r="W70" i="5"/>
  <c r="V70" i="5"/>
  <c r="U70" i="5"/>
  <c r="T70" i="5"/>
  <c r="S70" i="5"/>
  <c r="R70" i="5"/>
  <c r="Q70" i="5"/>
  <c r="P70" i="5"/>
  <c r="O70" i="5"/>
  <c r="M70" i="5"/>
  <c r="L70" i="5"/>
  <c r="K70" i="5"/>
  <c r="J70" i="5"/>
  <c r="I70" i="5"/>
  <c r="H70" i="5"/>
  <c r="G70" i="5"/>
  <c r="F70" i="5"/>
  <c r="AH69" i="5"/>
  <c r="AG69" i="5"/>
  <c r="AF69" i="5"/>
  <c r="AE69" i="5"/>
  <c r="AD69" i="5"/>
  <c r="AC69" i="5"/>
  <c r="AB69" i="5"/>
  <c r="AA69" i="5"/>
  <c r="Z69" i="5"/>
  <c r="Y69" i="5"/>
  <c r="X69" i="5"/>
  <c r="W69" i="5"/>
  <c r="V69" i="5"/>
  <c r="U69" i="5"/>
  <c r="T69" i="5"/>
  <c r="S69" i="5"/>
  <c r="R69" i="5"/>
  <c r="Q69" i="5"/>
  <c r="P69" i="5"/>
  <c r="O69" i="5"/>
  <c r="M69" i="5"/>
  <c r="L69" i="5"/>
  <c r="K69" i="5"/>
  <c r="J69" i="5"/>
  <c r="I69" i="5"/>
  <c r="H69" i="5"/>
  <c r="G69" i="5"/>
  <c r="F69" i="5"/>
  <c r="AH68" i="5"/>
  <c r="AG68" i="5"/>
  <c r="AF68" i="5"/>
  <c r="AE68" i="5"/>
  <c r="AD68" i="5"/>
  <c r="AC68" i="5"/>
  <c r="AB68" i="5"/>
  <c r="AA68" i="5"/>
  <c r="Z68" i="5"/>
  <c r="Y68" i="5"/>
  <c r="X68" i="5"/>
  <c r="W68" i="5"/>
  <c r="V68" i="5"/>
  <c r="U68" i="5"/>
  <c r="T68" i="5"/>
  <c r="S68" i="5"/>
  <c r="R68" i="5"/>
  <c r="Q68" i="5"/>
  <c r="P68" i="5"/>
  <c r="O68" i="5"/>
  <c r="M68" i="5"/>
  <c r="L68" i="5"/>
  <c r="K68" i="5"/>
  <c r="J68" i="5"/>
  <c r="I68" i="5"/>
  <c r="H68" i="5"/>
  <c r="G68" i="5"/>
  <c r="F68" i="5"/>
  <c r="AH65" i="5"/>
  <c r="AG65" i="5"/>
  <c r="AF65" i="5"/>
  <c r="AE65" i="5"/>
  <c r="AD65" i="5"/>
  <c r="AC65" i="5"/>
  <c r="AB65" i="5"/>
  <c r="AA65" i="5"/>
  <c r="Z65" i="5"/>
  <c r="Y65" i="5"/>
  <c r="X65" i="5"/>
  <c r="W65" i="5"/>
  <c r="V65" i="5"/>
  <c r="U65" i="5"/>
  <c r="T65" i="5"/>
  <c r="S65" i="5"/>
  <c r="R65" i="5"/>
  <c r="Q65" i="5"/>
  <c r="P65" i="5"/>
  <c r="O65" i="5"/>
  <c r="M65" i="5"/>
  <c r="L65" i="5"/>
  <c r="K65" i="5"/>
  <c r="J65" i="5"/>
  <c r="I65" i="5"/>
  <c r="H65" i="5"/>
  <c r="G65" i="5"/>
  <c r="F65" i="5"/>
  <c r="AH59" i="5"/>
  <c r="AG59" i="5"/>
  <c r="AF59" i="5"/>
  <c r="AE59" i="5"/>
  <c r="AD59" i="5"/>
  <c r="AC59" i="5"/>
  <c r="AB59" i="5"/>
  <c r="AA59" i="5"/>
  <c r="Z59" i="5"/>
  <c r="Y59" i="5"/>
  <c r="X59" i="5"/>
  <c r="W59" i="5"/>
  <c r="V59" i="5"/>
  <c r="U59" i="5"/>
  <c r="T59" i="5"/>
  <c r="S59" i="5"/>
  <c r="R59" i="5"/>
  <c r="Q59" i="5"/>
  <c r="P59" i="5"/>
  <c r="O59" i="5"/>
  <c r="M59" i="5"/>
  <c r="L59" i="5"/>
  <c r="K59" i="5"/>
  <c r="J59" i="5"/>
  <c r="I59" i="5"/>
  <c r="H59" i="5"/>
  <c r="G59" i="5"/>
  <c r="F59" i="5"/>
  <c r="AH55" i="5"/>
  <c r="AG55" i="5"/>
  <c r="AF55" i="5"/>
  <c r="AE55" i="5"/>
  <c r="AD55" i="5"/>
  <c r="AC55" i="5"/>
  <c r="AB55" i="5"/>
  <c r="AA55" i="5"/>
  <c r="Z55" i="5"/>
  <c r="Y55" i="5"/>
  <c r="X55" i="5"/>
  <c r="W55" i="5"/>
  <c r="V55" i="5"/>
  <c r="U55" i="5"/>
  <c r="T55" i="5"/>
  <c r="S55" i="5"/>
  <c r="R55" i="5"/>
  <c r="Q55" i="5"/>
  <c r="P55" i="5"/>
  <c r="O55" i="5"/>
  <c r="M55" i="5"/>
  <c r="L55" i="5"/>
  <c r="K55" i="5"/>
  <c r="J55" i="5"/>
  <c r="I55" i="5"/>
  <c r="H55" i="5"/>
  <c r="G55" i="5"/>
  <c r="F55" i="5"/>
  <c r="AF54" i="5"/>
  <c r="AE54" i="5"/>
  <c r="AD54" i="5"/>
  <c r="AC54" i="5"/>
  <c r="AB54" i="5"/>
  <c r="AA54" i="5"/>
  <c r="Z54" i="5"/>
  <c r="Y54" i="5"/>
  <c r="X54" i="5"/>
  <c r="W54" i="5"/>
  <c r="V54" i="5"/>
  <c r="U54" i="5"/>
  <c r="T54" i="5"/>
  <c r="S54" i="5"/>
  <c r="R54" i="5"/>
  <c r="Q54" i="5"/>
  <c r="P54" i="5"/>
  <c r="O54" i="5"/>
  <c r="M54" i="5"/>
  <c r="L54" i="5"/>
  <c r="K54" i="5"/>
  <c r="J54" i="5"/>
  <c r="I54" i="5"/>
  <c r="H54" i="5"/>
  <c r="G54" i="5"/>
  <c r="F54" i="5"/>
  <c r="AH52" i="5"/>
  <c r="AG52" i="5"/>
  <c r="AF52" i="5"/>
  <c r="AE52" i="5"/>
  <c r="AD52" i="5"/>
  <c r="AC52" i="5"/>
  <c r="AB52" i="5"/>
  <c r="AA52" i="5"/>
  <c r="Z52" i="5"/>
  <c r="Y52" i="5"/>
  <c r="X52" i="5"/>
  <c r="W52" i="5"/>
  <c r="V52" i="5"/>
  <c r="U52" i="5"/>
  <c r="T52" i="5"/>
  <c r="S52" i="5"/>
  <c r="R52" i="5"/>
  <c r="Q52" i="5"/>
  <c r="P52" i="5"/>
  <c r="O52" i="5"/>
  <c r="M52" i="5"/>
  <c r="L52" i="5"/>
  <c r="K52" i="5"/>
  <c r="J52" i="5"/>
  <c r="I52" i="5"/>
  <c r="H52" i="5"/>
  <c r="G52" i="5"/>
  <c r="F52" i="5"/>
  <c r="AH48" i="5"/>
  <c r="AG48" i="5"/>
  <c r="AF48" i="5"/>
  <c r="AE48" i="5"/>
  <c r="AD48" i="5"/>
  <c r="AC48" i="5"/>
  <c r="AB48" i="5"/>
  <c r="AA48" i="5"/>
  <c r="Z48" i="5"/>
  <c r="Y48" i="5"/>
  <c r="X48" i="5"/>
  <c r="W48" i="5"/>
  <c r="V48" i="5"/>
  <c r="U48" i="5"/>
  <c r="T48" i="5"/>
  <c r="S48" i="5"/>
  <c r="R48" i="5"/>
  <c r="Q48" i="5"/>
  <c r="P48" i="5"/>
  <c r="O48" i="5"/>
  <c r="M48" i="5"/>
  <c r="L48" i="5"/>
  <c r="K48" i="5"/>
  <c r="J48" i="5"/>
  <c r="I48" i="5"/>
  <c r="H48" i="5"/>
  <c r="G48" i="5"/>
  <c r="F48" i="5"/>
  <c r="AH47" i="5"/>
  <c r="AG47" i="5"/>
  <c r="AF47" i="5"/>
  <c r="AE47" i="5"/>
  <c r="AD47" i="5"/>
  <c r="AC47" i="5"/>
  <c r="AB47" i="5"/>
  <c r="AA47" i="5"/>
  <c r="Z47" i="5"/>
  <c r="Y47" i="5"/>
  <c r="X47" i="5"/>
  <c r="W47" i="5"/>
  <c r="V47" i="5"/>
  <c r="U47" i="5"/>
  <c r="T47" i="5"/>
  <c r="S47" i="5"/>
  <c r="R47" i="5"/>
  <c r="Q47" i="5"/>
  <c r="P47" i="5"/>
  <c r="O47" i="5"/>
  <c r="M47" i="5"/>
  <c r="L47" i="5"/>
  <c r="K47" i="5"/>
  <c r="J47" i="5"/>
  <c r="I47" i="5"/>
  <c r="H47" i="5"/>
  <c r="G47" i="5"/>
  <c r="F47" i="5"/>
  <c r="AH43" i="5"/>
  <c r="AG43" i="5"/>
  <c r="AF43" i="5"/>
  <c r="AE43" i="5"/>
  <c r="AD43" i="5"/>
  <c r="AC43" i="5"/>
  <c r="AB43" i="5"/>
  <c r="AA43" i="5"/>
  <c r="Z43" i="5"/>
  <c r="Y43" i="5"/>
  <c r="X43" i="5"/>
  <c r="W43" i="5"/>
  <c r="V43" i="5"/>
  <c r="U43" i="5"/>
  <c r="T43" i="5"/>
  <c r="S43" i="5"/>
  <c r="R43" i="5"/>
  <c r="Q43" i="5"/>
  <c r="P43" i="5"/>
  <c r="O43" i="5"/>
  <c r="M43" i="5"/>
  <c r="L43" i="5"/>
  <c r="K43" i="5"/>
  <c r="J43" i="5"/>
  <c r="I43" i="5"/>
  <c r="H43" i="5"/>
  <c r="G43" i="5"/>
  <c r="F43" i="5"/>
  <c r="AH41" i="5"/>
  <c r="AG41" i="5"/>
  <c r="AF41" i="5"/>
  <c r="AE41" i="5"/>
  <c r="AD41" i="5"/>
  <c r="AC41" i="5"/>
  <c r="AB41" i="5"/>
  <c r="AA41" i="5"/>
  <c r="Z41" i="5"/>
  <c r="Y41" i="5"/>
  <c r="X41" i="5"/>
  <c r="W41" i="5"/>
  <c r="V41" i="5"/>
  <c r="U41" i="5"/>
  <c r="T41" i="5"/>
  <c r="S41" i="5"/>
  <c r="R41" i="5"/>
  <c r="Q41" i="5"/>
  <c r="P41" i="5"/>
  <c r="O41" i="5"/>
  <c r="M41" i="5"/>
  <c r="L41" i="5"/>
  <c r="K41" i="5"/>
  <c r="J41" i="5"/>
  <c r="I41" i="5"/>
  <c r="H41" i="5"/>
  <c r="G41" i="5"/>
  <c r="F41" i="5"/>
  <c r="AH40" i="5"/>
  <c r="AG40" i="5"/>
  <c r="AF40" i="5"/>
  <c r="AE40" i="5"/>
  <c r="AD40" i="5"/>
  <c r="AC40" i="5"/>
  <c r="AB40" i="5"/>
  <c r="AA40" i="5"/>
  <c r="Z40" i="5"/>
  <c r="Y40" i="5"/>
  <c r="X40" i="5"/>
  <c r="W40" i="5"/>
  <c r="V40" i="5"/>
  <c r="U40" i="5"/>
  <c r="T40" i="5"/>
  <c r="S40" i="5"/>
  <c r="R40" i="5"/>
  <c r="Q40" i="5"/>
  <c r="P40" i="5"/>
  <c r="O40" i="5"/>
  <c r="M40" i="5"/>
  <c r="L40" i="5"/>
  <c r="K40" i="5"/>
  <c r="J40" i="5"/>
  <c r="I40" i="5"/>
  <c r="H40" i="5"/>
  <c r="G40" i="5"/>
  <c r="F40" i="5"/>
  <c r="AH39" i="5"/>
  <c r="AG39" i="5"/>
  <c r="AF39" i="5"/>
  <c r="AE39" i="5"/>
  <c r="AD39" i="5"/>
  <c r="AC39" i="5"/>
  <c r="AB39" i="5"/>
  <c r="AA39" i="5"/>
  <c r="Z39" i="5"/>
  <c r="Y39" i="5"/>
  <c r="X39" i="5"/>
  <c r="W39" i="5"/>
  <c r="V39" i="5"/>
  <c r="U39" i="5"/>
  <c r="T39" i="5"/>
  <c r="S39" i="5"/>
  <c r="R39" i="5"/>
  <c r="Q39" i="5"/>
  <c r="P39" i="5"/>
  <c r="O39" i="5"/>
  <c r="M39" i="5"/>
  <c r="L39" i="5"/>
  <c r="K39" i="5"/>
  <c r="J39" i="5"/>
  <c r="I39" i="5"/>
  <c r="H39" i="5"/>
  <c r="G39" i="5"/>
  <c r="F39" i="5"/>
  <c r="AH38" i="5"/>
  <c r="AG38" i="5"/>
  <c r="AF38" i="5"/>
  <c r="AE38" i="5"/>
  <c r="AD38" i="5"/>
  <c r="AC38" i="5"/>
  <c r="AB38" i="5"/>
  <c r="AA38" i="5"/>
  <c r="Z38" i="5"/>
  <c r="Y38" i="5"/>
  <c r="X38" i="5"/>
  <c r="W38" i="5"/>
  <c r="V38" i="5"/>
  <c r="U38" i="5"/>
  <c r="T38" i="5"/>
  <c r="S38" i="5"/>
  <c r="R38" i="5"/>
  <c r="Q38" i="5"/>
  <c r="P38" i="5"/>
  <c r="O38" i="5"/>
  <c r="M38" i="5"/>
  <c r="L38" i="5"/>
  <c r="K38" i="5"/>
  <c r="J38" i="5"/>
  <c r="I38" i="5"/>
  <c r="H38" i="5"/>
  <c r="G38" i="5"/>
  <c r="F38" i="5"/>
  <c r="AH35" i="5"/>
  <c r="AG35" i="5"/>
  <c r="AF35" i="5"/>
  <c r="AE35" i="5"/>
  <c r="AD35" i="5"/>
  <c r="AC35" i="5"/>
  <c r="AB35" i="5"/>
  <c r="AA35" i="5"/>
  <c r="Z35" i="5"/>
  <c r="Y35" i="5"/>
  <c r="X35" i="5"/>
  <c r="W35" i="5"/>
  <c r="V35" i="5"/>
  <c r="U35" i="5"/>
  <c r="T35" i="5"/>
  <c r="S35" i="5"/>
  <c r="R35" i="5"/>
  <c r="Q35" i="5"/>
  <c r="P35" i="5"/>
  <c r="O35" i="5"/>
  <c r="M35" i="5"/>
  <c r="L35" i="5"/>
  <c r="K35" i="5"/>
  <c r="J35" i="5"/>
  <c r="I35" i="5"/>
  <c r="H35" i="5"/>
  <c r="G35" i="5"/>
  <c r="F35" i="5"/>
  <c r="AG30" i="5"/>
  <c r="AH26" i="5"/>
  <c r="AG26" i="5"/>
  <c r="AF26" i="5"/>
  <c r="AE26" i="5"/>
  <c r="AD26" i="5"/>
  <c r="AC26" i="5"/>
  <c r="AB26" i="5"/>
  <c r="AA26" i="5"/>
  <c r="Z26" i="5"/>
  <c r="Y26" i="5"/>
  <c r="X26" i="5"/>
  <c r="W26" i="5"/>
  <c r="V26" i="5"/>
  <c r="U26" i="5"/>
  <c r="T26" i="5"/>
  <c r="S26" i="5"/>
  <c r="R26" i="5"/>
  <c r="Q26" i="5"/>
  <c r="P26" i="5"/>
  <c r="O26" i="5"/>
  <c r="M26" i="5"/>
  <c r="L26" i="5"/>
  <c r="K26" i="5"/>
  <c r="J26" i="5"/>
  <c r="I26" i="5"/>
  <c r="H26" i="5"/>
  <c r="G26" i="5"/>
  <c r="F26" i="5"/>
  <c r="AF21" i="5"/>
  <c r="AE21" i="5"/>
  <c r="AD21" i="5"/>
  <c r="AA21" i="5"/>
  <c r="W21" i="5"/>
  <c r="R21" i="5"/>
  <c r="Q21" i="5"/>
  <c r="P21" i="5"/>
  <c r="O21" i="5"/>
  <c r="M21" i="5"/>
  <c r="L21" i="5"/>
  <c r="K21" i="5"/>
  <c r="J21" i="5"/>
  <c r="I21" i="5"/>
  <c r="H21" i="5"/>
  <c r="G21" i="5"/>
  <c r="F21" i="5"/>
  <c r="AH19" i="5"/>
  <c r="AG19" i="5"/>
  <c r="AF19" i="5"/>
  <c r="AE19" i="5"/>
  <c r="AD19" i="5"/>
  <c r="AC19" i="5"/>
  <c r="AB19" i="5"/>
  <c r="AA19" i="5"/>
  <c r="Z19" i="5"/>
  <c r="Y19" i="5"/>
  <c r="X19" i="5"/>
  <c r="W19" i="5"/>
  <c r="V19" i="5"/>
  <c r="U19" i="5"/>
  <c r="T19" i="5"/>
  <c r="S19" i="5"/>
  <c r="R19" i="5"/>
  <c r="Q19" i="5"/>
  <c r="P19" i="5"/>
  <c r="O19" i="5"/>
  <c r="M19" i="5"/>
  <c r="L19" i="5"/>
  <c r="K19" i="5"/>
  <c r="J19" i="5"/>
  <c r="I19" i="5"/>
  <c r="H19" i="5"/>
  <c r="G19" i="5"/>
  <c r="F19" i="5"/>
  <c r="E19" i="5"/>
  <c r="D19" i="5"/>
  <c r="C19" i="5"/>
  <c r="B19" i="5"/>
  <c r="AH11" i="5"/>
  <c r="AG11" i="5"/>
  <c r="AF11" i="5"/>
  <c r="AE11" i="5"/>
  <c r="AD11" i="5"/>
  <c r="AC11" i="5"/>
  <c r="AB11" i="5"/>
  <c r="AA11" i="5"/>
  <c r="Z11" i="5"/>
  <c r="Y11" i="5"/>
  <c r="X11" i="5"/>
  <c r="W11" i="5"/>
  <c r="V11" i="5"/>
  <c r="U11" i="5"/>
  <c r="T11" i="5"/>
  <c r="S11" i="5"/>
  <c r="R11" i="5"/>
  <c r="Q11" i="5"/>
  <c r="P11" i="5"/>
  <c r="O11" i="5"/>
  <c r="M11" i="5"/>
  <c r="L11" i="5"/>
  <c r="K11" i="5"/>
  <c r="J11" i="5"/>
  <c r="I11" i="5"/>
  <c r="H11" i="5"/>
  <c r="G11" i="5"/>
  <c r="F11" i="5"/>
  <c r="E11" i="5"/>
  <c r="D11" i="5"/>
  <c r="C11" i="5"/>
  <c r="B11" i="5"/>
  <c r="I28" i="13" l="1"/>
  <c r="G28" i="13"/>
  <c r="F28" i="13"/>
</calcChain>
</file>

<file path=xl/sharedStrings.xml><?xml version="1.0" encoding="utf-8"?>
<sst xmlns="http://schemas.openxmlformats.org/spreadsheetml/2006/main" count="1217" uniqueCount="518">
  <si>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</si>
  <si>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</si>
  <si>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</si>
  <si>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</si>
  <si>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</si>
  <si>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</si>
  <si>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</si>
  <si>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</si>
  <si>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</si>
  <si>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</si>
  <si>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</si>
  <si>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</si>
  <si>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</si>
  <si>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</si>
  <si>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</si>
  <si>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</si>
  <si>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</si>
  <si>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</si>
  <si>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</si>
  <si>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</si>
  <si>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</si>
  <si>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</si>
  <si>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</si>
  <si>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</si>
  <si>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</si>
  <si>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</si>
  <si>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</si>
  <si>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</si>
  <si>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</si>
  <si>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</si>
  <si>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</si>
  <si>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</si>
  <si>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</si>
  <si>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</si>
  <si>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</si>
  <si>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</si>
  <si>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</si>
  <si>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</si>
  <si>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</si>
  <si>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</si>
  <si>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</si>
  <si>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</si>
  <si>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</si>
  <si>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</si>
  <si>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</si>
  <si>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</si>
  <si>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</si>
  <si>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</si>
  <si>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</si>
  <si>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</si>
  <si>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</si>
  <si>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</si>
  <si>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</si>
  <si>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</si>
  <si>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</si>
  <si>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</si>
  <si>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</si>
  <si>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</si>
  <si>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</si>
  <si>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</si>
  <si>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</si>
  <si>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</si>
  <si>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</si>
  <si>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</si>
  <si>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</si>
  <si>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</si>
  <si>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</si>
  <si>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</si>
  <si>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</si>
  <si>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</si>
  <si>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</si>
  <si>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</si>
  <si>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</si>
  <si>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</si>
  <si>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</si>
  <si>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</si>
  <si>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</si>
  <si>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</si>
  <si>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</si>
  <si>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</si>
  <si>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</si>
  <si>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</si>
  <si>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</si>
  <si>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</si>
  <si>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</si>
  <si>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</si>
  <si>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</si>
  <si>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</si>
  <si>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</si>
  <si>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</si>
  <si>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</si>
  <si>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</si>
  <si>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</si>
  <si>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</si>
  <si>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</si>
  <si>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</si>
  <si>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</si>
  <si>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</si>
  <si>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</si>
  <si>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</si>
  <si>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</si>
  <si>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</si>
  <si>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</si>
  <si>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</si>
  <si>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</si>
  <si>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</si>
  <si>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</si>
  <si>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</si>
  <si>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</si>
  <si>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</si>
  <si>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</si>
  <si>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</si>
  <si>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</si>
  <si>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</si>
  <si>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</si>
  <si>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</si>
  <si>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</si>
  <si>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</si>
  <si>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</si>
  <si>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</si>
  <si>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</si>
  <si>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</si>
  <si>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</si>
  <si>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</si>
  <si>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</si>
  <si>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</si>
  <si>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</si>
  <si>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</si>
  <si>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</si>
  <si>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</si>
  <si>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</si>
  <si>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</si>
  <si>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</si>
  <si>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</si>
  <si>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</si>
  <si>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</si>
  <si>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</si>
  <si>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</si>
  <si>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</si>
  <si>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</si>
  <si>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</si>
  <si>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</si>
  <si>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</si>
  <si>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</si>
  <si>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</si>
  <si>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</si>
  <si>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</si>
  <si>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</si>
  <si>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</si>
  <si>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</si>
  <si>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</si>
  <si>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</si>
  <si>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</si>
  <si>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</si>
  <si>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</si>
  <si>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</si>
  <si>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</si>
  <si>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</si>
  <si>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</si>
  <si>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</si>
  <si>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</si>
  <si>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</si>
  <si>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</si>
  <si>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</si>
  <si>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</si>
  <si>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</si>
  <si>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</si>
  <si>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</si>
  <si>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</si>
  <si>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</si>
  <si>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</si>
  <si>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</si>
  <si>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</si>
  <si>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</si>
  <si>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</si>
  <si>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</si>
  <si>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</si>
  <si>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</si>
  <si>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</si>
  <si>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</si>
  <si>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</si>
  <si>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</si>
  <si>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</si>
  <si>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</si>
  <si>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</si>
  <si>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</si>
  <si>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</si>
  <si>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</si>
  <si>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</si>
  <si>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</si>
  <si>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</si>
  <si>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</si>
  <si>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</si>
  <si>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</si>
  <si>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</si>
  <si>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</si>
  <si>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</si>
  <si>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</si>
  <si>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</si>
  <si>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</si>
  <si>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</si>
  <si>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</si>
  <si>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</si>
  <si>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</si>
  <si>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</si>
  <si>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</si>
  <si>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</si>
  <si>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</si>
  <si>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</si>
  <si>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</si>
  <si>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</si>
  <si>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</si>
  <si>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</si>
  <si>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</si>
  <si>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</si>
  <si>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</si>
  <si>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</si>
  <si>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</si>
  <si>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</si>
  <si>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</si>
  <si>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</si>
  <si>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</si>
  <si>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</si>
  <si>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</si>
  <si>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</si>
  <si>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</si>
  <si>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</si>
  <si>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</si>
  <si>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</si>
  <si>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</si>
  <si>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</si>
  <si>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</si>
  <si>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</si>
  <si>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</si>
  <si>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</si>
  <si>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</si>
  <si>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</si>
  <si>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</si>
  <si>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</si>
  <si>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</si>
  <si>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</si>
  <si>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 xml:space="preserve">Compressor Technique </t>
  </si>
  <si>
    <t>N/A</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</si>
  <si>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</si>
  <si>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</si>
  <si>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</si>
  <si>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</si>
  <si>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</si>
  <si>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</si>
  <si>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</si>
  <si>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</si>
  <si>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</si>
  <si>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</si>
  <si>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</si>
  <si>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</si>
  <si>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</si>
  <si>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</si>
  <si>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</si>
  <si>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</si>
  <si>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</si>
  <si>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</si>
  <si>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</si>
  <si>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</si>
  <si>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</si>
  <si>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</si>
  <si>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</si>
  <si>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</si>
  <si>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</si>
  <si>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</si>
  <si>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</si>
  <si>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</si>
  <si>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</si>
  <si>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</si>
  <si>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</si>
  <si>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</si>
  <si>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</si>
  <si>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</si>
  <si>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</si>
  <si>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</si>
  <si>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</si>
  <si>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</si>
  <si>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</si>
  <si>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</si>
  <si>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</si>
  <si>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</si>
  <si>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</si>
  <si>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</si>
  <si>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</si>
  <si>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</si>
  <si>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</si>
  <si>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</si>
  <si>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</si>
  <si>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</si>
  <si>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</si>
  <si>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</si>
  <si>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</si>
  <si>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</si>
  <si>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</si>
  <si>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</si>
  <si>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</si>
  <si>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</si>
  <si>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</si>
  <si>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</si>
  <si>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</si>
  <si>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</si>
  <si>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</si>
  <si>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</si>
  <si>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</si>
  <si>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</si>
  <si>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</si>
  <si>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</si>
  <si>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</si>
  <si>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</si>
  <si>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</si>
  <si>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</si>
  <si>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</si>
  <si>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</si>
  <si>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</si>
  <si>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</si>
  <si>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</si>
  <si>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</si>
  <si>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</si>
  <si>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</si>
  <si>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Debt / EBITDA</t>
  </si>
  <si>
    <t>Return on Capital Employed</t>
  </si>
  <si>
    <t>Profit before tax, 12M</t>
  </si>
  <si>
    <t>Interest expenses and exchange differences, 12M</t>
  </si>
  <si>
    <t>Earnings, 12M</t>
  </si>
  <si>
    <t>Average Capital Employed</t>
  </si>
  <si>
    <t>Key Ratios, continuing operations</t>
  </si>
  <si>
    <t>1)</t>
  </si>
  <si>
    <t>2)</t>
  </si>
  <si>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</si>
  <si>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</si>
  <si>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</si>
  <si>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</si>
  <si>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</si>
  <si>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</si>
  <si>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</si>
  <si>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</si>
  <si>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</si>
  <si>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</si>
  <si>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</si>
  <si>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</si>
  <si>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</si>
  <si>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</si>
  <si>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</si>
  <si>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</si>
  <si>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</si>
  <si>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</si>
  <si>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</si>
  <si>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For further information, see the annual report 2018. </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</si>
  <si>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</si>
  <si>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</si>
  <si>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</si>
  <si>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</si>
  <si>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</si>
  <si>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</si>
  <si>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</si>
  <si>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</si>
  <si>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</si>
  <si>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</si>
  <si>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</si>
  <si>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r>
      <t>Direct economic value</t>
    </r>
    <r>
      <rPr>
        <i/>
        <vertAlign val="superscript"/>
        <sz val="10"/>
        <rFont val="Arial"/>
        <family val="2"/>
      </rPr>
      <t xml:space="preserve"> 2)</t>
    </r>
  </si>
  <si>
    <t xml:space="preserve">- </t>
  </si>
  <si>
    <t>For further information, see the annual report</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</si>
  <si>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</si>
  <si>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</si>
  <si>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</si>
  <si>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</si>
  <si>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</si>
  <si>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</si>
  <si>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</si>
  <si>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</si>
  <si>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</si>
  <si>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</si>
  <si>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</si>
  <si>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</si>
  <si>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Managers in risk countries held trainings in the Business Code of Practice, %</t>
  </si>
  <si>
    <t>Continuing operations</t>
  </si>
  <si>
    <t>Capital employed, average</t>
  </si>
  <si>
    <t xml:space="preserve">   Capital employed turnover ratio</t>
  </si>
  <si>
    <t>Return on capital employed</t>
  </si>
  <si>
    <t>Costs for direct taxes to governments</t>
  </si>
  <si>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</si>
  <si>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</si>
  <si>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</si>
  <si>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</si>
  <si>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</si>
  <si>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</si>
  <si>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</si>
  <si>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</si>
  <si>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</si>
  <si>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</si>
  <si>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</si>
  <si>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</si>
  <si>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</si>
  <si>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</si>
  <si>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</si>
  <si>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</si>
  <si>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</si>
  <si>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</si>
  <si>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</si>
  <si>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</si>
  <si>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</si>
  <si>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</si>
  <si>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</si>
  <si>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</si>
  <si>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</si>
  <si>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</si>
  <si>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</si>
  <si>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</si>
  <si>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</si>
  <si>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</si>
  <si>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</si>
  <si>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</si>
  <si>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</si>
  <si>
    <r>
      <t>2018</t>
    </r>
    <r>
      <rPr>
        <b/>
        <vertAlign val="superscript"/>
        <sz val="10"/>
        <rFont val="Arial"/>
        <family val="2"/>
      </rPr>
      <t>2)</t>
    </r>
  </si>
  <si>
    <r>
      <t>2018</t>
    </r>
    <r>
      <rPr>
        <b/>
        <vertAlign val="superscript"/>
        <sz val="10"/>
        <rFont val="Arial"/>
        <family val="2"/>
      </rPr>
      <t xml:space="preserve">3) </t>
    </r>
  </si>
  <si>
    <r>
      <t>2019</t>
    </r>
    <r>
      <rPr>
        <b/>
        <vertAlign val="superscript"/>
        <sz val="10"/>
        <rFont val="Arial"/>
        <family val="2"/>
      </rPr>
      <t xml:space="preserve">3) </t>
    </r>
  </si>
  <si>
    <r>
      <t>2020</t>
    </r>
    <r>
      <rPr>
        <b/>
        <vertAlign val="superscript"/>
        <sz val="10"/>
        <rFont val="Arial"/>
        <family val="2"/>
      </rPr>
      <t xml:space="preserve">3) </t>
    </r>
  </si>
  <si>
    <r>
      <t>2021</t>
    </r>
    <r>
      <rPr>
        <b/>
        <vertAlign val="superscript"/>
        <sz val="10"/>
        <rFont val="Arial"/>
        <family val="2"/>
      </rPr>
      <t xml:space="preserve">3) </t>
    </r>
  </si>
  <si>
    <r>
      <rPr>
        <i/>
        <vertAlign val="superscript"/>
        <sz val="10"/>
        <rFont val="Arial"/>
        <family val="2"/>
      </rPr>
      <t xml:space="preserve">2) </t>
    </r>
    <r>
      <rPr>
        <i/>
        <sz val="10"/>
        <rFont val="Arial"/>
        <family val="2"/>
      </rPr>
      <t>Adjusted for share split in 2022.</t>
    </r>
  </si>
  <si>
    <t>EMISSIONS, ALL OPERATIONS 2)</t>
  </si>
  <si>
    <r>
      <t xml:space="preserve">Scope 1: Direct CO2e emissions (’000 tonnes) </t>
    </r>
    <r>
      <rPr>
        <vertAlign val="superscript"/>
        <sz val="10"/>
        <rFont val="Arial"/>
        <family val="2"/>
      </rPr>
      <t>3) 4)</t>
    </r>
  </si>
  <si>
    <r>
      <t xml:space="preserve">Scope 2: Indirect CO2e emissions (’000 tonnes) </t>
    </r>
    <r>
      <rPr>
        <vertAlign val="superscript"/>
        <sz val="10"/>
        <rFont val="Arial"/>
        <family val="2"/>
      </rPr>
      <t>3) 4)</t>
    </r>
  </si>
  <si>
    <r>
      <t xml:space="preserve">Scope 1+2: CO2e emissions (’000 tonnes) </t>
    </r>
    <r>
      <rPr>
        <vertAlign val="superscript"/>
        <sz val="10"/>
        <rFont val="Arial"/>
        <family val="2"/>
      </rPr>
      <t>3) 4)</t>
    </r>
  </si>
  <si>
    <r>
      <t xml:space="preserve">Scope 2: Location-based indirect CO2e emissions (’000 tonnes) </t>
    </r>
    <r>
      <rPr>
        <vertAlign val="superscript"/>
        <sz val="10"/>
        <rFont val="Arial"/>
        <family val="2"/>
      </rPr>
      <t>3) 4)</t>
    </r>
  </si>
  <si>
    <r>
      <t xml:space="preserve">Scope 3: Other indirect CO2e emissions (’000 tonnes) </t>
    </r>
    <r>
      <rPr>
        <vertAlign val="superscript"/>
        <sz val="10"/>
        <rFont val="Arial"/>
        <family val="2"/>
      </rPr>
      <t>3) 4)</t>
    </r>
  </si>
  <si>
    <r>
      <t xml:space="preserve">Scope 1+2: CO2e emissions/COS (tonnes) </t>
    </r>
    <r>
      <rPr>
        <vertAlign val="superscript"/>
        <sz val="10"/>
        <rFont val="Arial"/>
        <family val="2"/>
      </rPr>
      <t>3) 4) 8)</t>
    </r>
  </si>
  <si>
    <r>
      <t xml:space="preserve">Scope 3: CO2e emissions/COS (tonnes) </t>
    </r>
    <r>
      <rPr>
        <vertAlign val="superscript"/>
        <sz val="10"/>
        <rFont val="Arial"/>
        <family val="2"/>
      </rPr>
      <t>3) 4) 8)</t>
    </r>
  </si>
  <si>
    <r>
      <t xml:space="preserve">ENVIRONMENT, ALL OPERATIONS </t>
    </r>
    <r>
      <rPr>
        <b/>
        <vertAlign val="superscript"/>
        <sz val="10"/>
        <rFont val="Arial"/>
        <family val="2"/>
      </rPr>
      <t>2)</t>
    </r>
  </si>
  <si>
    <r>
      <t>Renewable energy for operations, % of total energy use</t>
    </r>
    <r>
      <rPr>
        <vertAlign val="superscript"/>
        <sz val="10"/>
        <rFont val="Arial"/>
        <family val="2"/>
      </rPr>
      <t xml:space="preserve"> 5)</t>
    </r>
  </si>
  <si>
    <r>
      <t xml:space="preserve">Direct energy use in GWh </t>
    </r>
    <r>
      <rPr>
        <vertAlign val="superscript"/>
        <sz val="10"/>
        <rFont val="Arial"/>
        <family val="2"/>
      </rPr>
      <t>5) 6)</t>
    </r>
  </si>
  <si>
    <r>
      <t xml:space="preserve">Indirect energy use in GWh </t>
    </r>
    <r>
      <rPr>
        <vertAlign val="superscript"/>
        <sz val="10"/>
        <rFont val="Arial"/>
        <family val="2"/>
      </rPr>
      <t>5) 6)</t>
    </r>
  </si>
  <si>
    <r>
      <t>Total energy use in GWh</t>
    </r>
    <r>
      <rPr>
        <vertAlign val="superscript"/>
        <sz val="10"/>
        <rFont val="Arial"/>
        <family val="2"/>
      </rPr>
      <t xml:space="preserve"> 5) 6)</t>
    </r>
  </si>
  <si>
    <r>
      <t>Total energy use in MWh/COS</t>
    </r>
    <r>
      <rPr>
        <vertAlign val="superscript"/>
        <sz val="10"/>
        <rFont val="Arial"/>
        <family val="2"/>
      </rPr>
      <t xml:space="preserve"> 5) 6) 8)</t>
    </r>
  </si>
  <si>
    <r>
      <t xml:space="preserve">Waste (in kg)/COS </t>
    </r>
    <r>
      <rPr>
        <vertAlign val="superscript"/>
        <sz val="11"/>
        <color theme="1"/>
        <rFont val="Calibri"/>
        <family val="2"/>
        <scheme val="minor"/>
      </rPr>
      <t>8)</t>
    </r>
  </si>
  <si>
    <t>Reused, recycled or recovered waste, %</t>
  </si>
  <si>
    <t>Water consumption in ’000 m3</t>
  </si>
  <si>
    <r>
      <t xml:space="preserve">Water consumption (m3 )/COS </t>
    </r>
    <r>
      <rPr>
        <vertAlign val="superscript"/>
        <sz val="10"/>
        <rFont val="Arial"/>
        <family val="2"/>
      </rPr>
      <t>8)</t>
    </r>
  </si>
  <si>
    <t>ENVIRONMENT, PRODUCTION AND DISTRIBUTION UNITS</t>
  </si>
  <si>
    <t>Renewable energy for operations, % of total energy use</t>
  </si>
  <si>
    <r>
      <t xml:space="preserve">Total energy use in MWh/COS </t>
    </r>
    <r>
      <rPr>
        <vertAlign val="superscript"/>
        <sz val="10"/>
        <rFont val="Arial"/>
        <family val="2"/>
      </rPr>
      <t>5) 8)</t>
    </r>
  </si>
  <si>
    <r>
      <t xml:space="preserve">Waste (in kg)/COS </t>
    </r>
    <r>
      <rPr>
        <vertAlign val="superscript"/>
        <sz val="10"/>
        <rFont val="Arial"/>
        <family val="2"/>
      </rPr>
      <t>8)</t>
    </r>
  </si>
  <si>
    <r>
      <t>Water consumption (m3 )/COS</t>
    </r>
    <r>
      <rPr>
        <vertAlign val="superscript"/>
        <sz val="10"/>
        <rFont val="Arial"/>
        <family val="2"/>
      </rPr>
      <t xml:space="preserve"> 8)</t>
    </r>
  </si>
  <si>
    <t>SUPPLIERS WITH ENVIRONMENTAL MANAGEMENT SYSTEM</t>
  </si>
  <si>
    <r>
      <t>Direct economic value</t>
    </r>
    <r>
      <rPr>
        <i/>
        <vertAlign val="superscript"/>
        <sz val="10"/>
        <rFont val="Arial"/>
        <family val="2"/>
      </rPr>
      <t xml:space="preserve"> 7)</t>
    </r>
  </si>
  <si>
    <r>
      <t xml:space="preserve">Operating costs </t>
    </r>
    <r>
      <rPr>
        <vertAlign val="superscript"/>
        <sz val="10"/>
        <rFont val="Arial"/>
        <family val="2"/>
      </rPr>
      <t>8</t>
    </r>
    <r>
      <rPr>
        <vertAlign val="superscript"/>
        <sz val="11"/>
        <rFont val="Arial"/>
        <family val="2"/>
      </rPr>
      <t>)</t>
    </r>
  </si>
  <si>
    <r>
      <t xml:space="preserve">Costs for providers of caiptal </t>
    </r>
    <r>
      <rPr>
        <vertAlign val="superscript"/>
        <sz val="10"/>
        <rFont val="Arial"/>
        <family val="2"/>
      </rPr>
      <t>9</t>
    </r>
    <r>
      <rPr>
        <vertAlign val="superscript"/>
        <sz val="11"/>
        <rFont val="Arial"/>
        <family val="2"/>
      </rPr>
      <t>)</t>
    </r>
  </si>
  <si>
    <t>Average training hours per employee</t>
  </si>
  <si>
    <t>Average training hours, white-collar employees</t>
  </si>
  <si>
    <t>Average training hours, blue-collar employees</t>
  </si>
  <si>
    <t>Proportion of female employees, % year end</t>
  </si>
  <si>
    <t>Proportion of female managers, % year end</t>
  </si>
  <si>
    <r>
      <t xml:space="preserve">Degree to which employees agree that they feel a sense of belonging in the company (score) </t>
    </r>
    <r>
      <rPr>
        <vertAlign val="superscript"/>
        <sz val="10"/>
        <rFont val="Arial"/>
        <family val="2"/>
      </rPr>
      <t>10)</t>
    </r>
  </si>
  <si>
    <r>
      <t>Degree to which employees agree that there are opportunities to learn and grow in the company (score)</t>
    </r>
    <r>
      <rPr>
        <vertAlign val="superscript"/>
        <sz val="10"/>
        <rFont val="Arial"/>
        <family val="2"/>
      </rPr>
      <t xml:space="preserve"> 11)</t>
    </r>
  </si>
  <si>
    <r>
      <t>Degree to which employees agree that we have a work culture of respect, fairness and openness (score)</t>
    </r>
    <r>
      <rPr>
        <vertAlign val="superscript"/>
        <sz val="10"/>
        <rFont val="Arial"/>
        <family val="2"/>
      </rPr>
      <t xml:space="preserve"> 11)</t>
    </r>
  </si>
  <si>
    <r>
      <t>Degree to which employees agree Atlas Copco takes a genuine interest in their well-being (score)</t>
    </r>
    <r>
      <rPr>
        <vertAlign val="superscript"/>
        <sz val="10"/>
        <rFont val="Arial"/>
        <family val="2"/>
      </rPr>
      <t xml:space="preserve"> 10)</t>
    </r>
  </si>
  <si>
    <t>Employees signed compliance to the Code of Conduct, %</t>
  </si>
  <si>
    <r>
      <t xml:space="preserve">Employees participate in the Group’s biennial ethics training </t>
    </r>
    <r>
      <rPr>
        <vertAlign val="superscript"/>
        <sz val="10"/>
        <rFont val="Arial"/>
        <family val="2"/>
      </rPr>
      <t>12</t>
    </r>
    <r>
      <rPr>
        <sz val="10"/>
        <rFont val="Arial"/>
        <family val="2"/>
      </rPr>
      <t>, %</t>
    </r>
  </si>
  <si>
    <r>
      <t xml:space="preserve">New employees participate in the Group’s ethics training within 12 months of joining the company </t>
    </r>
    <r>
      <rPr>
        <vertAlign val="superscript"/>
        <sz val="10"/>
        <rFont val="Arial"/>
        <family val="2"/>
      </rPr>
      <t>12)</t>
    </r>
    <r>
      <rPr>
        <sz val="10"/>
        <rFont val="Arial"/>
        <family val="2"/>
      </rPr>
      <t>, %</t>
    </r>
  </si>
  <si>
    <t>Significant distributors committed to the Code of Conduct, %</t>
  </si>
  <si>
    <t>Significant suppliers committed to the Code of Conduct, %</t>
  </si>
  <si>
    <t>For further information, see the annual report 2021.</t>
  </si>
  <si>
    <t>Atlas Copco Group's ESG Performance for 2018 according to the goals valid at that time</t>
  </si>
  <si>
    <t>Atlas Copco Group's ESG Performance up to 2021 according to previous goals</t>
  </si>
  <si>
    <r>
      <rPr>
        <i/>
        <vertAlign val="superscript"/>
        <sz val="10"/>
        <rFont val="Arial"/>
        <family val="2"/>
      </rPr>
      <t xml:space="preserve">1) </t>
    </r>
    <r>
      <rPr>
        <i/>
        <sz val="10"/>
        <rFont val="Arial"/>
        <family val="2"/>
      </rPr>
      <t>Figures for 2017 restated for IFRS 15. Include assets and liabilities related to Epiroc reported as discontinued operations.</t>
    </r>
  </si>
  <si>
    <r>
      <rPr>
        <i/>
        <vertAlign val="superscript"/>
        <sz val="10"/>
        <rFont val="Arial"/>
        <family val="2"/>
      </rPr>
      <t>1)</t>
    </r>
    <r>
      <rPr>
        <i/>
        <sz val="10"/>
        <rFont val="Arial"/>
        <family val="2"/>
      </rPr>
      <t xml:space="preserve"> Includes discontinued operations. 2017 restated for IFRS 15. </t>
    </r>
  </si>
  <si>
    <r>
      <rPr>
        <i/>
        <vertAlign val="superscript"/>
        <sz val="10"/>
        <rFont val="Arial"/>
        <family val="2"/>
      </rPr>
      <t>2)</t>
    </r>
    <r>
      <rPr>
        <i/>
        <sz val="10"/>
        <rFont val="Arial"/>
        <family val="2"/>
      </rPr>
      <t xml:space="preserve"> Including effects of IFRS 16 (leases).</t>
    </r>
  </si>
  <si>
    <r>
      <rPr>
        <i/>
        <vertAlign val="superscript"/>
        <sz val="9"/>
        <rFont val="Arial"/>
        <family val="2"/>
      </rPr>
      <t>1)</t>
    </r>
    <r>
      <rPr>
        <i/>
        <sz val="9"/>
        <rFont val="Arial"/>
        <family val="2"/>
      </rPr>
      <t xml:space="preserve"> Restated for IFRS 15 and includes Epiroc reported as discontinued operations.</t>
    </r>
  </si>
  <si>
    <r>
      <t xml:space="preserve">1) </t>
    </r>
    <r>
      <rPr>
        <i/>
        <sz val="9"/>
        <rFont val="Arial"/>
        <family val="2"/>
      </rPr>
      <t>Figures for 2017 have been restated for IFRS15.</t>
    </r>
  </si>
  <si>
    <r>
      <t xml:space="preserve">2) </t>
    </r>
    <r>
      <rPr>
        <i/>
        <sz val="9"/>
        <rFont val="Arial"/>
        <family val="2"/>
      </rPr>
      <t>Including discontinued operations.</t>
    </r>
  </si>
  <si>
    <r>
      <t xml:space="preserve">3) </t>
    </r>
    <r>
      <rPr>
        <i/>
        <sz val="9"/>
        <rFont val="Arial"/>
        <family val="2"/>
      </rPr>
      <t>Adjusted for share split in 2022.</t>
    </r>
  </si>
  <si>
    <r>
      <rPr>
        <i/>
        <vertAlign val="superscript"/>
        <sz val="9"/>
        <rFont val="Arial"/>
        <family val="2"/>
      </rPr>
      <t>1)</t>
    </r>
    <r>
      <rPr>
        <i/>
        <sz val="9"/>
        <rFont val="Arial"/>
        <family val="2"/>
      </rPr>
      <t xml:space="preserve"> Calculations according to GRI Standard Guidelines, www.globalreporting.org. </t>
    </r>
  </si>
  <si>
    <r>
      <rPr>
        <i/>
        <vertAlign val="superscript"/>
        <sz val="9"/>
        <rFont val="Arial"/>
        <family val="2"/>
      </rPr>
      <t>2)</t>
    </r>
    <r>
      <rPr>
        <i/>
        <sz val="9"/>
        <rFont val="Arial"/>
        <family val="2"/>
      </rPr>
      <t xml:space="preserve">  All operations include all entities</t>
    </r>
  </si>
  <si>
    <r>
      <rPr>
        <i/>
        <vertAlign val="superscript"/>
        <sz val="9"/>
        <rFont val="Arial"/>
        <family val="2"/>
      </rPr>
      <t>3)</t>
    </r>
    <r>
      <rPr>
        <i/>
        <sz val="9"/>
        <rFont val="Arial"/>
        <family val="2"/>
      </rPr>
      <t xml:space="preserve">  CO2e stands for carbon dioxide equivalent emissions</t>
    </r>
  </si>
  <si>
    <r>
      <rPr>
        <i/>
        <vertAlign val="superscript"/>
        <sz val="9"/>
        <rFont val="Arial"/>
        <family val="2"/>
      </rPr>
      <t>4)</t>
    </r>
    <r>
      <rPr>
        <i/>
        <sz val="9"/>
        <rFont val="Arial"/>
        <family val="2"/>
      </rPr>
      <t xml:space="preserve">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3 561 tonnes in 2022.</t>
    </r>
  </si>
  <si>
    <r>
      <rPr>
        <i/>
        <vertAlign val="superscript"/>
        <sz val="9"/>
        <rFont val="Arial"/>
        <family val="2"/>
      </rPr>
      <t>5)</t>
    </r>
    <r>
      <rPr>
        <i/>
        <sz val="9"/>
        <rFont val="Arial"/>
        <family val="2"/>
      </rPr>
      <t xml:space="preserve"> Energy use excludes fuel and energy from company vehicles</t>
    </r>
  </si>
  <si>
    <r>
      <rPr>
        <i/>
        <vertAlign val="superscript"/>
        <sz val="9"/>
        <rFont val="Arial"/>
        <family val="2"/>
      </rPr>
      <t>6)</t>
    </r>
    <r>
      <rPr>
        <i/>
        <sz val="9"/>
        <rFont val="Arial"/>
        <family val="2"/>
      </rPr>
      <t xml:space="preserv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</si>
  <si>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7)</t>
    </r>
    <r>
      <rPr>
        <i/>
        <sz val="9"/>
        <rFont val="Arial"/>
        <family val="2"/>
      </rPr>
      <t xml:space="preserve">  Direct economic value includes revenues, other operating income, financial income, profit from divested companies and share of profit in 
associated companies.</t>
    </r>
  </si>
  <si>
    <r>
      <rPr>
        <i/>
        <vertAlign val="superscript"/>
        <sz val="9"/>
        <rFont val="Arial"/>
        <family val="2"/>
      </rPr>
      <t xml:space="preserve">8)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</si>
  <si>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9)</t>
    </r>
    <r>
      <rPr>
        <i/>
        <sz val="9"/>
        <rFont val="Arial"/>
        <family val="2"/>
      </rPr>
      <t xml:space="preserve"> Costs for providers of capital include financial costs and dividend, but exclude redemption of shares and repurchase of own shares. </t>
    </r>
  </si>
  <si>
    <r>
      <rPr>
        <i/>
        <vertAlign val="superscript"/>
        <sz val="9"/>
        <rFont val="Arial"/>
        <family val="2"/>
      </rPr>
      <t>10)</t>
    </r>
    <r>
      <rPr>
        <i/>
        <sz val="9"/>
        <rFont val="Arial"/>
        <family val="2"/>
      </rPr>
      <t xml:space="preserve"> Will be measured first time in 2023. </t>
    </r>
  </si>
  <si>
    <r>
      <rPr>
        <i/>
        <vertAlign val="superscript"/>
        <sz val="9"/>
        <rFont val="Arial"/>
        <family val="2"/>
      </rPr>
      <t xml:space="preserve">11) </t>
    </r>
    <r>
      <rPr>
        <i/>
        <sz val="9"/>
        <rFont val="Arial"/>
        <family val="2"/>
      </rPr>
      <t xml:space="preserve"> Results are collected every two years through the Group’s employee survey. Next survey in 2023.</t>
    </r>
  </si>
  <si>
    <r>
      <rPr>
        <i/>
        <vertAlign val="superscript"/>
        <sz val="9"/>
        <rFont val="Arial"/>
        <family val="2"/>
      </rPr>
      <t xml:space="preserve">12) </t>
    </r>
    <r>
      <rPr>
        <i/>
        <sz val="9"/>
        <rFont val="Arial"/>
        <family val="2"/>
      </rPr>
      <t xml:space="preserve"> The training will be launched in 2023.</t>
    </r>
  </si>
  <si>
    <r>
      <rPr>
        <i/>
        <vertAlign val="superscript"/>
        <sz val="9"/>
        <rFont val="Arial"/>
        <family val="2"/>
      </rPr>
      <t xml:space="preserve">2) </t>
    </r>
    <r>
      <rPr>
        <i/>
        <sz val="9"/>
        <rFont val="Arial"/>
        <family val="2"/>
      </rPr>
      <t>Direct economic value include revenues, other operating income, financial income, profit from divested companies and share of profit in associated companies.</t>
    </r>
  </si>
  <si>
    <r>
      <rPr>
        <i/>
        <vertAlign val="superscript"/>
        <sz val="9"/>
        <rFont val="Arial"/>
        <family val="2"/>
      </rPr>
      <t>3)</t>
    </r>
    <r>
      <rPr>
        <i/>
        <sz val="9"/>
        <rFont val="Arial"/>
        <family val="2"/>
      </rPr>
      <t xml:space="preserve">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</si>
  <si>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4)</t>
    </r>
    <r>
      <rPr>
        <i/>
        <sz val="9"/>
        <rFont val="Arial"/>
        <family val="2"/>
      </rPr>
      <t xml:space="preserve"> 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</si>
  <si>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</si>
  <si>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r>
  </si>
  <si>
    <r>
      <rPr>
        <i/>
        <vertAlign val="superscript"/>
        <sz val="9"/>
        <rFont val="Arial"/>
        <family val="2"/>
      </rPr>
      <t>7)</t>
    </r>
    <r>
      <rPr>
        <i/>
        <sz val="9"/>
        <rFont val="Arial"/>
        <family val="2"/>
      </rPr>
      <t xml:space="preserve"> CO2 emissions from energy in operations and transport (tonnes) in relation to cost of sales in the base year 2018 was 5.3.</t>
    </r>
  </si>
  <si>
    <r>
      <rPr>
        <i/>
        <vertAlign val="superscript"/>
        <sz val="9"/>
        <rFont val="Arial"/>
        <family val="2"/>
      </rPr>
      <t>8)</t>
    </r>
    <r>
      <rPr>
        <i/>
        <sz val="9"/>
        <rFont val="Arial"/>
        <family val="2"/>
      </rPr>
      <t xml:space="preserve"> Results are, as a rule, collected every two years through the Group’s employee survey.</t>
    </r>
  </si>
  <si>
    <r>
      <rPr>
        <i/>
        <vertAlign val="superscript"/>
        <sz val="9"/>
        <rFont val="Arial"/>
        <family val="2"/>
      </rPr>
      <t>2)</t>
    </r>
    <r>
      <rPr>
        <i/>
        <sz val="9"/>
        <rFont val="Arial"/>
        <family val="2"/>
      </rPr>
      <t xml:space="preserve"> Revenues include revenues, other operating income, financial income, profit from divested companies and share of profit in associated companies.</t>
    </r>
  </si>
  <si>
    <r>
      <rPr>
        <i/>
        <vertAlign val="superscript"/>
        <sz val="9"/>
        <rFont val="Arial"/>
        <family val="2"/>
      </rPr>
      <t xml:space="preserve">3)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</si>
  <si>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 xml:space="preserve">4) </t>
    </r>
    <r>
      <rPr>
        <i/>
        <sz val="9"/>
        <rFont val="Arial"/>
        <family val="2"/>
      </rPr>
      <t>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</si>
  <si>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</si>
  <si>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r>
  </si>
  <si>
    <r>
      <rPr>
        <i/>
        <vertAlign val="superscript"/>
        <sz val="9"/>
        <rFont val="Arial"/>
        <family val="2"/>
      </rPr>
      <t xml:space="preserve">7) </t>
    </r>
    <r>
      <rPr>
        <i/>
        <sz val="9"/>
        <rFont val="Arial"/>
        <family val="2"/>
      </rPr>
      <t xml:space="preserve">Water risk mapping was carried out using the water risk maps generated by Verisk Maplecroft. Water risk as defined by Verisk Maplecroft water stress index, where categories “medium, high and extreme” are used in Atlas Copco’s water risk scope. </t>
    </r>
  </si>
  <si>
    <r>
      <rPr>
        <i/>
        <vertAlign val="superscript"/>
        <sz val="9"/>
        <rFont val="Arial"/>
        <family val="2"/>
      </rPr>
      <t>8)</t>
    </r>
    <r>
      <rPr>
        <i/>
        <sz val="9"/>
        <rFont val="Arial"/>
        <family val="2"/>
      </rPr>
      <t xml:space="preserve"> In 2018, the process and scope for employees signing the Business Code of Practice was reviewed and updated. This means that the result for the KPI “managers signing the Business Code of Practice” is not comparable with pevious years.</t>
    </r>
  </si>
  <si>
    <r>
      <rPr>
        <i/>
        <vertAlign val="superscript"/>
        <sz val="9"/>
        <rFont val="Arial"/>
        <family val="2"/>
      </rPr>
      <t xml:space="preserve">9) </t>
    </r>
    <r>
      <rPr>
        <i/>
        <sz val="9"/>
        <rFont val="Arial"/>
        <family val="2"/>
      </rPr>
      <t>Results are, as a rule, collected every two years through the Group’s employee survey “Insight”. The survey was not conducted in 2017 and 2018.</t>
    </r>
  </si>
  <si>
    <t>Net Indebtedness</t>
  </si>
  <si>
    <r>
      <rPr>
        <i/>
        <vertAlign val="superscript"/>
        <sz val="10"/>
        <color indexed="8"/>
        <rFont val="Arial"/>
        <family val="2"/>
      </rPr>
      <t>1)</t>
    </r>
    <r>
      <rPr>
        <i/>
        <sz val="10"/>
        <color indexed="8"/>
        <rFont val="Arial"/>
        <family val="2"/>
      </rPr>
      <t xml:space="preserve"> Include assets and liabilities related to Epiroc reported as discontinued operations. </t>
    </r>
  </si>
  <si>
    <t>Dividend</t>
  </si>
  <si>
    <r>
      <rPr>
        <i/>
        <vertAlign val="superscript"/>
        <sz val="10"/>
        <rFont val="Arial"/>
        <family val="2"/>
      </rPr>
      <t xml:space="preserve">3) </t>
    </r>
    <r>
      <rPr>
        <i/>
        <sz val="10"/>
        <rFont val="Arial"/>
        <family val="2"/>
      </rPr>
      <t>Q4 2018 Includes reallocation of MSEK -68 within net financial items related to discontinued operations.</t>
    </r>
  </si>
  <si>
    <r>
      <t>2016</t>
    </r>
    <r>
      <rPr>
        <b/>
        <vertAlign val="superscript"/>
        <sz val="10"/>
        <color indexed="8"/>
        <rFont val="Arial"/>
        <family val="2"/>
      </rPr>
      <t xml:space="preserve">1) </t>
    </r>
  </si>
  <si>
    <t xml:space="preserve">Orders received </t>
  </si>
  <si>
    <t>Revenues and profit</t>
  </si>
  <si>
    <t>Cash flow</t>
  </si>
  <si>
    <r>
      <t>Financial position and return</t>
    </r>
    <r>
      <rPr>
        <b/>
        <vertAlign val="superscript"/>
        <sz val="10"/>
        <rFont val="Arial"/>
        <family val="2"/>
      </rPr>
      <t xml:space="preserve"> </t>
    </r>
  </si>
  <si>
    <r>
      <t>Key Figures per share</t>
    </r>
    <r>
      <rPr>
        <b/>
        <vertAlign val="superscript"/>
        <sz val="10"/>
        <rFont val="Arial"/>
        <family val="2"/>
      </rPr>
      <t xml:space="preserve"> </t>
    </r>
  </si>
  <si>
    <t>1,2)</t>
  </si>
  <si>
    <t>3)</t>
  </si>
  <si>
    <t>of which Interest Net</t>
  </si>
  <si>
    <t>Dec.31</t>
  </si>
  <si>
    <t>4)</t>
  </si>
  <si>
    <t>4) Proposed by the board.</t>
  </si>
  <si>
    <r>
      <rPr>
        <i/>
        <vertAlign val="superscript"/>
        <sz val="10"/>
        <rFont val="Arial"/>
        <family val="2"/>
      </rPr>
      <t>1)</t>
    </r>
    <r>
      <rPr>
        <i/>
        <sz val="10"/>
        <rFont val="Arial"/>
        <family val="2"/>
      </rPr>
      <t xml:space="preserve"> Including discontinued operations.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</si>
</sst>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 numFmtId="205" formatCode="_(* #,##0_);_(* \(#,##0\);_(* &quot;-&quot;??_);@"/>
    <numFmt numFmtId="206" formatCode="_(* #,##0.0_);_(* \(#,##0.0\);_(* &quot;-&quot;??_);@"/>
    <numFmt numFmtId="207" formatCode="_(* #,##0.000_);_(* \(#,##0.000\);_(* &quot;-&quot;??_);@"/>
    <numFmt numFmtId="208" formatCode="_(* #,##0.000000_);_(* \(#,##0.000000\);_(* &quot;-&quot;??_);@"/>
  </numFmts>
  <fonts count="1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theme="4"/>
      <name val="Arial"/>
      <family val="2"/>
    </font>
    <font>
      <sz val="10"/>
      <color theme="8"/>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
      <vertAlign val="superscript"/>
      <sz val="11"/>
      <color theme="1"/>
      <name val="Calibri"/>
      <family val="2"/>
      <scheme val="minor"/>
    </font>
    <font>
      <i/>
      <vertAlign val="superscript"/>
      <sz val="9"/>
      <name val="Arial"/>
      <family val="2"/>
    </font>
    <font>
      <i/>
      <sz val="10"/>
      <color indexed="8"/>
      <name val="Arial"/>
      <family val="2"/>
    </font>
    <font>
      <i/>
      <vertAlign val="superscript"/>
      <sz val="10"/>
      <color indexed="8"/>
      <name val="Arial"/>
      <family val="2"/>
    </font>
    <font>
      <sz val="8"/>
      <color theme="1"/>
      <name val="Arial"/>
      <family val="2"/>
    </font>
    <font>
      <sz val="10"/>
      <color theme="3"/>
      <name val="Arial"/>
      <family val="2"/>
    </font>
  </fonts>
  <fills count="10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rgb="FF054E5A"/>
        <bgColor indexed="64"/>
      </patternFill>
    </fill>
    <fill>
      <patternFill patternType="solid">
        <fgColor rgb="FFA1A9B4"/>
        <bgColor indexed="64"/>
      </patternFill>
    </fill>
  </fills>
  <borders count="84">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s>
  <cellStyleXfs count="12602">
    <xf numFmtId="0" fontId="0" fillId="0" borderId="0"/>
    <xf numFmtId="0" fontId="55" fillId="0" borderId="0"/>
    <xf numFmtId="0" fontId="41" fillId="0" borderId="0"/>
    <xf numFmtId="0" fontId="55" fillId="0" borderId="0"/>
    <xf numFmtId="0" fontId="55" fillId="0" borderId="0"/>
    <xf numFmtId="0" fontId="73" fillId="0" borderId="0" applyNumberFormat="0" applyFill="0" applyBorder="0" applyAlignment="0" applyProtection="0"/>
    <xf numFmtId="0" fontId="41" fillId="0" borderId="0"/>
    <xf numFmtId="0" fontId="41" fillId="0" borderId="0"/>
    <xf numFmtId="0" fontId="41" fillId="0" borderId="0"/>
    <xf numFmtId="0" fontId="41" fillId="0" borderId="0"/>
    <xf numFmtId="0" fontId="55" fillId="0" borderId="0"/>
    <xf numFmtId="0" fontId="41" fillId="0" borderId="0"/>
    <xf numFmtId="0" fontId="55" fillId="0" borderId="0"/>
    <xf numFmtId="0" fontId="55" fillId="0" borderId="0"/>
    <xf numFmtId="0" fontId="41" fillId="0" borderId="0"/>
    <xf numFmtId="0" fontId="55" fillId="0" borderId="0"/>
    <xf numFmtId="0" fontId="41" fillId="0" borderId="0"/>
    <xf numFmtId="0" fontId="74" fillId="0" borderId="1" applyNumberFormat="0" applyFill="0" applyProtection="0">
      <alignment horizontal="center"/>
    </xf>
    <xf numFmtId="0" fontId="75" fillId="0" borderId="0" applyNumberFormat="0" applyFill="0" applyBorder="0" applyProtection="0">
      <alignment horizontal="centerContinuous"/>
    </xf>
    <xf numFmtId="0" fontId="41" fillId="0" borderId="0"/>
    <xf numFmtId="0" fontId="41" fillId="0" borderId="0"/>
    <xf numFmtId="0" fontId="41" fillId="0" borderId="0"/>
    <xf numFmtId="0" fontId="10" fillId="2" borderId="0" applyNumberFormat="0" applyBorder="0" applyAlignment="0" applyProtection="0"/>
    <xf numFmtId="0" fontId="9" fillId="2" borderId="0" applyNumberFormat="0" applyBorder="0" applyAlignment="0" applyProtection="0"/>
    <xf numFmtId="0" fontId="10" fillId="3"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9" borderId="0" applyNumberFormat="0" applyBorder="0" applyAlignment="0" applyProtection="0"/>
    <xf numFmtId="0" fontId="9" fillId="9"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9" fillId="11"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2" borderId="0" applyNumberFormat="0" applyBorder="0" applyAlignment="0" applyProtection="0"/>
    <xf numFmtId="0" fontId="9" fillId="12" borderId="0" applyNumberFormat="0" applyBorder="0" applyAlignment="0" applyProtection="0"/>
    <xf numFmtId="0" fontId="10" fillId="8" borderId="0" applyNumberFormat="0" applyBorder="0" applyAlignment="0" applyProtection="0"/>
    <xf numFmtId="0" fontId="9" fillId="8" borderId="0" applyNumberFormat="0" applyBorder="0" applyAlignment="0" applyProtection="0"/>
    <xf numFmtId="0" fontId="10" fillId="8" borderId="0" applyNumberFormat="0" applyBorder="0" applyAlignment="0" applyProtection="0"/>
    <xf numFmtId="0" fontId="9" fillId="8" borderId="0" applyNumberFormat="0" applyBorder="0" applyAlignment="0" applyProtection="0"/>
    <xf numFmtId="0" fontId="10" fillId="8" borderId="0" applyNumberFormat="0" applyBorder="0" applyAlignment="0" applyProtection="0"/>
    <xf numFmtId="0" fontId="9" fillId="8"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12" borderId="0" applyNumberFormat="0" applyBorder="0" applyAlignment="0" applyProtection="0"/>
    <xf numFmtId="0" fontId="9" fillId="12" borderId="0" applyNumberFormat="0" applyBorder="0" applyAlignment="0" applyProtection="0"/>
    <xf numFmtId="0" fontId="10" fillId="9" borderId="0" applyNumberFormat="0" applyBorder="0" applyAlignment="0" applyProtection="0"/>
    <xf numFmtId="0" fontId="9" fillId="9" borderId="0" applyNumberFormat="0" applyBorder="0" applyAlignment="0" applyProtection="0"/>
    <xf numFmtId="0" fontId="10" fillId="11" borderId="0" applyNumberFormat="0" applyBorder="0" applyAlignment="0" applyProtection="0"/>
    <xf numFmtId="0" fontId="9" fillId="11" borderId="0" applyNumberFormat="0" applyBorder="0" applyAlignment="0" applyProtection="0"/>
    <xf numFmtId="0" fontId="10" fillId="13" borderId="0" applyNumberFormat="0" applyBorder="0" applyAlignment="0" applyProtection="0"/>
    <xf numFmtId="0" fontId="9" fillId="13"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9" borderId="0" applyNumberFormat="0" applyBorder="0" applyAlignment="0" applyProtection="0"/>
    <xf numFmtId="0" fontId="9" fillId="9" borderId="0" applyNumberFormat="0" applyBorder="0" applyAlignment="0" applyProtection="0"/>
    <xf numFmtId="0" fontId="10" fillId="14" borderId="0" applyNumberFormat="0" applyBorder="0" applyAlignment="0" applyProtection="0"/>
    <xf numFmtId="0" fontId="9" fillId="14"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9" fillId="11"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5" borderId="0" applyNumberFormat="0" applyBorder="0" applyAlignment="0" applyProtection="0"/>
    <xf numFmtId="0" fontId="9" fillId="15" borderId="0" applyNumberFormat="0" applyBorder="0" applyAlignment="0" applyProtection="0"/>
    <xf numFmtId="0" fontId="10" fillId="8" borderId="0" applyNumberFormat="0" applyBorder="0" applyAlignment="0" applyProtection="0"/>
    <xf numFmtId="0" fontId="9" fillId="8" borderId="0" applyNumberFormat="0" applyBorder="0" applyAlignment="0" applyProtection="0"/>
    <xf numFmtId="0" fontId="10" fillId="8" borderId="0" applyNumberFormat="0" applyBorder="0" applyAlignment="0" applyProtection="0"/>
    <xf numFmtId="0" fontId="9" fillId="8" borderId="0" applyNumberFormat="0" applyBorder="0" applyAlignment="0" applyProtection="0"/>
    <xf numFmtId="0" fontId="10" fillId="8" borderId="0" applyNumberFormat="0" applyBorder="0" applyAlignment="0" applyProtection="0"/>
    <xf numFmtId="0" fontId="9" fillId="8" borderId="0" applyNumberFormat="0" applyBorder="0" applyAlignment="0" applyProtection="0"/>
    <xf numFmtId="0" fontId="10" fillId="3" borderId="0" applyNumberFormat="0" applyBorder="0" applyAlignment="0" applyProtection="0"/>
    <xf numFmtId="0" fontId="9" fillId="3"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12" borderId="0" applyNumberFormat="0" applyBorder="0" applyAlignment="0" applyProtection="0"/>
    <xf numFmtId="0" fontId="9" fillId="12" borderId="0" applyNumberFormat="0" applyBorder="0" applyAlignment="0" applyProtection="0"/>
    <xf numFmtId="0" fontId="24" fillId="16"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2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1" borderId="0" applyNumberFormat="0" applyBorder="0" applyAlignment="0" applyProtection="0"/>
    <xf numFmtId="0" fontId="11" fillId="0" borderId="0"/>
    <xf numFmtId="0" fontId="10" fillId="22"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9" fillId="23" borderId="0" applyNumberFormat="0" applyBorder="0" applyAlignment="0" applyProtection="0"/>
    <xf numFmtId="0" fontId="24" fillId="24"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25" borderId="0" applyNumberFormat="0" applyBorder="0" applyAlignment="0" applyProtection="0"/>
    <xf numFmtId="0" fontId="10" fillId="27" borderId="0" applyNumberFormat="0" applyBorder="0" applyAlignment="0" applyProtection="0"/>
    <xf numFmtId="0" fontId="9" fillId="27" borderId="0" applyNumberFormat="0" applyBorder="0" applyAlignment="0" applyProtection="0"/>
    <xf numFmtId="0" fontId="10" fillId="28" borderId="0" applyNumberFormat="0" applyBorder="0" applyAlignment="0" applyProtection="0"/>
    <xf numFmtId="0" fontId="9" fillId="28"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0" borderId="0" applyNumberFormat="0" applyBorder="0" applyAlignment="0" applyProtection="0"/>
    <xf numFmtId="0" fontId="10" fillId="31" borderId="0" applyNumberFormat="0" applyBorder="0" applyAlignment="0" applyProtection="0"/>
    <xf numFmtId="0" fontId="9" fillId="31" borderId="0" applyNumberFormat="0" applyBorder="0" applyAlignment="0" applyProtection="0"/>
    <xf numFmtId="0" fontId="10" fillId="32" borderId="0" applyNumberFormat="0" applyBorder="0" applyAlignment="0" applyProtection="0"/>
    <xf numFmtId="0" fontId="9" fillId="32"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14" borderId="0" applyNumberFormat="0" applyBorder="0" applyAlignment="0" applyProtection="0"/>
    <xf numFmtId="0" fontId="10" fillId="32" borderId="0" applyNumberFormat="0" applyBorder="0" applyAlignment="0" applyProtection="0"/>
    <xf numFmtId="0" fontId="9" fillId="32" borderId="0" applyNumberFormat="0" applyBorder="0" applyAlignment="0" applyProtection="0"/>
    <xf numFmtId="0" fontId="10" fillId="33" borderId="0" applyNumberFormat="0" applyBorder="0" applyAlignment="0" applyProtection="0"/>
    <xf numFmtId="0" fontId="9" fillId="33"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0" fillId="22"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10" fillId="35" borderId="0" applyNumberFormat="0" applyBorder="0" applyAlignment="0" applyProtection="0"/>
    <xf numFmtId="0" fontId="9" fillId="35" borderId="0" applyNumberFormat="0" applyBorder="0" applyAlignment="0" applyProtection="0"/>
    <xf numFmtId="0" fontId="10" fillId="28" borderId="0" applyNumberFormat="0" applyBorder="0" applyAlignment="0" applyProtection="0"/>
    <xf numFmtId="0" fontId="9" fillId="28" borderId="0" applyNumberFormat="0" applyBorder="0" applyAlignment="0" applyProtection="0"/>
    <xf numFmtId="0" fontId="24" fillId="36"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26" borderId="0" applyNumberFormat="0" applyBorder="0" applyAlignment="0" applyProtection="0"/>
    <xf numFmtId="0" fontId="39" fillId="0" borderId="0" applyNumberFormat="0" applyFill="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5" borderId="0" applyNumberFormat="0" applyBorder="0" applyAlignment="0" applyProtection="0"/>
    <xf numFmtId="0" fontId="42" fillId="0" borderId="0" applyNumberFormat="0" applyFill="0" applyBorder="0">
      <alignment horizontal="left"/>
    </xf>
    <xf numFmtId="0" fontId="42" fillId="0" borderId="0" applyNumberFormat="0" applyFill="0" applyBorder="0">
      <alignment horizontal="left"/>
    </xf>
    <xf numFmtId="0" fontId="58" fillId="0" borderId="0" applyNumberFormat="0" applyFill="0" applyBorder="0">
      <alignment horizontal="left"/>
    </xf>
    <xf numFmtId="0" fontId="11" fillId="0" borderId="2"/>
    <xf numFmtId="174" fontId="47" fillId="0" borderId="0" applyFill="0" applyBorder="0" applyAlignment="0"/>
    <xf numFmtId="0" fontId="25" fillId="21"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44" fillId="37" borderId="3" applyNumberFormat="0" applyAlignment="0" applyProtection="0"/>
    <xf numFmtId="0" fontId="31" fillId="0" borderId="4" applyNumberFormat="0" applyFill="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17" fillId="0" borderId="6">
      <alignment horizontal="left" wrapText="1"/>
    </xf>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80" fontId="11" fillId="0" borderId="0" applyFont="0" applyFill="0" applyBorder="0" applyProtection="0"/>
    <xf numFmtId="176" fontId="11" fillId="0" borderId="0" applyFont="0" applyFill="0" applyBorder="0" applyAlignment="0" applyProtection="0">
      <alignment vertical="center"/>
    </xf>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7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12" borderId="7" applyNumberFormat="0" applyFont="0" applyAlignment="0" applyProtection="0"/>
    <xf numFmtId="0" fontId="48" fillId="0" borderId="0" applyNumberFormat="0" applyAlignment="0">
      <alignment horizontal="left"/>
    </xf>
    <xf numFmtId="183" fontId="76" fillId="0" borderId="0">
      <alignment horizontal="center"/>
    </xf>
    <xf numFmtId="14" fontId="12" fillId="0" borderId="0" applyFill="0" applyBorder="0">
      <alignment horizontal="left"/>
    </xf>
    <xf numFmtId="14" fontId="12" fillId="0" borderId="0" applyFill="0" applyBorder="0">
      <alignment horizontal="left"/>
    </xf>
    <xf numFmtId="14" fontId="59" fillId="0" borderId="0">
      <alignment horizontal="left"/>
    </xf>
    <xf numFmtId="175" fontId="11" fillId="0" borderId="0" applyFont="0" applyFill="0" applyBorder="0" applyAlignment="0" applyProtection="0"/>
    <xf numFmtId="176" fontId="11" fillId="0" borderId="0" applyFont="0" applyFill="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49" fillId="0" borderId="0" applyNumberFormat="0" applyAlignment="0">
      <alignment horizontal="left"/>
    </xf>
    <xf numFmtId="0" fontId="29" fillId="7" borderId="3"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81" fontId="60" fillId="0" borderId="0">
      <alignment horizontal="left" vertical="top" wrapText="1"/>
    </xf>
    <xf numFmtId="181" fontId="61" fillId="0" borderId="0">
      <alignment horizontal="left"/>
    </xf>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6" borderId="0" applyNumberFormat="0" applyBorder="0" applyAlignment="0" applyProtection="0"/>
    <xf numFmtId="38" fontId="12" fillId="42" borderId="0" applyNumberFormat="0" applyBorder="0" applyAlignment="0" applyProtection="0"/>
    <xf numFmtId="167" fontId="11" fillId="43" borderId="6" applyNumberFormat="0" applyFont="0" applyBorder="0" applyAlignment="0" applyProtection="0"/>
    <xf numFmtId="184" fontId="77" fillId="43" borderId="0" applyNumberFormat="0" applyFont="0" applyAlignment="0"/>
    <xf numFmtId="0" fontId="14" fillId="0" borderId="8" applyNumberFormat="0" applyAlignment="0" applyProtection="0">
      <alignment horizontal="left" vertical="center"/>
    </xf>
    <xf numFmtId="0" fontId="14" fillId="0" borderId="9">
      <alignment horizontal="left" vertical="center"/>
    </xf>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1"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62" fillId="0" borderId="15" applyNumberFormat="0" applyFill="0" applyBorder="0" applyAlignment="0">
      <protection locked="0"/>
    </xf>
    <xf numFmtId="0" fontId="101" fillId="0" borderId="0" applyNumberFormat="0" applyFill="0" applyBorder="0" applyAlignment="0" applyProtection="0">
      <alignment vertical="top"/>
      <protection locked="0"/>
    </xf>
    <xf numFmtId="0" fontId="102" fillId="0" borderId="0" applyNumberFormat="0" applyFill="0" applyBorder="0" applyAlignment="0" applyProtection="0"/>
    <xf numFmtId="0" fontId="101" fillId="0" borderId="0" applyNumberFormat="0" applyFill="0" applyBorder="0" applyAlignment="0" applyProtection="0">
      <alignment vertical="top"/>
      <protection locked="0"/>
    </xf>
    <xf numFmtId="0" fontId="103" fillId="51" borderId="35" applyNumberFormat="0" applyAlignment="0" applyProtection="0"/>
    <xf numFmtId="181" fontId="59" fillId="0" borderId="6" applyFill="0" applyBorder="0">
      <protection locked="0"/>
    </xf>
    <xf numFmtId="0" fontId="41" fillId="0" borderId="0" applyNumberFormat="0" applyFill="0" applyBorder="0" applyAlignment="0" applyProtection="0">
      <alignment horizontal="left"/>
    </xf>
    <xf numFmtId="181" fontId="59" fillId="0" borderId="15" applyNumberFormat="0" applyFill="0" applyBorder="0">
      <alignment horizontal="right"/>
      <protection locked="0"/>
    </xf>
    <xf numFmtId="0" fontId="63" fillId="0" borderId="16" applyNumberFormat="0" applyFill="0" applyBorder="0">
      <alignment horizontal="left"/>
      <protection locked="0"/>
    </xf>
    <xf numFmtId="181" fontId="59" fillId="0" borderId="0" applyProtection="0">
      <alignment horizontal="right"/>
    </xf>
    <xf numFmtId="10" fontId="12" fillId="44" borderId="6" applyNumberFormat="0" applyBorder="0" applyAlignment="0" applyProtection="0"/>
    <xf numFmtId="0" fontId="29" fillId="7" borderId="3" applyNumberFormat="0" applyAlignment="0" applyProtection="0"/>
    <xf numFmtId="0" fontId="29" fillId="7" borderId="3" applyNumberFormat="0" applyAlignment="0" applyProtection="0"/>
    <xf numFmtId="0" fontId="29" fillId="7" borderId="3" applyNumberFormat="0" applyAlignment="0" applyProtection="0"/>
    <xf numFmtId="0" fontId="29" fillId="15" borderId="3" applyNumberFormat="0" applyAlignment="0" applyProtection="0"/>
    <xf numFmtId="0" fontId="27" fillId="3" borderId="0" applyNumberFormat="0" applyBorder="0" applyAlignment="0" applyProtection="0"/>
    <xf numFmtId="0" fontId="61" fillId="0" borderId="0" applyBorder="0">
      <alignment horizontal="right"/>
      <protection locked="0"/>
    </xf>
    <xf numFmtId="0" fontId="61" fillId="0" borderId="0">
      <alignment horizontal="right"/>
    </xf>
    <xf numFmtId="0" fontId="45" fillId="0" borderId="0" applyNumberFormat="0" applyFill="0" applyBorder="0">
      <alignment horizontal="center"/>
    </xf>
    <xf numFmtId="0" fontId="45" fillId="0" borderId="0" applyNumberFormat="0" applyFill="0" applyBorder="0">
      <alignment horizontal="center"/>
    </xf>
    <xf numFmtId="0" fontId="64" fillId="0" borderId="6" applyNumberFormat="0" applyFill="0" applyBorder="0">
      <alignment horizontal="center"/>
    </xf>
    <xf numFmtId="38" fontId="50" fillId="0" borderId="0" applyFont="0" applyFill="0" applyBorder="0" applyAlignment="0" applyProtection="0"/>
    <xf numFmtId="3" fontId="65" fillId="0" borderId="17" applyFill="0" applyBorder="0" applyAlignment="0">
      <protection locked="0"/>
    </xf>
    <xf numFmtId="0" fontId="12" fillId="0" borderId="0" applyNumberFormat="0" applyFill="0" applyBorder="0">
      <alignment horizontal="left"/>
    </xf>
    <xf numFmtId="0" fontId="12" fillId="0" borderId="0" applyNumberFormat="0" applyFill="0" applyBorder="0">
      <alignment horizontal="left"/>
    </xf>
    <xf numFmtId="0" fontId="66" fillId="0" borderId="6" applyNumberFormat="0" applyFill="0" applyBorder="0">
      <alignment horizontal="left"/>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9" fillId="0" borderId="18" applyNumberFormat="0" applyFill="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78" fillId="0" borderId="0" applyNumberFormat="0" applyFill="0" applyBorder="0" applyAlignment="0" applyProtection="0"/>
    <xf numFmtId="0" fontId="81" fillId="0" borderId="0" applyNumberFormat="0" applyFill="0" applyBorder="0" applyAlignment="0" applyProtection="0"/>
    <xf numFmtId="185" fontId="82" fillId="0" borderId="0" applyFont="0" applyFill="0" applyBorder="0" applyAlignment="0" applyProtection="0"/>
    <xf numFmtId="186" fontId="82" fillId="0" borderId="0" applyFont="0" applyFill="0" applyBorder="0" applyAlignment="0" applyProtection="0"/>
    <xf numFmtId="187" fontId="82" fillId="0" borderId="0" applyFont="0" applyFill="0" applyBorder="0" applyAlignment="0" applyProtection="0"/>
    <xf numFmtId="188" fontId="82" fillId="0" borderId="0" applyFont="0" applyFill="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6" fillId="15" borderId="0" applyNumberFormat="0" applyBorder="0" applyAlignment="0" applyProtection="0"/>
    <xf numFmtId="0" fontId="32" fillId="15" borderId="0" applyNumberFormat="0" applyBorder="0" applyAlignment="0" applyProtection="0"/>
    <xf numFmtId="177" fontId="47" fillId="0" borderId="0"/>
    <xf numFmtId="0" fontId="10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2" fontId="47" fillId="0" borderId="0"/>
    <xf numFmtId="0" fontId="10" fillId="0" borderId="0"/>
    <xf numFmtId="0" fontId="9" fillId="0" borderId="0"/>
    <xf numFmtId="0" fontId="11" fillId="0" borderId="0"/>
    <xf numFmtId="0" fontId="11" fillId="0" borderId="0"/>
    <xf numFmtId="0" fontId="10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2" fontId="47"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00" fillId="0" borderId="0"/>
    <xf numFmtId="0" fontId="100" fillId="0" borderId="0"/>
    <xf numFmtId="0" fontId="13" fillId="0" borderId="0"/>
    <xf numFmtId="181" fontId="59" fillId="42" borderId="0">
      <protection locked="0"/>
    </xf>
    <xf numFmtId="181" fontId="59" fillId="0" borderId="0"/>
    <xf numFmtId="0" fontId="11" fillId="0" borderId="0"/>
    <xf numFmtId="37" fontId="22" fillId="0" borderId="0"/>
    <xf numFmtId="0" fontId="11" fillId="0" borderId="0"/>
    <xf numFmtId="37" fontId="47" fillId="0" borderId="0"/>
    <xf numFmtId="0" fontId="11" fillId="15" borderId="7" applyNumberFormat="0" applyFont="0" applyAlignment="0" applyProtection="0"/>
    <xf numFmtId="0" fontId="11" fillId="15" borderId="7" applyNumberFormat="0" applyFont="0" applyAlignment="0" applyProtection="0"/>
    <xf numFmtId="0" fontId="11" fillId="15" borderId="7" applyNumberFormat="0" applyFont="0" applyAlignment="0" applyProtection="0"/>
    <xf numFmtId="0" fontId="11" fillId="15" borderId="7" applyNumberFormat="0" applyFont="0" applyAlignment="0" applyProtection="0"/>
    <xf numFmtId="0" fontId="11" fillId="15" borderId="7" applyNumberFormat="0" applyFont="0" applyAlignment="0" applyProtection="0"/>
    <xf numFmtId="0" fontId="11" fillId="15" borderId="7" applyNumberFormat="0" applyFont="0" applyAlignment="0" applyProtection="0"/>
    <xf numFmtId="0" fontId="11" fillId="12" borderId="7" applyNumberFormat="0" applyFont="0" applyAlignment="0" applyProtection="0"/>
    <xf numFmtId="189" fontId="83" fillId="0" borderId="0" applyFont="0" applyFill="0" applyBorder="0" applyProtection="0">
      <alignment horizontal="right"/>
    </xf>
    <xf numFmtId="0" fontId="38" fillId="37" borderId="19" applyNumberFormat="0" applyAlignment="0" applyProtection="0"/>
    <xf numFmtId="0" fontId="38" fillId="37" borderId="19" applyNumberFormat="0" applyAlignment="0" applyProtection="0"/>
    <xf numFmtId="0" fontId="38" fillId="37" borderId="19" applyNumberFormat="0" applyAlignment="0" applyProtection="0"/>
    <xf numFmtId="0" fontId="38" fillId="37" borderId="19" applyNumberFormat="0" applyAlignment="0" applyProtection="0"/>
    <xf numFmtId="9"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0" fontId="67" fillId="0" borderId="0" applyNumberFormat="0" applyFill="0" applyBorder="0">
      <alignment horizontal="left"/>
    </xf>
    <xf numFmtId="0" fontId="59" fillId="0" borderId="0" applyNumberFormat="0" applyFill="0" applyBorder="0">
      <alignment horizontal="left"/>
    </xf>
    <xf numFmtId="168" fontId="12" fillId="42" borderId="0" applyNumberFormat="0" applyAlignment="0">
      <alignment horizontal="center"/>
    </xf>
    <xf numFmtId="0" fontId="17" fillId="0" borderId="0" applyNumberFormat="0" applyFill="0" applyBorder="0">
      <alignment horizontal="left"/>
    </xf>
    <xf numFmtId="0" fontId="17" fillId="0" borderId="0" applyNumberFormat="0" applyFill="0" applyBorder="0">
      <alignment horizontal="left"/>
    </xf>
    <xf numFmtId="0" fontId="68" fillId="0" borderId="17" applyNumberFormat="0" applyFill="0" applyBorder="0">
      <alignment horizontal="left"/>
    </xf>
    <xf numFmtId="14" fontId="51" fillId="0" borderId="0" applyNumberFormat="0" applyFill="0" applyBorder="0" applyAlignment="0" applyProtection="0">
      <alignment horizontal="left"/>
    </xf>
    <xf numFmtId="0" fontId="58" fillId="0" borderId="0" applyNumberFormat="0" applyFill="0" applyBorder="0">
      <alignment horizontal="left"/>
    </xf>
    <xf numFmtId="4" fontId="20" fillId="15" borderId="20" applyNumberFormat="0" applyProtection="0">
      <alignment vertical="center"/>
    </xf>
    <xf numFmtId="4" fontId="69" fillId="15" borderId="20" applyNumberFormat="0" applyProtection="0">
      <alignment vertical="center"/>
    </xf>
    <xf numFmtId="4" fontId="20" fillId="15" borderId="20" applyNumberFormat="0" applyProtection="0">
      <alignment horizontal="left" vertical="center" indent="1"/>
    </xf>
    <xf numFmtId="0" fontId="20" fillId="15" borderId="20" applyNumberFormat="0" applyProtection="0">
      <alignment horizontal="left" vertical="top" indent="1"/>
    </xf>
    <xf numFmtId="4" fontId="20" fillId="45" borderId="0" applyNumberFormat="0" applyProtection="0">
      <alignment horizontal="left" vertical="center" indent="1"/>
    </xf>
    <xf numFmtId="4" fontId="18" fillId="3" borderId="20" applyNumberFormat="0" applyProtection="0">
      <alignment horizontal="right" vertical="center"/>
    </xf>
    <xf numFmtId="4" fontId="18" fillId="11" borderId="20" applyNumberFormat="0" applyProtection="0">
      <alignment horizontal="right" vertical="center"/>
    </xf>
    <xf numFmtId="4" fontId="18" fillId="26" borderId="20" applyNumberFormat="0" applyProtection="0">
      <alignment horizontal="right" vertical="center"/>
    </xf>
    <xf numFmtId="4" fontId="18" fillId="14" borderId="20" applyNumberFormat="0" applyProtection="0">
      <alignment horizontal="right" vertical="center"/>
    </xf>
    <xf numFmtId="4" fontId="18" fillId="19" borderId="20" applyNumberFormat="0" applyProtection="0">
      <alignment horizontal="right" vertical="center"/>
    </xf>
    <xf numFmtId="4" fontId="18" fillId="20" borderId="20" applyNumberFormat="0" applyProtection="0">
      <alignment horizontal="right" vertical="center"/>
    </xf>
    <xf numFmtId="4" fontId="18" fillId="30" borderId="20" applyNumberFormat="0" applyProtection="0">
      <alignment horizontal="right" vertical="center"/>
    </xf>
    <xf numFmtId="4" fontId="18" fillId="46" borderId="20" applyNumberFormat="0" applyProtection="0">
      <alignment horizontal="right" vertical="center"/>
    </xf>
    <xf numFmtId="4" fontId="18" fillId="13" borderId="20" applyNumberFormat="0" applyProtection="0">
      <alignment horizontal="right" vertical="center"/>
    </xf>
    <xf numFmtId="4" fontId="20" fillId="47" borderId="21" applyNumberFormat="0" applyProtection="0">
      <alignment horizontal="left" vertical="center" indent="1"/>
    </xf>
    <xf numFmtId="4" fontId="18" fillId="48" borderId="0" applyNumberFormat="0" applyProtection="0">
      <alignment horizontal="left" vertical="center" indent="1"/>
    </xf>
    <xf numFmtId="4" fontId="43" fillId="34" borderId="0" applyNumberFormat="0" applyProtection="0">
      <alignment horizontal="left" vertical="center" indent="1"/>
    </xf>
    <xf numFmtId="4" fontId="18" fillId="45" borderId="20" applyNumberFormat="0" applyProtection="0">
      <alignment horizontal="right" vertical="center"/>
    </xf>
    <xf numFmtId="4" fontId="18" fillId="48" borderId="0" applyNumberFormat="0" applyProtection="0">
      <alignment horizontal="left" vertical="center" indent="1"/>
    </xf>
    <xf numFmtId="4" fontId="18" fillId="45" borderId="0" applyNumberFormat="0" applyProtection="0">
      <alignment horizontal="left" vertical="center" indent="1"/>
    </xf>
    <xf numFmtId="0" fontId="11" fillId="34" borderId="20" applyNumberFormat="0" applyProtection="0">
      <alignment horizontal="left" vertical="center" indent="1"/>
    </xf>
    <xf numFmtId="0" fontId="11" fillId="34" borderId="20" applyNumberFormat="0" applyProtection="0">
      <alignment horizontal="left" vertical="top" indent="1"/>
    </xf>
    <xf numFmtId="0" fontId="11" fillId="45" borderId="20" applyNumberFormat="0" applyProtection="0">
      <alignment horizontal="left" vertical="center" indent="1"/>
    </xf>
    <xf numFmtId="0" fontId="11" fillId="45" borderId="20" applyNumberFormat="0" applyProtection="0">
      <alignment horizontal="left" vertical="top" indent="1"/>
    </xf>
    <xf numFmtId="0" fontId="11" fillId="9" borderId="20" applyNumberFormat="0" applyProtection="0">
      <alignment horizontal="left" vertical="center" indent="1"/>
    </xf>
    <xf numFmtId="0" fontId="11" fillId="9" borderId="20" applyNumberFormat="0" applyProtection="0">
      <alignment horizontal="left" vertical="top" indent="1"/>
    </xf>
    <xf numFmtId="0" fontId="11" fillId="48" borderId="20" applyNumberFormat="0" applyProtection="0">
      <alignment horizontal="left" vertical="center" indent="1"/>
    </xf>
    <xf numFmtId="0" fontId="11" fillId="48" borderId="20" applyNumberFormat="0" applyProtection="0">
      <alignment horizontal="left" vertical="top" indent="1"/>
    </xf>
    <xf numFmtId="0" fontId="11" fillId="37" borderId="6" applyNumberFormat="0">
      <protection locked="0"/>
    </xf>
    <xf numFmtId="4" fontId="18" fillId="12" borderId="20" applyNumberFormat="0" applyProtection="0">
      <alignment vertical="center"/>
    </xf>
    <xf numFmtId="4" fontId="70" fillId="12" borderId="20" applyNumberFormat="0" applyProtection="0">
      <alignment vertical="center"/>
    </xf>
    <xf numFmtId="4" fontId="18" fillId="12" borderId="20" applyNumberFormat="0" applyProtection="0">
      <alignment horizontal="left" vertical="center" indent="1"/>
    </xf>
    <xf numFmtId="0" fontId="18" fillId="12" borderId="20" applyNumberFormat="0" applyProtection="0">
      <alignment horizontal="left" vertical="top" indent="1"/>
    </xf>
    <xf numFmtId="4" fontId="18" fillId="48" borderId="20" applyNumberFormat="0" applyProtection="0">
      <alignment horizontal="right" vertical="center"/>
    </xf>
    <xf numFmtId="4" fontId="70" fillId="48" borderId="20" applyNumberFormat="0" applyProtection="0">
      <alignment horizontal="right" vertical="center"/>
    </xf>
    <xf numFmtId="4" fontId="18" fillId="45" borderId="20" applyNumberFormat="0" applyProtection="0">
      <alignment horizontal="left" vertical="center" indent="1"/>
    </xf>
    <xf numFmtId="0" fontId="18" fillId="45" borderId="20" applyNumberFormat="0" applyProtection="0">
      <alignment horizontal="left" vertical="top" indent="1"/>
    </xf>
    <xf numFmtId="4" fontId="71" fillId="49" borderId="0" applyNumberFormat="0" applyProtection="0">
      <alignment horizontal="left" vertical="center" indent="1"/>
    </xf>
    <xf numFmtId="4" fontId="40" fillId="48" borderId="20" applyNumberFormat="0" applyProtection="0">
      <alignment horizontal="right" vertical="center"/>
    </xf>
    <xf numFmtId="0" fontId="26" fillId="4" borderId="0" applyNumberFormat="0" applyBorder="0" applyAlignment="0" applyProtection="0"/>
    <xf numFmtId="0" fontId="33" fillId="0" borderId="0" applyNumberFormat="0" applyFill="0" applyBorder="0" applyAlignment="0" applyProtection="0"/>
    <xf numFmtId="0" fontId="38" fillId="21" borderId="19" applyNumberFormat="0" applyAlignment="0" applyProtection="0"/>
    <xf numFmtId="0" fontId="55" fillId="0" borderId="0"/>
    <xf numFmtId="40" fontId="52" fillId="0" borderId="0" applyBorder="0">
      <alignment horizontal="right"/>
    </xf>
    <xf numFmtId="0" fontId="46" fillId="0" borderId="0" applyNumberFormat="0" applyFill="0" applyBorder="0">
      <alignment horizontal="left"/>
    </xf>
    <xf numFmtId="181" fontId="59" fillId="0" borderId="22" applyFill="0" applyBorder="0"/>
    <xf numFmtId="0" fontId="46" fillId="0" borderId="0" applyNumberFormat="0" applyFill="0" applyBorder="0">
      <alignment horizontal="left"/>
    </xf>
    <xf numFmtId="0" fontId="72" fillId="0" borderId="23" applyNumberFormat="0" applyFill="0" applyBorder="0">
      <alignment horizontal="left"/>
    </xf>
    <xf numFmtId="3" fontId="59" fillId="0" borderId="24"/>
    <xf numFmtId="0" fontId="41" fillId="0" borderId="0" applyNumberFormat="0" applyFill="0" applyBorder="0" applyAlignment="0">
      <alignment horizontal="left"/>
    </xf>
    <xf numFmtId="0" fontId="41" fillId="0" borderId="0" applyNumberFormat="0" applyFill="0" applyBorder="0" applyAlignment="0">
      <alignment horizontal="left"/>
    </xf>
    <xf numFmtId="181" fontId="59" fillId="0" borderId="25" applyNumberFormat="0" applyFill="0" applyBorder="0">
      <alignment horizontal="right"/>
    </xf>
    <xf numFmtId="0" fontId="11" fillId="0" borderId="0" applyNumberFormat="0" applyFill="0" applyBorder="0">
      <alignment horizontal="left"/>
    </xf>
    <xf numFmtId="181" fontId="59" fillId="0" borderId="0">
      <alignment horizontal="right"/>
    </xf>
    <xf numFmtId="0" fontId="11" fillId="0" borderId="0" applyNumberFormat="0" applyFill="0" applyBorder="0">
      <alignment horizontal="left"/>
    </xf>
    <xf numFmtId="0" fontId="11" fillId="0" borderId="0" applyNumberFormat="0" applyFill="0" applyBorder="0">
      <alignment horizontal="left"/>
    </xf>
    <xf numFmtId="0" fontId="11" fillId="0" borderId="0" applyNumberFormat="0" applyFill="0" applyBorder="0">
      <alignment horizontal="left"/>
    </xf>
    <xf numFmtId="0" fontId="11" fillId="0" borderId="0" applyNumberFormat="0" applyFill="0" applyBorder="0">
      <alignment horizontal="left"/>
    </xf>
    <xf numFmtId="0" fontId="11" fillId="0" borderId="0" applyNumberFormat="0" applyFill="0" applyBorder="0">
      <alignment horizontal="left"/>
    </xf>
    <xf numFmtId="0" fontId="63" fillId="0" borderId="0" applyNumberFormat="0" applyFill="0" applyBorder="0">
      <alignment horizontal="left"/>
    </xf>
    <xf numFmtId="0" fontId="11" fillId="0" borderId="0" applyNumberFormat="0" applyFill="0" applyBorder="0">
      <alignment horizontal="left"/>
    </xf>
    <xf numFmtId="0" fontId="63" fillId="0" borderId="0" applyNumberFormat="0" applyFill="0" applyBorder="0">
      <alignment horizontal="left"/>
    </xf>
    <xf numFmtId="0" fontId="11" fillId="0" borderId="0" applyNumberFormat="0" applyFill="0" applyBorder="0">
      <alignment horizontal="left"/>
    </xf>
    <xf numFmtId="0" fontId="28" fillId="0" borderId="0" applyNumberFormat="0" applyFill="0" applyBorder="0" applyAlignment="0" applyProtection="0"/>
    <xf numFmtId="0" fontId="46" fillId="0" borderId="0" applyNumberFormat="0" applyFill="0" applyBorder="0">
      <alignment horizontal="left"/>
    </xf>
    <xf numFmtId="0" fontId="46" fillId="0" borderId="0" applyNumberFormat="0" applyFill="0" applyBorder="0">
      <alignment horizontal="left"/>
    </xf>
    <xf numFmtId="0" fontId="64" fillId="0" borderId="0" applyNumberFormat="0" applyFill="0" applyBorder="0">
      <alignment horizontal="left"/>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4" fillId="0" borderId="0" applyNumberFormat="0" applyFill="0" applyBorder="0" applyAlignment="0" applyProtection="0"/>
    <xf numFmtId="0" fontId="85" fillId="0" borderId="26" applyNumberFormat="0" applyFill="0" applyAlignment="0" applyProtection="0"/>
    <xf numFmtId="0" fontId="86" fillId="0" borderId="12" applyNumberFormat="0" applyFill="0" applyAlignment="0" applyProtection="0"/>
    <xf numFmtId="0" fontId="87" fillId="0" borderId="27" applyNumberFormat="0" applyFill="0" applyAlignment="0" applyProtection="0"/>
    <xf numFmtId="0" fontId="87" fillId="0" borderId="0" applyNumberFormat="0" applyFill="0" applyBorder="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9" applyNumberFormat="0" applyFill="0" applyAlignment="0" applyProtection="0"/>
    <xf numFmtId="164" fontId="23" fillId="0" borderId="0" applyFont="0" applyFill="0" applyBorder="0" applyAlignment="0" applyProtection="0"/>
    <xf numFmtId="165" fontId="23" fillId="0" borderId="0" applyFont="0" applyFill="0" applyBorder="0" applyAlignment="0" applyProtection="0"/>
    <xf numFmtId="42" fontId="23" fillId="0" borderId="0" applyFont="0" applyFill="0" applyBorder="0" applyAlignment="0" applyProtection="0"/>
    <xf numFmtId="44" fontId="23" fillId="0" borderId="0" applyFon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0" fillId="38" borderId="5" applyNumberFormat="0" applyAlignment="0" applyProtection="0"/>
    <xf numFmtId="178" fontId="11" fillId="0" borderId="0" applyFont="0" applyFill="0" applyBorder="0" applyAlignment="0" applyProtection="0"/>
    <xf numFmtId="179" fontId="11" fillId="0" borderId="0" applyFont="0" applyFill="0" applyBorder="0" applyAlignment="0" applyProtection="0"/>
    <xf numFmtId="0" fontId="11" fillId="0" borderId="0"/>
    <xf numFmtId="37" fontId="53" fillId="0" borderId="0"/>
    <xf numFmtId="43" fontId="11" fillId="0" borderId="0" applyFont="0" applyFill="0" applyBorder="0" applyAlignment="0" applyProtection="0"/>
    <xf numFmtId="0" fontId="11" fillId="0" borderId="0"/>
    <xf numFmtId="0" fontId="54" fillId="0" borderId="0"/>
    <xf numFmtId="0" fontId="57" fillId="0" borderId="0"/>
    <xf numFmtId="0" fontId="8" fillId="0" borderId="0"/>
    <xf numFmtId="0" fontId="123" fillId="58" borderId="0" applyNumberFormat="0" applyBorder="0" applyAlignment="0" applyProtection="0"/>
    <xf numFmtId="0" fontId="122" fillId="55" borderId="0" applyNumberFormat="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9" fillId="0" borderId="0" applyFont="0" applyFill="0" applyBorder="0" applyAlignment="0" applyProtection="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8" fillId="0" borderId="0" applyFont="0" applyFill="0" applyBorder="0" applyAlignment="0" applyProtection="0"/>
    <xf numFmtId="0" fontId="124" fillId="54" borderId="0" applyNumberFormat="0" applyBorder="0" applyAlignment="0" applyProtection="0"/>
    <xf numFmtId="165" fontId="8"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0" fontId="11" fillId="0" borderId="37"/>
    <xf numFmtId="165" fontId="11" fillId="0" borderId="0" applyFont="0" applyFill="0" applyBorder="0" applyAlignment="0" applyProtection="0"/>
    <xf numFmtId="0" fontId="14" fillId="0" borderId="8" applyNumberFormat="0" applyAlignment="0" applyProtection="0">
      <alignment horizontal="left" vertical="center"/>
    </xf>
    <xf numFmtId="4" fontId="20" fillId="47" borderId="21" applyNumberFormat="0" applyProtection="0">
      <alignment horizontal="left" vertical="center" indent="1"/>
    </xf>
    <xf numFmtId="181" fontId="59" fillId="0" borderId="22" applyFill="0" applyBorder="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8" fillId="0" borderId="0" applyFont="0" applyFill="0" applyBorder="0" applyAlignment="0" applyProtection="0"/>
    <xf numFmtId="0" fontId="11" fillId="0" borderId="0"/>
    <xf numFmtId="0" fontId="7" fillId="0" borderId="0"/>
    <xf numFmtId="0" fontId="11" fillId="0" borderId="0"/>
    <xf numFmtId="0" fontId="11" fillId="0" borderId="0"/>
    <xf numFmtId="0" fontId="9" fillId="9"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192" fontId="9" fillId="2" borderId="0" applyNumberFormat="0" applyBorder="0" applyAlignment="0" applyProtection="0"/>
    <xf numFmtId="192" fontId="9" fillId="3" borderId="0" applyNumberFormat="0" applyBorder="0" applyAlignment="0" applyProtection="0"/>
    <xf numFmtId="192" fontId="9" fillId="4" borderId="0" applyNumberFormat="0" applyBorder="0" applyAlignment="0" applyProtection="0"/>
    <xf numFmtId="192" fontId="9" fillId="5" borderId="0" applyNumberFormat="0" applyBorder="0" applyAlignment="0" applyProtection="0"/>
    <xf numFmtId="192" fontId="9" fillId="6" borderId="0" applyNumberFormat="0" applyBorder="0" applyAlignment="0" applyProtection="0"/>
    <xf numFmtId="192" fontId="9" fillId="7" borderId="0" applyNumberFormat="0" applyBorder="0" applyAlignment="0" applyProtection="0"/>
    <xf numFmtId="0" fontId="9" fillId="9" borderId="0" applyNumberFormat="0" applyBorder="0" applyAlignment="0" applyProtection="0"/>
    <xf numFmtId="192" fontId="9" fillId="8"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9" fillId="11" borderId="0" applyNumberFormat="0" applyBorder="0" applyAlignment="0" applyProtection="0"/>
    <xf numFmtId="192" fontId="9" fillId="7"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9" fillId="12" borderId="0" applyNumberFormat="0" applyBorder="0" applyAlignment="0" applyProtection="0"/>
    <xf numFmtId="192" fontId="9" fillId="1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9" fillId="7" borderId="0" applyNumberFormat="0" applyBorder="0" applyAlignment="0" applyProtection="0"/>
    <xf numFmtId="192" fontId="9" fillId="8"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9" fillId="6" borderId="0" applyNumberFormat="0" applyBorder="0" applyAlignment="0" applyProtection="0"/>
    <xf numFmtId="192" fontId="9" fillId="6"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9" fillId="12" borderId="0" applyNumberFormat="0" applyBorder="0" applyAlignment="0" applyProtection="0"/>
    <xf numFmtId="192" fontId="9" fillId="7"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192" fontId="9" fillId="9" borderId="0" applyNumberFormat="0" applyBorder="0" applyAlignment="0" applyProtection="0"/>
    <xf numFmtId="192" fontId="9" fillId="11" borderId="0" applyNumberFormat="0" applyBorder="0" applyAlignment="0" applyProtection="0"/>
    <xf numFmtId="192" fontId="9" fillId="13" borderId="0" applyNumberFormat="0" applyBorder="0" applyAlignment="0" applyProtection="0"/>
    <xf numFmtId="192" fontId="9" fillId="5" borderId="0" applyNumberFormat="0" applyBorder="0" applyAlignment="0" applyProtection="0"/>
    <xf numFmtId="192" fontId="9" fillId="9" borderId="0" applyNumberFormat="0" applyBorder="0" applyAlignment="0" applyProtection="0"/>
    <xf numFmtId="192" fontId="9" fillId="14" borderId="0" applyNumberFormat="0" applyBorder="0" applyAlignment="0" applyProtection="0"/>
    <xf numFmtId="0" fontId="9" fillId="6" borderId="0" applyNumberFormat="0" applyBorder="0" applyAlignment="0" applyProtection="0"/>
    <xf numFmtId="192" fontId="9" fillId="8"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9" fillId="11" borderId="0" applyNumberFormat="0" applyBorder="0" applyAlignment="0" applyProtection="0"/>
    <xf numFmtId="192" fontId="9" fillId="11"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9" fillId="15" borderId="0" applyNumberFormat="0" applyBorder="0" applyAlignment="0" applyProtection="0"/>
    <xf numFmtId="192" fontId="9" fillId="1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9" fillId="3" borderId="0" applyNumberFormat="0" applyBorder="0" applyAlignment="0" applyProtection="0"/>
    <xf numFmtId="192" fontId="9" fillId="8"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9" fillId="6" borderId="0" applyNumberFormat="0" applyBorder="0" applyAlignment="0" applyProtection="0"/>
    <xf numFmtId="192" fontId="9" fillId="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9" fillId="12" borderId="0" applyNumberFormat="0" applyBorder="0" applyAlignment="0" applyProtection="0"/>
    <xf numFmtId="192" fontId="9" fillId="7"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24" fillId="6" borderId="0" applyNumberFormat="0" applyBorder="0" applyAlignment="0" applyProtection="0"/>
    <xf numFmtId="0" fontId="24" fillId="20" borderId="0" applyNumberFormat="0" applyBorder="0" applyAlignment="0" applyProtection="0"/>
    <xf numFmtId="0" fontId="24" fillId="14"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11" borderId="0" applyNumberFormat="0" applyBorder="0" applyAlignment="0" applyProtection="0"/>
    <xf numFmtId="192" fontId="24" fillId="16" borderId="0" applyNumberFormat="0" applyBorder="0" applyAlignment="0" applyProtection="0"/>
    <xf numFmtId="192" fontId="24" fillId="11" borderId="0" applyNumberFormat="0" applyBorder="0" applyAlignment="0" applyProtection="0"/>
    <xf numFmtId="192" fontId="24" fillId="13" borderId="0" applyNumberFormat="0" applyBorder="0" applyAlignment="0" applyProtection="0"/>
    <xf numFmtId="192" fontId="24" fillId="17" borderId="0" applyNumberFormat="0" applyBorder="0" applyAlignment="0" applyProtection="0"/>
    <xf numFmtId="192" fontId="24" fillId="18" borderId="0" applyNumberFormat="0" applyBorder="0" applyAlignment="0" applyProtection="0"/>
    <xf numFmtId="192" fontId="24" fillId="19" borderId="0" applyNumberFormat="0" applyBorder="0" applyAlignment="0" applyProtection="0"/>
    <xf numFmtId="192" fontId="24" fillId="18" borderId="0" applyNumberFormat="0" applyBorder="0" applyAlignment="0" applyProtection="0"/>
    <xf numFmtId="192" fontId="24" fillId="11" borderId="0" applyNumberFormat="0" applyBorder="0" applyAlignment="0" applyProtection="0"/>
    <xf numFmtId="192" fontId="24" fillId="15" borderId="0" applyNumberFormat="0" applyBorder="0" applyAlignment="0" applyProtection="0"/>
    <xf numFmtId="192" fontId="24" fillId="21" borderId="0" applyNumberFormat="0" applyBorder="0" applyAlignment="0" applyProtection="0"/>
    <xf numFmtId="192" fontId="24" fillId="18" borderId="0" applyNumberFormat="0" applyBorder="0" applyAlignment="0" applyProtection="0"/>
    <xf numFmtId="192" fontId="24" fillId="7" borderId="0" applyNumberFormat="0" applyBorder="0" applyAlignment="0" applyProtection="0"/>
    <xf numFmtId="0" fontId="24" fillId="6" borderId="0" applyNumberFormat="0" applyBorder="0" applyAlignment="0" applyProtection="0"/>
    <xf numFmtId="0" fontId="24" fillId="20" borderId="0" applyNumberFormat="0" applyBorder="0" applyAlignment="0" applyProtection="0"/>
    <xf numFmtId="0" fontId="24" fillId="14"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11"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192" fontId="24" fillId="7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192" fontId="24" fillId="7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192" fontId="24" fillId="7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192" fontId="24" fillId="7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192" fontId="24" fillId="7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192" fontId="24" fillId="7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192" fontId="24" fillId="72" borderId="0" applyNumberFormat="0" applyBorder="0" applyAlignment="0" applyProtection="0"/>
    <xf numFmtId="0" fontId="24" fillId="25" borderId="0" applyNumberFormat="0" applyBorder="0" applyAlignment="0" applyProtection="0"/>
    <xf numFmtId="192" fontId="24" fillId="72"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192" fontId="24" fillId="73"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192" fontId="24" fillId="73"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192" fontId="24" fillId="73"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192" fontId="24" fillId="73"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192" fontId="24" fillId="73"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192" fontId="24" fillId="73"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192" fontId="24" fillId="73" borderId="0" applyNumberFormat="0" applyBorder="0" applyAlignment="0" applyProtection="0"/>
    <xf numFmtId="0" fontId="24" fillId="20" borderId="0" applyNumberFormat="0" applyBorder="0" applyAlignment="0" applyProtection="0"/>
    <xf numFmtId="192" fontId="24" fillId="7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92" fontId="24" fillId="7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92" fontId="24" fillId="7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92" fontId="24" fillId="7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92" fontId="24" fillId="7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92" fontId="24" fillId="7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92" fontId="24" fillId="7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92" fontId="24" fillId="74" borderId="0" applyNumberFormat="0" applyBorder="0" applyAlignment="0" applyProtection="0"/>
    <xf numFmtId="0" fontId="24" fillId="34" borderId="0" applyNumberFormat="0" applyBorder="0" applyAlignment="0" applyProtection="0"/>
    <xf numFmtId="192" fontId="24" fillId="74"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92" fontId="24" fillId="75"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92" fontId="24" fillId="75"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92" fontId="24" fillId="75"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92" fontId="24" fillId="75"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92" fontId="24" fillId="75"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92" fontId="24" fillId="75"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92" fontId="24" fillId="75" borderId="0" applyNumberFormat="0" applyBorder="0" applyAlignment="0" applyProtection="0"/>
    <xf numFmtId="0" fontId="24" fillId="18" borderId="0" applyNumberFormat="0" applyBorder="0" applyAlignment="0" applyProtection="0"/>
    <xf numFmtId="192" fontId="24" fillId="75"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192" fontId="24" fillId="7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192" fontId="24" fillId="7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192" fontId="24" fillId="7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192" fontId="24" fillId="7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192" fontId="24" fillId="7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192" fontId="24" fillId="7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192" fontId="24" fillId="76" borderId="0" applyNumberFormat="0" applyBorder="0" applyAlignment="0" applyProtection="0"/>
    <xf numFmtId="0" fontId="24" fillId="26" borderId="0" applyNumberFormat="0" applyBorder="0" applyAlignment="0" applyProtection="0"/>
    <xf numFmtId="192" fontId="24" fillId="76" borderId="0" applyNumberFormat="0" applyBorder="0" applyAlignment="0" applyProtection="0"/>
    <xf numFmtId="0" fontId="24" fillId="25" borderId="0" applyNumberFormat="0" applyBorder="0" applyAlignment="0" applyProtection="0"/>
    <xf numFmtId="0" fontId="24" fillId="20"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6" borderId="0" applyNumberFormat="0" applyBorder="0" applyAlignment="0" applyProtection="0"/>
    <xf numFmtId="0" fontId="38" fillId="37" borderId="19" applyNumberFormat="0" applyAlignment="0" applyProtection="0"/>
    <xf numFmtId="192" fontId="39" fillId="0" borderId="0" applyNumberFormat="0" applyFill="0" applyBorder="0" applyAlignment="0" applyProtection="0"/>
    <xf numFmtId="192" fontId="125" fillId="28" borderId="0" applyNumberFormat="0" applyBorder="0" applyAlignment="0" applyProtection="0"/>
    <xf numFmtId="0" fontId="11" fillId="0" borderId="39"/>
    <xf numFmtId="0" fontId="11" fillId="0" borderId="39"/>
    <xf numFmtId="192" fontId="11" fillId="0" borderId="39"/>
    <xf numFmtId="0" fontId="44" fillId="37" borderId="3" applyNumberFormat="0" applyAlignment="0" applyProtection="0"/>
    <xf numFmtId="192" fontId="11" fillId="0" borderId="37"/>
    <xf numFmtId="0" fontId="26" fillId="6" borderId="0" applyNumberFormat="0" applyBorder="0" applyAlignment="0" applyProtection="0"/>
    <xf numFmtId="193" fontId="18" fillId="0" borderId="0" applyFill="0" applyBorder="0" applyAlignment="0"/>
    <xf numFmtId="192" fontId="25" fillId="21" borderId="3" applyNumberFormat="0" applyAlignment="0" applyProtection="0"/>
    <xf numFmtId="192" fontId="126" fillId="77" borderId="3" applyNumberFormat="0" applyAlignment="0" applyProtection="0"/>
    <xf numFmtId="0" fontId="44" fillId="37" borderId="3" applyNumberFormat="0" applyAlignment="0" applyProtection="0"/>
    <xf numFmtId="0" fontId="30" fillId="38" borderId="5" applyNumberFormat="0" applyAlignment="0" applyProtection="0"/>
    <xf numFmtId="0" fontId="39" fillId="0" borderId="18" applyNumberFormat="0" applyFill="0" applyAlignment="0" applyProtection="0"/>
    <xf numFmtId="192" fontId="31" fillId="0" borderId="4" applyNumberFormat="0" applyFill="0" applyAlignment="0" applyProtection="0"/>
    <xf numFmtId="192" fontId="30" fillId="29" borderId="5" applyNumberFormat="0" applyAlignment="0" applyProtection="0"/>
    <xf numFmtId="164"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6" fontId="11" fillId="0" borderId="0" applyFont="0" applyFill="0" applyBorder="0" applyAlignment="0" applyProtection="0">
      <alignment vertical="center"/>
    </xf>
    <xf numFmtId="180" fontId="11" fillId="0" borderId="0" applyFont="0" applyFill="0" applyBorder="0" applyProtection="0"/>
    <xf numFmtId="180" fontId="11" fillId="0" borderId="0" applyFont="0" applyFill="0" applyBorder="0" applyProtection="0"/>
    <xf numFmtId="180" fontId="11" fillId="0" borderId="0" applyFont="0" applyFill="0" applyBorder="0" applyProtection="0"/>
    <xf numFmtId="194" fontId="11" fillId="0" borderId="0" applyFont="0" applyFill="0" applyBorder="0" applyAlignment="0" applyProtection="0"/>
    <xf numFmtId="165" fontId="13" fillId="0" borderId="0" applyFont="0" applyFill="0" applyBorder="0" applyAlignment="0" applyProtection="0"/>
    <xf numFmtId="176" fontId="11" fillId="0" borderId="0" applyFont="0" applyFill="0" applyBorder="0" applyAlignment="0" applyProtection="0">
      <alignment vertical="center"/>
    </xf>
    <xf numFmtId="194" fontId="11" fillId="0" borderId="0" applyFont="0" applyFill="0" applyBorder="0" applyAlignment="0" applyProtection="0"/>
    <xf numFmtId="194"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94" fontId="11" fillId="0" borderId="0" applyFont="0" applyFill="0" applyBorder="0" applyAlignment="0" applyProtection="0"/>
    <xf numFmtId="176" fontId="11" fillId="0" borderId="0" applyFont="0" applyFill="0" applyBorder="0" applyAlignment="0" applyProtection="0">
      <alignment vertical="center"/>
    </xf>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6" fontId="127" fillId="0" borderId="0" applyFont="0" applyFill="0" applyBorder="0" applyAlignment="0" applyProtection="0">
      <alignment vertical="center"/>
    </xf>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6" fontId="127" fillId="0" borderId="0" applyFont="0" applyFill="0" applyBorder="0" applyAlignment="0" applyProtection="0">
      <alignment vertical="center"/>
    </xf>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6" fontId="128" fillId="0" borderId="0" applyFont="0" applyFill="0" applyBorder="0" applyAlignment="0" applyProtection="0"/>
    <xf numFmtId="165" fontId="11" fillId="0" borderId="0" applyFont="0" applyFill="0" applyBorder="0" applyAlignment="0" applyProtection="0"/>
    <xf numFmtId="176" fontId="11"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3" fontId="129" fillId="0" borderId="0" applyFont="0" applyFill="0" applyBorder="0" applyAlignment="0" applyProtection="0"/>
    <xf numFmtId="192" fontId="11" fillId="12" borderId="7" applyNumberFormat="0" applyFont="0" applyAlignment="0" applyProtection="0"/>
    <xf numFmtId="192" fontId="11" fillId="12" borderId="7" applyNumberFormat="0" applyFont="0" applyAlignment="0" applyProtection="0"/>
    <xf numFmtId="192" fontId="11" fillId="12" borderId="7" applyNumberFormat="0" applyFont="0" applyAlignment="0" applyProtection="0"/>
    <xf numFmtId="192" fontId="11" fillId="12" borderId="7" applyNumberFormat="0" applyFont="0" applyAlignment="0" applyProtection="0"/>
    <xf numFmtId="44" fontId="11" fillId="0" borderId="0" applyFont="0" applyFill="0" applyBorder="0" applyAlignment="0" applyProtection="0"/>
    <xf numFmtId="179" fontId="11" fillId="0" borderId="0" applyFont="0" applyFill="0" applyBorder="0" applyAlignment="0" applyProtection="0"/>
    <xf numFmtId="195" fontId="129" fillId="0" borderId="0" applyFont="0" applyFill="0" applyBorder="0" applyAlignment="0" applyProtection="0"/>
    <xf numFmtId="0" fontId="129" fillId="0" borderId="0" applyFont="0" applyFill="0" applyBorder="0" applyAlignment="0" applyProtection="0"/>
    <xf numFmtId="14" fontId="12" fillId="0" borderId="0" applyFill="0" applyBorder="0">
      <alignment horizontal="left"/>
    </xf>
    <xf numFmtId="0" fontId="29" fillId="15" borderId="3" applyNumberFormat="0" applyAlignment="0" applyProtection="0"/>
    <xf numFmtId="192" fontId="37" fillId="39" borderId="0" applyNumberFormat="0" applyBorder="0" applyAlignment="0" applyProtection="0"/>
    <xf numFmtId="192" fontId="37" fillId="40" borderId="0" applyNumberFormat="0" applyBorder="0" applyAlignment="0" applyProtection="0"/>
    <xf numFmtId="192" fontId="37" fillId="41" borderId="0" applyNumberFormat="0" applyBorder="0" applyAlignment="0" applyProtection="0"/>
    <xf numFmtId="0" fontId="36" fillId="0" borderId="0" applyNumberFormat="0" applyFill="0" applyBorder="0" applyAlignment="0" applyProtection="0"/>
    <xf numFmtId="0" fontId="24" fillId="25" borderId="0" applyNumberFormat="0" applyBorder="0" applyAlignment="0" applyProtection="0"/>
    <xf numFmtId="0" fontId="24" fillId="20"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6" borderId="0" applyNumberFormat="0" applyBorder="0" applyAlignment="0" applyProtection="0"/>
    <xf numFmtId="0" fontId="29" fillId="15" borderId="3" applyNumberFormat="0" applyAlignment="0" applyProtection="0"/>
    <xf numFmtId="192" fontId="29" fillId="7" borderId="3" applyNumberFormat="0" applyAlignment="0" applyProtection="0"/>
    <xf numFmtId="0" fontId="37" fillId="0" borderId="29" applyNumberFormat="0" applyFill="0" applyAlignment="0" applyProtection="0"/>
    <xf numFmtId="0" fontId="28" fillId="0" borderId="0" applyNumberFormat="0" applyFill="0" applyBorder="0" applyAlignment="0" applyProtection="0"/>
    <xf numFmtId="196" fontId="9" fillId="0" borderId="0" applyFont="0" applyFill="0" applyBorder="0" applyAlignment="0" applyProtection="0"/>
    <xf numFmtId="192" fontId="28" fillId="0" borderId="0" applyNumberFormat="0" applyFill="0" applyBorder="0" applyAlignment="0" applyProtection="0"/>
    <xf numFmtId="2" fontId="129" fillId="0" borderId="0" applyFont="0" applyFill="0" applyBorder="0" applyAlignment="0" applyProtection="0"/>
    <xf numFmtId="3" fontId="130" fillId="0" borderId="0" applyFont="0" applyFill="0" applyBorder="0" applyAlignment="0" applyProtection="0"/>
    <xf numFmtId="192" fontId="26" fillId="78" borderId="0" applyNumberFormat="0" applyBorder="0" applyAlignment="0" applyProtection="0"/>
    <xf numFmtId="38" fontId="12" fillId="42" borderId="0" applyNumberFormat="0" applyBorder="0" applyAlignment="0" applyProtection="0"/>
    <xf numFmtId="38" fontId="12" fillId="42" borderId="0" applyNumberFormat="0" applyBorder="0" applyAlignment="0" applyProtection="0"/>
    <xf numFmtId="0" fontId="26" fillId="6" borderId="0" applyNumberFormat="0" applyBorder="0" applyAlignment="0" applyProtection="0"/>
    <xf numFmtId="192" fontId="34" fillId="0" borderId="40" applyNumberFormat="0" applyFill="0" applyAlignment="0" applyProtection="0"/>
    <xf numFmtId="192" fontId="35" fillId="0" borderId="12" applyNumberFormat="0" applyFill="0" applyAlignment="0" applyProtection="0"/>
    <xf numFmtId="0" fontId="36" fillId="0" borderId="41" applyNumberFormat="0" applyFill="0" applyAlignment="0" applyProtection="0"/>
    <xf numFmtId="192" fontId="36" fillId="0" borderId="42" applyNumberFormat="0" applyFill="0" applyAlignment="0" applyProtection="0"/>
    <xf numFmtId="0" fontId="36" fillId="0" borderId="41" applyNumberFormat="0" applyFill="0" applyAlignment="0" applyProtection="0"/>
    <xf numFmtId="0" fontId="36" fillId="0" borderId="41" applyNumberFormat="0" applyFill="0" applyAlignment="0" applyProtection="0"/>
    <xf numFmtId="0" fontId="36" fillId="0" borderId="41" applyNumberFormat="0" applyFill="0" applyAlignment="0" applyProtection="0"/>
    <xf numFmtId="192" fontId="36" fillId="0" borderId="0" applyNumberFormat="0" applyFill="0" applyBorder="0" applyAlignment="0" applyProtection="0"/>
    <xf numFmtId="192" fontId="131" fillId="0" borderId="0" applyNumberFormat="0" applyFill="0" applyBorder="0" applyAlignment="0" applyProtection="0">
      <alignment vertical="top"/>
      <protection locked="0"/>
    </xf>
    <xf numFmtId="0" fontId="27" fillId="5" borderId="0" applyNumberFormat="0" applyBorder="0" applyAlignment="0" applyProtection="0"/>
    <xf numFmtId="10" fontId="12" fillId="44" borderId="6" applyNumberFormat="0" applyBorder="0" applyAlignment="0" applyProtection="0"/>
    <xf numFmtId="10" fontId="12" fillId="44" borderId="6" applyNumberFormat="0" applyBorder="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192" fontId="132" fillId="36"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192" fontId="27" fillId="3" borderId="0" applyNumberFormat="0" applyBorder="0" applyAlignment="0" applyProtection="0"/>
    <xf numFmtId="0" fontId="12" fillId="0" borderId="0" applyNumberFormat="0" applyFill="0" applyBorder="0">
      <alignment horizontal="left"/>
    </xf>
    <xf numFmtId="192" fontId="133" fillId="0" borderId="43" applyNumberFormat="0" applyFill="0" applyAlignment="0" applyProtection="0"/>
    <xf numFmtId="192" fontId="32" fillId="36" borderId="0" applyNumberFormat="0" applyBorder="0" applyAlignment="0" applyProtection="0"/>
    <xf numFmtId="192" fontId="32" fillId="15" borderId="0" applyNumberFormat="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8"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2" fontId="11" fillId="0" borderId="0"/>
    <xf numFmtId="0" fontId="7" fillId="0" borderId="0"/>
    <xf numFmtId="0" fontId="7" fillId="0" borderId="0"/>
    <xf numFmtId="0" fontId="7" fillId="0" borderId="0"/>
    <xf numFmtId="0" fontId="7" fillId="0" borderId="0"/>
    <xf numFmtId="192" fontId="11" fillId="0" borderId="0"/>
    <xf numFmtId="0" fontId="7" fillId="0" borderId="0"/>
    <xf numFmtId="0" fontId="7" fillId="0" borderId="0"/>
    <xf numFmtId="192" fontId="11" fillId="0" borderId="0"/>
    <xf numFmtId="0" fontId="7" fillId="0" borderId="0"/>
    <xf numFmtId="192" fontId="11" fillId="0" borderId="0"/>
    <xf numFmtId="192" fontId="11" fillId="0" borderId="0"/>
    <xf numFmtId="192" fontId="11" fillId="0" borderId="0"/>
    <xf numFmtId="192" fontId="11" fillId="0" borderId="0"/>
    <xf numFmtId="192" fontId="11" fillId="0" borderId="0"/>
    <xf numFmtId="192" fontId="11" fillId="0" borderId="0"/>
    <xf numFmtId="192"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182" fontId="47" fillId="0" borderId="0"/>
    <xf numFmtId="0" fontId="11" fillId="0" borderId="0"/>
    <xf numFmtId="182" fontId="47" fillId="0" borderId="0"/>
    <xf numFmtId="0" fontId="11" fillId="0" borderId="0"/>
    <xf numFmtId="0" fontId="11" fillId="0" borderId="0"/>
    <xf numFmtId="0" fontId="11" fillId="0" borderId="0"/>
    <xf numFmtId="182" fontId="47" fillId="0" borderId="0"/>
    <xf numFmtId="0" fontId="11" fillId="0" borderId="0"/>
    <xf numFmtId="0" fontId="11" fillId="0" borderId="0"/>
    <xf numFmtId="0" fontId="11" fillId="0" borderId="0"/>
    <xf numFmtId="0" fontId="11" fillId="0" borderId="0"/>
    <xf numFmtId="0" fontId="11" fillId="0" borderId="0"/>
    <xf numFmtId="192" fontId="9"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192"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2" fontId="47" fillId="0" borderId="0"/>
    <xf numFmtId="182" fontId="47" fillId="0" borderId="0"/>
    <xf numFmtId="182" fontId="47" fillId="0" borderId="0"/>
    <xf numFmtId="182" fontId="47" fillId="0" borderId="0"/>
    <xf numFmtId="182" fontId="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2" fontId="11" fillId="0" borderId="0"/>
    <xf numFmtId="192" fontId="11" fillId="0" borderId="0"/>
    <xf numFmtId="192" fontId="11" fillId="0" borderId="0"/>
    <xf numFmtId="192" fontId="11" fillId="0" borderId="0"/>
    <xf numFmtId="192" fontId="11" fillId="0" borderId="0"/>
    <xf numFmtId="192" fontId="11" fillId="0" borderId="0"/>
    <xf numFmtId="192" fontId="11" fillId="0" borderId="0"/>
    <xf numFmtId="192" fontId="11" fillId="0" borderId="0"/>
    <xf numFmtId="192" fontId="11" fillId="0" borderId="0"/>
    <xf numFmtId="192" fontId="11" fillId="0" borderId="0"/>
    <xf numFmtId="0" fontId="7" fillId="0" borderId="0"/>
    <xf numFmtId="0" fontId="7" fillId="0" borderId="0"/>
    <xf numFmtId="0" fontId="7" fillId="0" borderId="0"/>
    <xf numFmtId="192" fontId="128" fillId="0" borderId="0"/>
    <xf numFmtId="0" fontId="7" fillId="0" borderId="0"/>
    <xf numFmtId="182" fontId="47" fillId="0" borderId="0"/>
    <xf numFmtId="192" fontId="9" fillId="0" borderId="0"/>
    <xf numFmtId="0" fontId="7" fillId="0" borderId="0"/>
    <xf numFmtId="0" fontId="134" fillId="0" borderId="0"/>
    <xf numFmtId="0" fontId="9" fillId="0" borderId="0"/>
    <xf numFmtId="192" fontId="11" fillId="0" borderId="0"/>
    <xf numFmtId="0" fontId="7" fillId="0" borderId="0"/>
    <xf numFmtId="192" fontId="11" fillId="0" borderId="0"/>
    <xf numFmtId="192" fontId="11" fillId="0" borderId="0"/>
    <xf numFmtId="192" fontId="11" fillId="0" borderId="0"/>
    <xf numFmtId="0" fontId="11" fillId="0" borderId="0"/>
    <xf numFmtId="192" fontId="11" fillId="0" borderId="0"/>
    <xf numFmtId="0" fontId="11" fillId="0" borderId="0"/>
    <xf numFmtId="192" fontId="11" fillId="0" borderId="0"/>
    <xf numFmtId="0" fontId="11" fillId="0" borderId="0"/>
    <xf numFmtId="192" fontId="11" fillId="0" borderId="0"/>
    <xf numFmtId="192" fontId="11" fillId="0" borderId="0"/>
    <xf numFmtId="192" fontId="11" fillId="0" borderId="0"/>
    <xf numFmtId="192" fontId="11" fillId="0" borderId="0"/>
    <xf numFmtId="182" fontId="47" fillId="0" borderId="0"/>
    <xf numFmtId="0" fontId="11" fillId="0" borderId="0"/>
    <xf numFmtId="0" fontId="11" fillId="0" borderId="0"/>
    <xf numFmtId="192" fontId="11" fillId="0" borderId="0"/>
    <xf numFmtId="0" fontId="11" fillId="0" borderId="0"/>
    <xf numFmtId="192" fontId="11" fillId="0" borderId="0"/>
    <xf numFmtId="0" fontId="11" fillId="0" borderId="0"/>
    <xf numFmtId="192" fontId="11" fillId="0" borderId="0"/>
    <xf numFmtId="0" fontId="11" fillId="0" borderId="0"/>
    <xf numFmtId="192" fontId="9" fillId="0" borderId="0"/>
    <xf numFmtId="0" fontId="11" fillId="0" borderId="0"/>
    <xf numFmtId="192" fontId="9" fillId="0" borderId="0"/>
    <xf numFmtId="0" fontId="11" fillId="0" borderId="0"/>
    <xf numFmtId="192" fontId="11" fillId="0" borderId="0"/>
    <xf numFmtId="0" fontId="11" fillId="0" borderId="0"/>
    <xf numFmtId="192" fontId="11" fillId="0" borderId="0"/>
    <xf numFmtId="0" fontId="11" fillId="0" borderId="0"/>
    <xf numFmtId="192" fontId="11" fillId="0" borderId="0"/>
    <xf numFmtId="0" fontId="11" fillId="0" borderId="0"/>
    <xf numFmtId="192" fontId="11" fillId="0" borderId="0"/>
    <xf numFmtId="0" fontId="11" fillId="0" borderId="0"/>
    <xf numFmtId="192" fontId="11" fillId="0" borderId="0"/>
    <xf numFmtId="0" fontId="13" fillId="0" borderId="0"/>
    <xf numFmtId="0" fontId="13" fillId="0" borderId="0"/>
    <xf numFmtId="0" fontId="11" fillId="0" borderId="0"/>
    <xf numFmtId="0" fontId="11" fillId="0" borderId="0"/>
    <xf numFmtId="192" fontId="11" fillId="0" borderId="0"/>
    <xf numFmtId="0" fontId="11" fillId="0" borderId="0"/>
    <xf numFmtId="192" fontId="11" fillId="0" borderId="0"/>
    <xf numFmtId="0" fontId="11" fillId="0" borderId="0"/>
    <xf numFmtId="192" fontId="11" fillId="0" borderId="0"/>
    <xf numFmtId="0" fontId="11" fillId="0" borderId="0"/>
    <xf numFmtId="192" fontId="11" fillId="0" borderId="0"/>
    <xf numFmtId="0" fontId="11" fillId="0" borderId="0"/>
    <xf numFmtId="192" fontId="11" fillId="0" borderId="0"/>
    <xf numFmtId="0" fontId="11" fillId="0" borderId="0"/>
    <xf numFmtId="0" fontId="11" fillId="0" borderId="0"/>
    <xf numFmtId="192" fontId="11" fillId="0" borderId="0"/>
    <xf numFmtId="0" fontId="11" fillId="0" borderId="0"/>
    <xf numFmtId="192" fontId="135" fillId="0" borderId="0"/>
    <xf numFmtId="0" fontId="11" fillId="0" borderId="0"/>
    <xf numFmtId="192" fontId="128" fillId="0" borderId="0"/>
    <xf numFmtId="0" fontId="11" fillId="0" borderId="0"/>
    <xf numFmtId="192" fontId="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2" fontId="12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2" fontId="9" fillId="0" borderId="0"/>
    <xf numFmtId="0" fontId="11" fillId="0" borderId="0"/>
    <xf numFmtId="0" fontId="11" fillId="0" borderId="0"/>
    <xf numFmtId="0" fontId="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2"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2" fontId="11" fillId="0" borderId="0"/>
    <xf numFmtId="0" fontId="11" fillId="0" borderId="0"/>
    <xf numFmtId="0" fontId="11" fillId="0" borderId="0"/>
    <xf numFmtId="0" fontId="11" fillId="0" borderId="0"/>
    <xf numFmtId="0" fontId="11" fillId="0" borderId="0"/>
    <xf numFmtId="0" fontId="11" fillId="12" borderId="7"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192" fontId="38" fillId="77" borderId="19" applyNumberFormat="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12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0" fontId="38" fillId="37" borderId="19" applyNumberFormat="0" applyAlignment="0" applyProtection="0"/>
    <xf numFmtId="0" fontId="11" fillId="34" borderId="20" applyNumberFormat="0" applyProtection="0">
      <alignment horizontal="left" vertical="center" indent="1"/>
    </xf>
    <xf numFmtId="192" fontId="11" fillId="34" borderId="20" applyNumberFormat="0" applyProtection="0">
      <alignment horizontal="left" vertical="center" indent="1"/>
    </xf>
    <xf numFmtId="192" fontId="11" fillId="34" borderId="20" applyNumberFormat="0" applyProtection="0">
      <alignment horizontal="left" vertical="center" indent="1"/>
    </xf>
    <xf numFmtId="192" fontId="11" fillId="34" borderId="20" applyNumberFormat="0" applyProtection="0">
      <alignment horizontal="left" vertical="center" indent="1"/>
    </xf>
    <xf numFmtId="0" fontId="11" fillId="34" borderId="20" applyNumberFormat="0" applyProtection="0">
      <alignment horizontal="left" vertical="top" indent="1"/>
    </xf>
    <xf numFmtId="192" fontId="11" fillId="34" borderId="20" applyNumberFormat="0" applyProtection="0">
      <alignment horizontal="left" vertical="top" indent="1"/>
    </xf>
    <xf numFmtId="192" fontId="11" fillId="34" borderId="20" applyNumberFormat="0" applyProtection="0">
      <alignment horizontal="left" vertical="top" indent="1"/>
    </xf>
    <xf numFmtId="192" fontId="11" fillId="34" borderId="20" applyNumberFormat="0" applyProtection="0">
      <alignment horizontal="left" vertical="top" indent="1"/>
    </xf>
    <xf numFmtId="0" fontId="11" fillId="45" borderId="20" applyNumberFormat="0" applyProtection="0">
      <alignment horizontal="left" vertical="center" indent="1"/>
    </xf>
    <xf numFmtId="192" fontId="11" fillId="45" borderId="20" applyNumberFormat="0" applyProtection="0">
      <alignment horizontal="left" vertical="center" indent="1"/>
    </xf>
    <xf numFmtId="192" fontId="11" fillId="45" borderId="20" applyNumberFormat="0" applyProtection="0">
      <alignment horizontal="left" vertical="center" indent="1"/>
    </xf>
    <xf numFmtId="192" fontId="11" fillId="45" borderId="20" applyNumberFormat="0" applyProtection="0">
      <alignment horizontal="left" vertical="center" indent="1"/>
    </xf>
    <xf numFmtId="0" fontId="11" fillId="45" borderId="20" applyNumberFormat="0" applyProtection="0">
      <alignment horizontal="left" vertical="top" indent="1"/>
    </xf>
    <xf numFmtId="192" fontId="11" fillId="45" borderId="20" applyNumberFormat="0" applyProtection="0">
      <alignment horizontal="left" vertical="top" indent="1"/>
    </xf>
    <xf numFmtId="192" fontId="11" fillId="45" borderId="20" applyNumberFormat="0" applyProtection="0">
      <alignment horizontal="left" vertical="top" indent="1"/>
    </xf>
    <xf numFmtId="192" fontId="11" fillId="45" borderId="20" applyNumberFormat="0" applyProtection="0">
      <alignment horizontal="left" vertical="top" indent="1"/>
    </xf>
    <xf numFmtId="0" fontId="11" fillId="9" borderId="20" applyNumberFormat="0" applyProtection="0">
      <alignment horizontal="left" vertical="center" indent="1"/>
    </xf>
    <xf numFmtId="192" fontId="11" fillId="9" borderId="20" applyNumberFormat="0" applyProtection="0">
      <alignment horizontal="left" vertical="center" indent="1"/>
    </xf>
    <xf numFmtId="192" fontId="11" fillId="9" borderId="20" applyNumberFormat="0" applyProtection="0">
      <alignment horizontal="left" vertical="center" indent="1"/>
    </xf>
    <xf numFmtId="192" fontId="11" fillId="9" borderId="20" applyNumberFormat="0" applyProtection="0">
      <alignment horizontal="left" vertical="center" indent="1"/>
    </xf>
    <xf numFmtId="0" fontId="11" fillId="9" borderId="20" applyNumberFormat="0" applyProtection="0">
      <alignment horizontal="left" vertical="top" indent="1"/>
    </xf>
    <xf numFmtId="192" fontId="11" fillId="9" borderId="20" applyNumberFormat="0" applyProtection="0">
      <alignment horizontal="left" vertical="top" indent="1"/>
    </xf>
    <xf numFmtId="192" fontId="11" fillId="9" borderId="20" applyNumberFormat="0" applyProtection="0">
      <alignment horizontal="left" vertical="top" indent="1"/>
    </xf>
    <xf numFmtId="192" fontId="11" fillId="9" borderId="20" applyNumberFormat="0" applyProtection="0">
      <alignment horizontal="left" vertical="top" indent="1"/>
    </xf>
    <xf numFmtId="0" fontId="11" fillId="48" borderId="20" applyNumberFormat="0" applyProtection="0">
      <alignment horizontal="left" vertical="center" indent="1"/>
    </xf>
    <xf numFmtId="192" fontId="11" fillId="48" borderId="20" applyNumberFormat="0" applyProtection="0">
      <alignment horizontal="left" vertical="center" indent="1"/>
    </xf>
    <xf numFmtId="192" fontId="11" fillId="48" borderId="20" applyNumberFormat="0" applyProtection="0">
      <alignment horizontal="left" vertical="center" indent="1"/>
    </xf>
    <xf numFmtId="192" fontId="11" fillId="48" borderId="20" applyNumberFormat="0" applyProtection="0">
      <alignment horizontal="left" vertical="center" indent="1"/>
    </xf>
    <xf numFmtId="0" fontId="11" fillId="48" borderId="20" applyNumberFormat="0" applyProtection="0">
      <alignment horizontal="left" vertical="top" indent="1"/>
    </xf>
    <xf numFmtId="192" fontId="11" fillId="48" borderId="20" applyNumberFormat="0" applyProtection="0">
      <alignment horizontal="left" vertical="top" indent="1"/>
    </xf>
    <xf numFmtId="192" fontId="11" fillId="48" borderId="20" applyNumberFormat="0" applyProtection="0">
      <alignment horizontal="left" vertical="top" indent="1"/>
    </xf>
    <xf numFmtId="192" fontId="11" fillId="48" borderId="20" applyNumberFormat="0" applyProtection="0">
      <alignment horizontal="left" vertical="top" indent="1"/>
    </xf>
    <xf numFmtId="0" fontId="11" fillId="37" borderId="6" applyNumberFormat="0">
      <protection locked="0"/>
    </xf>
    <xf numFmtId="192" fontId="11" fillId="37" borderId="6" applyNumberFormat="0">
      <protection locked="0"/>
    </xf>
    <xf numFmtId="192" fontId="11" fillId="37" borderId="6" applyNumberFormat="0">
      <protection locked="0"/>
    </xf>
    <xf numFmtId="192" fontId="11" fillId="37" borderId="6" applyNumberFormat="0">
      <protection locked="0"/>
    </xf>
    <xf numFmtId="4" fontId="40" fillId="48" borderId="20" applyNumberFormat="0" applyProtection="0">
      <alignment horizontal="right" vertical="center"/>
    </xf>
    <xf numFmtId="192" fontId="26" fillId="4" borderId="0" applyNumberFormat="0" applyBorder="0" applyAlignment="0" applyProtection="0"/>
    <xf numFmtId="0" fontId="27" fillId="5" borderId="0" applyNumberFormat="0" applyBorder="0" applyAlignment="0" applyProtection="0"/>
    <xf numFmtId="0" fontId="136" fillId="0" borderId="0" applyNumberFormat="0" applyFill="0" applyBorder="0" applyAlignment="0" applyProtection="0"/>
    <xf numFmtId="192" fontId="136" fillId="0" borderId="0" applyNumberFormat="0" applyFill="0" applyBorder="0" applyAlignment="0" applyProtection="0"/>
    <xf numFmtId="0" fontId="137" fillId="42" borderId="0" applyBorder="0" applyProtection="0"/>
    <xf numFmtId="192" fontId="38" fillId="21" borderId="19" applyNumberFormat="0" applyAlignment="0" applyProtection="0"/>
    <xf numFmtId="0" fontId="11" fillId="0" borderId="0"/>
    <xf numFmtId="0" fontId="11" fillId="0" borderId="0" applyNumberFormat="0" applyFill="0" applyBorder="0">
      <alignment horizontal="left"/>
    </xf>
    <xf numFmtId="0" fontId="11" fillId="0" borderId="0" applyNumberFormat="0" applyFill="0" applyBorder="0">
      <alignment horizontal="left"/>
    </xf>
    <xf numFmtId="0" fontId="11" fillId="0" borderId="0" applyNumberFormat="0" applyFill="0" applyBorder="0">
      <alignment horizontal="left"/>
    </xf>
    <xf numFmtId="192" fontId="28" fillId="0" borderId="0" applyNumberFormat="0" applyFill="0" applyBorder="0" applyAlignment="0" applyProtection="0"/>
    <xf numFmtId="0" fontId="39" fillId="0" borderId="0" applyNumberFormat="0" applyFill="0" applyBorder="0" applyAlignment="0" applyProtection="0"/>
    <xf numFmtId="0" fontId="28" fillId="0" borderId="0" applyNumberFormat="0" applyFill="0" applyBorder="0" applyAlignment="0" applyProtection="0"/>
    <xf numFmtId="192" fontId="33" fillId="0" borderId="0" applyNumberFormat="0" applyFill="0" applyBorder="0" applyAlignment="0" applyProtection="0"/>
    <xf numFmtId="192" fontId="84" fillId="0" borderId="0" applyNumberFormat="0" applyFill="0" applyBorder="0" applyAlignment="0" applyProtection="0"/>
    <xf numFmtId="192" fontId="85" fillId="0" borderId="26" applyNumberFormat="0" applyFill="0" applyAlignment="0" applyProtection="0"/>
    <xf numFmtId="192" fontId="86" fillId="0" borderId="12" applyNumberFormat="0" applyFill="0" applyAlignment="0" applyProtection="0"/>
    <xf numFmtId="192" fontId="87" fillId="0" borderId="44" applyNumberFormat="0" applyFill="0" applyAlignment="0" applyProtection="0"/>
    <xf numFmtId="192" fontId="87" fillId="0" borderId="0" applyNumberFormat="0" applyFill="0" applyBorder="0" applyAlignment="0" applyProtection="0"/>
    <xf numFmtId="192" fontId="84" fillId="0" borderId="0" applyNumberFormat="0" applyFill="0" applyBorder="0" applyAlignment="0" applyProtection="0"/>
    <xf numFmtId="0" fontId="33" fillId="0" borderId="0" applyNumberFormat="0" applyFill="0" applyBorder="0" applyAlignment="0" applyProtection="0"/>
    <xf numFmtId="0" fontId="34" fillId="0" borderId="11" applyNumberFormat="0" applyFill="0" applyAlignment="0" applyProtection="0"/>
    <xf numFmtId="0" fontId="35" fillId="0" borderId="13" applyNumberFormat="0" applyFill="0" applyAlignment="0" applyProtection="0"/>
    <xf numFmtId="0" fontId="36" fillId="0" borderId="41" applyNumberFormat="0" applyFill="0" applyAlignment="0" applyProtection="0"/>
    <xf numFmtId="0" fontId="11" fillId="0" borderId="45" applyFill="0" applyProtection="0"/>
    <xf numFmtId="0" fontId="11" fillId="0" borderId="45" applyFill="0" applyProtection="0"/>
    <xf numFmtId="192" fontId="37" fillId="0" borderId="46" applyNumberFormat="0" applyFill="0" applyAlignment="0" applyProtection="0"/>
    <xf numFmtId="0" fontId="7" fillId="0" borderId="0"/>
    <xf numFmtId="192" fontId="130" fillId="0" borderId="0"/>
    <xf numFmtId="0" fontId="33" fillId="0" borderId="0" applyNumberFormat="0" applyFill="0" applyBorder="0" applyAlignment="0" applyProtection="0"/>
    <xf numFmtId="0" fontId="34" fillId="0" borderId="11" applyNumberFormat="0" applyFill="0" applyAlignment="0" applyProtection="0"/>
    <xf numFmtId="0" fontId="35" fillId="0" borderId="13" applyNumberFormat="0" applyFill="0" applyAlignment="0" applyProtection="0"/>
    <xf numFmtId="0" fontId="36" fillId="0" borderId="41" applyNumberFormat="0" applyFill="0" applyAlignment="0" applyProtection="0"/>
    <xf numFmtId="0" fontId="36" fillId="0" borderId="0" applyNumberFormat="0" applyFill="0" applyBorder="0" applyAlignment="0" applyProtection="0"/>
    <xf numFmtId="192" fontId="30" fillId="38" borderId="5" applyNumberFormat="0" applyAlignment="0" applyProtection="0"/>
    <xf numFmtId="0" fontId="39" fillId="0" borderId="18" applyNumberFormat="0" applyFill="0" applyAlignment="0" applyProtection="0"/>
    <xf numFmtId="0" fontId="39" fillId="0" borderId="0" applyNumberFormat="0" applyFill="0" applyBorder="0" applyAlignment="0" applyProtection="0"/>
    <xf numFmtId="192" fontId="39" fillId="0" borderId="0" applyNumberFormat="0" applyFill="0" applyBorder="0" applyAlignment="0" applyProtection="0"/>
    <xf numFmtId="0" fontId="30" fillId="38" borderId="5" applyNumberFormat="0" applyAlignment="0" applyProtection="0"/>
    <xf numFmtId="176" fontId="138" fillId="0" borderId="0" applyFont="0" applyFill="0" applyBorder="0" applyAlignment="0" applyProtection="0"/>
    <xf numFmtId="0" fontId="11" fillId="12" borderId="7" applyNumberFormat="0" applyFont="0" applyAlignment="0" applyProtection="0"/>
    <xf numFmtId="165" fontId="7" fillId="0" borderId="0" applyFont="0" applyFill="0" applyBorder="0" applyAlignment="0" applyProtection="0"/>
    <xf numFmtId="0" fontId="139" fillId="79" borderId="47">
      <alignment vertical="center"/>
    </xf>
    <xf numFmtId="0" fontId="139" fillId="79" borderId="47">
      <alignment vertical="center"/>
    </xf>
    <xf numFmtId="0" fontId="139" fillId="79" borderId="47">
      <alignment vertical="center"/>
    </xf>
    <xf numFmtId="0" fontId="139" fillId="79" borderId="47">
      <alignment vertical="center"/>
    </xf>
    <xf numFmtId="0" fontId="139" fillId="79" borderId="47">
      <alignment vertical="center"/>
    </xf>
    <xf numFmtId="0" fontId="139" fillId="79" borderId="47">
      <alignment vertical="center"/>
    </xf>
    <xf numFmtId="0" fontId="139" fillId="79" borderId="48">
      <alignment vertical="center"/>
    </xf>
    <xf numFmtId="199" fontId="140" fillId="80" borderId="49"/>
    <xf numFmtId="0" fontId="140" fillId="0" borderId="9"/>
    <xf numFmtId="0" fontId="140" fillId="81" borderId="50"/>
    <xf numFmtId="0" fontId="140" fillId="81" borderId="50"/>
    <xf numFmtId="0" fontId="140" fillId="81" borderId="50"/>
    <xf numFmtId="0" fontId="140" fillId="81" borderId="50"/>
    <xf numFmtId="0" fontId="140" fillId="81" borderId="50"/>
    <xf numFmtId="0" fontId="140" fillId="81" borderId="50"/>
    <xf numFmtId="0" fontId="140" fillId="81" borderId="50"/>
    <xf numFmtId="0" fontId="140" fillId="81" borderId="50"/>
    <xf numFmtId="0" fontId="140" fillId="81" borderId="50"/>
    <xf numFmtId="0" fontId="9" fillId="7"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141" fillId="2" borderId="0" applyNumberFormat="0" applyBorder="0" applyAlignment="0" applyProtection="0">
      <alignment vertical="center"/>
    </xf>
    <xf numFmtId="0" fontId="141" fillId="3" borderId="0" applyNumberFormat="0" applyBorder="0" applyAlignment="0" applyProtection="0">
      <alignment vertical="center"/>
    </xf>
    <xf numFmtId="0" fontId="141" fillId="4" borderId="0" applyNumberFormat="0" applyBorder="0" applyAlignment="0" applyProtection="0">
      <alignment vertical="center"/>
    </xf>
    <xf numFmtId="0" fontId="141" fillId="5" borderId="0" applyNumberFormat="0" applyBorder="0" applyAlignment="0" applyProtection="0">
      <alignment vertical="center"/>
    </xf>
    <xf numFmtId="0" fontId="141" fillId="6" borderId="0" applyNumberFormat="0" applyBorder="0" applyAlignment="0" applyProtection="0">
      <alignment vertical="center"/>
    </xf>
    <xf numFmtId="0" fontId="141" fillId="7" borderId="0" applyNumberFormat="0" applyBorder="0" applyAlignment="0" applyProtection="0">
      <alignment vertical="center"/>
    </xf>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2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21" borderId="0" applyNumberFormat="0" applyBorder="0" applyAlignment="0" applyProtection="0"/>
    <xf numFmtId="0" fontId="9" fillId="9" borderId="0" applyNumberFormat="0" applyBorder="0" applyAlignment="0" applyProtection="0"/>
    <xf numFmtId="0" fontId="9" fillId="15" borderId="0" applyNumberFormat="0" applyBorder="0" applyAlignment="0" applyProtection="0"/>
    <xf numFmtId="0" fontId="141" fillId="9" borderId="0" applyNumberFormat="0" applyBorder="0" applyAlignment="0" applyProtection="0">
      <alignment vertical="center"/>
    </xf>
    <xf numFmtId="0" fontId="141" fillId="11" borderId="0" applyNumberFormat="0" applyBorder="0" applyAlignment="0" applyProtection="0">
      <alignment vertical="center"/>
    </xf>
    <xf numFmtId="0" fontId="141" fillId="13" borderId="0" applyNumberFormat="0" applyBorder="0" applyAlignment="0" applyProtection="0">
      <alignment vertical="center"/>
    </xf>
    <xf numFmtId="0" fontId="141" fillId="5" borderId="0" applyNumberFormat="0" applyBorder="0" applyAlignment="0" applyProtection="0">
      <alignment vertical="center"/>
    </xf>
    <xf numFmtId="0" fontId="141" fillId="9" borderId="0" applyNumberFormat="0" applyBorder="0" applyAlignment="0" applyProtection="0">
      <alignment vertical="center"/>
    </xf>
    <xf numFmtId="0" fontId="141" fillId="14" borderId="0" applyNumberFormat="0" applyBorder="0" applyAlignment="0" applyProtection="0">
      <alignment vertical="center"/>
    </xf>
    <xf numFmtId="0" fontId="9" fillId="9"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5"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24" fillId="18" borderId="0" applyNumberFormat="0" applyBorder="0" applyAlignment="0" applyProtection="0"/>
    <xf numFmtId="0" fontId="24" fillId="11" borderId="0" applyNumberFormat="0" applyBorder="0" applyAlignment="0" applyProtection="0"/>
    <xf numFmtId="0" fontId="24" fillId="15"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11" borderId="0" applyNumberFormat="0" applyBorder="0" applyAlignment="0" applyProtection="0"/>
    <xf numFmtId="0" fontId="142" fillId="16" borderId="0" applyNumberFormat="0" applyBorder="0" applyAlignment="0" applyProtection="0">
      <alignment vertical="center"/>
    </xf>
    <xf numFmtId="0" fontId="142" fillId="11" borderId="0" applyNumberFormat="0" applyBorder="0" applyAlignment="0" applyProtection="0">
      <alignment vertical="center"/>
    </xf>
    <xf numFmtId="0" fontId="142" fillId="13" borderId="0" applyNumberFormat="0" applyBorder="0" applyAlignment="0" applyProtection="0">
      <alignment vertical="center"/>
    </xf>
    <xf numFmtId="0" fontId="142" fillId="17" borderId="0" applyNumberFormat="0" applyBorder="0" applyAlignment="0" applyProtection="0">
      <alignment vertical="center"/>
    </xf>
    <xf numFmtId="0" fontId="142" fillId="18" borderId="0" applyNumberFormat="0" applyBorder="0" applyAlignment="0" applyProtection="0">
      <alignment vertical="center"/>
    </xf>
    <xf numFmtId="0" fontId="142" fillId="19" borderId="0" applyNumberFormat="0" applyBorder="0" applyAlignment="0" applyProtection="0">
      <alignment vertical="center"/>
    </xf>
    <xf numFmtId="0" fontId="24" fillId="16"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5" borderId="0" applyNumberFormat="0" applyBorder="0" applyAlignment="0" applyProtection="0"/>
    <xf numFmtId="0" fontId="24" fillId="20"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6" borderId="0" applyNumberFormat="0" applyBorder="0" applyAlignment="0" applyProtection="0"/>
    <xf numFmtId="0" fontId="24" fillId="18"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0" borderId="0" applyNumberFormat="0" applyBorder="0" applyAlignment="0" applyProtection="0"/>
    <xf numFmtId="0" fontId="38" fillId="37" borderId="19" applyNumberFormat="0" applyAlignment="0" applyProtection="0"/>
    <xf numFmtId="0" fontId="25" fillId="37" borderId="3" applyNumberFormat="0" applyAlignment="0" applyProtection="0"/>
    <xf numFmtId="0" fontId="26" fillId="4" borderId="0" applyNumberFormat="0" applyBorder="0" applyAlignment="0" applyProtection="0"/>
    <xf numFmtId="0" fontId="30" fillId="38" borderId="5" applyNumberFormat="0" applyAlignment="0" applyProtection="0"/>
    <xf numFmtId="0" fontId="31" fillId="0" borderId="4" applyNumberFormat="0" applyFill="0" applyAlignment="0" applyProtection="0"/>
    <xf numFmtId="200" fontId="11" fillId="50" borderId="0" applyBorder="0" applyProtection="0"/>
    <xf numFmtId="164" fontId="11" fillId="0" borderId="0" applyFont="0" applyFill="0" applyBorder="0" applyAlignment="0" applyProtection="0"/>
    <xf numFmtId="0" fontId="29" fillId="15" borderId="3" applyNumberFormat="0" applyAlignment="0" applyProtection="0"/>
    <xf numFmtId="0" fontId="24" fillId="82"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0" borderId="0" applyNumberFormat="0" applyBorder="0" applyAlignment="0" applyProtection="0"/>
    <xf numFmtId="0" fontId="37" fillId="0" borderId="51" applyNumberFormat="0" applyFill="0" applyAlignment="0" applyProtection="0"/>
    <xf numFmtId="0" fontId="28" fillId="0" borderId="0" applyNumberFormat="0" applyFill="0" applyBorder="0" applyAlignment="0" applyProtection="0"/>
    <xf numFmtId="0" fontId="26" fillId="4" borderId="0" applyNumberFormat="0" applyBorder="0" applyAlignment="0" applyProtection="0"/>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27" fillId="3" borderId="0" applyNumberFormat="0" applyBorder="0" applyAlignment="0" applyProtection="0"/>
    <xf numFmtId="0" fontId="29" fillId="15" borderId="3"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201" fontId="11" fillId="0" borderId="0" applyFont="0" applyFill="0" applyBorder="0" applyAlignment="0" applyProtection="0"/>
    <xf numFmtId="165" fontId="11" fillId="0" borderId="0" applyFont="0" applyFill="0" applyBorder="0" applyAlignment="0" applyProtection="0"/>
    <xf numFmtId="167" fontId="11" fillId="0" borderId="0" applyFont="0" applyFill="0" applyBorder="0" applyAlignment="0" applyProtection="0"/>
    <xf numFmtId="196" fontId="11" fillId="0" borderId="0" applyFont="0" applyFill="0" applyBorder="0" applyAlignment="0" applyProtection="0"/>
    <xf numFmtId="0" fontId="32" fillId="15" borderId="0" applyNumberFormat="0" applyBorder="0" applyAlignment="0" applyProtection="0"/>
    <xf numFmtId="0" fontId="47" fillId="0" borderId="0"/>
    <xf numFmtId="0" fontId="11" fillId="0" borderId="0"/>
    <xf numFmtId="0" fontId="9" fillId="12" borderId="7"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5" fillId="0" borderId="0" applyFont="0" applyFill="0" applyBorder="0" applyAlignment="0" applyProtection="0"/>
    <xf numFmtId="9" fontId="11" fillId="0" borderId="0" applyFont="0" applyFill="0" applyBorder="0" applyAlignment="0" applyProtection="0"/>
    <xf numFmtId="0" fontId="38" fillId="21" borderId="19" applyNumberFormat="0" applyAlignment="0" applyProtection="0"/>
    <xf numFmtId="0" fontId="27" fillId="3" borderId="0" applyNumberFormat="0" applyBorder="0" applyAlignment="0" applyProtection="0"/>
    <xf numFmtId="202" fontId="11" fillId="0" borderId="0" applyFont="0" applyFill="0" applyBorder="0" applyAlignment="0" applyProtection="0"/>
    <xf numFmtId="165" fontId="11" fillId="0" borderId="0" applyFont="0" applyFill="0" applyBorder="0" applyAlignment="0" applyProtection="0"/>
    <xf numFmtId="0" fontId="11" fillId="0" borderId="0"/>
    <xf numFmtId="0" fontId="105" fillId="0" borderId="0"/>
    <xf numFmtId="0" fontId="39" fillId="0" borderId="0" applyNumberFormat="0" applyFill="0" applyBorder="0" applyAlignment="0" applyProtection="0"/>
    <xf numFmtId="0" fontId="87" fillId="0" borderId="0" applyNumberFormat="0" applyFill="0" applyBorder="0" applyAlignment="0" applyProtection="0"/>
    <xf numFmtId="0" fontId="34" fillId="0" borderId="52" applyNumberFormat="0" applyFill="0" applyAlignment="0" applyProtection="0"/>
    <xf numFmtId="0" fontId="35" fillId="0" borderId="12" applyNumberFormat="0" applyFill="0" applyAlignment="0" applyProtection="0"/>
    <xf numFmtId="0" fontId="36" fillId="0" borderId="53" applyNumberFormat="0" applyFill="0" applyAlignment="0" applyProtection="0"/>
    <xf numFmtId="0" fontId="36" fillId="0" borderId="0" applyNumberFormat="0" applyFill="0" applyBorder="0" applyAlignment="0" applyProtection="0"/>
    <xf numFmtId="0" fontId="33" fillId="0" borderId="0" applyNumberFormat="0" applyFill="0" applyBorder="0" applyAlignment="0" applyProtection="0"/>
    <xf numFmtId="0" fontId="31" fillId="0" borderId="4" applyNumberFormat="0" applyFill="0" applyAlignment="0" applyProtection="0"/>
    <xf numFmtId="165" fontId="11" fillId="0" borderId="0" applyFont="0" applyFill="0" applyBorder="0" applyAlignment="0" applyProtection="0"/>
    <xf numFmtId="165" fontId="11" fillId="0" borderId="0" applyFont="0" applyFill="0" applyBorder="0" applyAlignment="0" applyProtection="0"/>
    <xf numFmtId="0" fontId="39" fillId="0" borderId="0" applyNumberFormat="0" applyFill="0" applyBorder="0" applyAlignment="0" applyProtection="0"/>
    <xf numFmtId="0" fontId="30" fillId="38" borderId="5" applyNumberFormat="0" applyAlignment="0" applyProtection="0"/>
    <xf numFmtId="41" fontId="53" fillId="0" borderId="0" applyFont="0" applyFill="0" applyBorder="0" applyAlignment="0" applyProtection="0"/>
    <xf numFmtId="165" fontId="53" fillId="0" borderId="0" applyFont="0" applyFill="0" applyBorder="0" applyAlignment="0" applyProtection="0"/>
    <xf numFmtId="199" fontId="144" fillId="0" borderId="54">
      <alignment vertical="center"/>
    </xf>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13" borderId="0" applyNumberFormat="0" applyBorder="0" applyAlignment="0" applyProtection="0"/>
    <xf numFmtId="0" fontId="9" fillId="5" borderId="0" applyNumberFormat="0" applyBorder="0" applyAlignment="0" applyProtection="0"/>
    <xf numFmtId="0" fontId="9" fillId="14"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19" borderId="0" applyNumberFormat="0" applyBorder="0" applyAlignment="0" applyProtection="0"/>
    <xf numFmtId="0" fontId="24" fillId="25" borderId="0" applyNumberFormat="0" applyBorder="0" applyAlignment="0" applyProtection="0"/>
    <xf numFmtId="0" fontId="24" fillId="20"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6" borderId="0" applyNumberFormat="0" applyBorder="0" applyAlignment="0" applyProtection="0"/>
    <xf numFmtId="0" fontId="25" fillId="21" borderId="3" applyNumberFormat="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0" fontId="85" fillId="0" borderId="26" applyNumberFormat="0" applyFill="0" applyAlignment="0" applyProtection="0"/>
    <xf numFmtId="0" fontId="29" fillId="15" borderId="3" applyNumberFormat="0" applyAlignment="0" applyProtection="0"/>
    <xf numFmtId="0" fontId="11" fillId="0" borderId="0"/>
    <xf numFmtId="0" fontId="105" fillId="0" borderId="0"/>
    <xf numFmtId="0" fontId="11" fillId="0" borderId="0"/>
    <xf numFmtId="0" fontId="9" fillId="12" borderId="7" applyNumberFormat="0" applyFont="0" applyAlignment="0" applyProtection="0"/>
    <xf numFmtId="0" fontId="11" fillId="12" borderId="7"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0" fontId="37" fillId="0" borderId="55" applyNumberFormat="0" applyFill="0" applyAlignment="0" applyProtection="0"/>
    <xf numFmtId="0" fontId="11" fillId="0" borderId="0"/>
    <xf numFmtId="193" fontId="18" fillId="0" borderId="0" applyFill="0" applyBorder="0" applyAlignment="0"/>
    <xf numFmtId="176" fontId="11" fillId="0" borderId="0" applyFont="0" applyFill="0" applyBorder="0" applyAlignment="0" applyProtection="0"/>
    <xf numFmtId="203" fontId="145" fillId="0" borderId="56" applyNumberFormat="0" applyProtection="0">
      <alignment horizontal="right" vertical="center"/>
    </xf>
    <xf numFmtId="203" fontId="146" fillId="0" borderId="57" applyNumberFormat="0" applyProtection="0">
      <alignment horizontal="right" vertical="center"/>
    </xf>
    <xf numFmtId="0" fontId="146" fillId="83" borderId="58" applyNumberFormat="0" applyAlignment="0" applyProtection="0">
      <alignment horizontal="left" vertical="center" indent="1"/>
    </xf>
    <xf numFmtId="0" fontId="147" fillId="84" borderId="58" applyNumberFormat="0" applyAlignment="0" applyProtection="0">
      <alignment horizontal="left" vertical="center" indent="1"/>
    </xf>
    <xf numFmtId="203" fontId="145" fillId="85" borderId="58" applyNumberFormat="0" applyAlignment="0" applyProtection="0">
      <alignment horizontal="left" vertical="center" indent="1"/>
    </xf>
    <xf numFmtId="0" fontId="146" fillId="83" borderId="57" applyNumberFormat="0" applyAlignment="0" applyProtection="0">
      <alignment horizontal="left" vertical="center" indent="1"/>
    </xf>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48" fillId="37"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204"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40" fontId="5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 fillId="0" borderId="0"/>
    <xf numFmtId="0" fontId="11" fillId="0" borderId="0"/>
    <xf numFmtId="0" fontId="11" fillId="0" borderId="0"/>
    <xf numFmtId="0" fontId="11" fillId="0" borderId="0"/>
    <xf numFmtId="0" fontId="1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 fillId="0" borderId="0"/>
    <xf numFmtId="0" fontId="11" fillId="0" borderId="0"/>
    <xf numFmtId="0" fontId="11" fillId="0" borderId="0"/>
    <xf numFmtId="0" fontId="1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59"/>
    <xf numFmtId="0" fontId="11" fillId="0" borderId="59"/>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92" fontId="131" fillId="0" borderId="0" applyNumberFormat="0" applyFill="0" applyBorder="0" applyAlignment="0" applyProtection="0">
      <alignment vertical="top"/>
      <protection locked="0"/>
    </xf>
    <xf numFmtId="0" fontId="9" fillId="0" borderId="0"/>
    <xf numFmtId="165" fontId="7" fillId="0" borderId="0" applyFont="0" applyFill="0" applyBorder="0" applyAlignment="0" applyProtection="0"/>
    <xf numFmtId="0" fontId="6" fillId="0" borderId="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165"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4" fontId="11" fillId="0" borderId="0" applyFont="0" applyFill="0" applyBorder="0" applyAlignment="0" applyProtection="0"/>
    <xf numFmtId="192" fontId="36" fillId="0" borderId="64" applyNumberFormat="0" applyFill="0" applyAlignment="0" applyProtection="0"/>
    <xf numFmtId="192" fontId="131"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19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92" fontId="87" fillId="0" borderId="27"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43" fontId="6"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53" fillId="90" borderId="0" applyNumberFormat="0" applyBorder="0" applyAlignment="0" applyProtection="0"/>
    <xf numFmtId="0" fontId="153" fillId="87" borderId="0" applyNumberFormat="0" applyBorder="0" applyAlignment="0" applyProtection="0"/>
    <xf numFmtId="0" fontId="153" fillId="89" borderId="0" applyNumberFormat="0" applyBorder="0" applyAlignment="0" applyProtection="0"/>
    <xf numFmtId="0" fontId="153" fillId="86" borderId="0" applyNumberFormat="0" applyBorder="0" applyAlignment="0" applyProtection="0"/>
    <xf numFmtId="5" fontId="9" fillId="0" borderId="0" applyFont="0" applyFill="0" applyBorder="0" applyAlignment="0" applyProtection="0"/>
    <xf numFmtId="5" fontId="9" fillId="0" borderId="0" applyFont="0" applyFill="0" applyBorder="0" applyAlignment="0" applyProtection="0"/>
    <xf numFmtId="0" fontId="153" fillId="88" borderId="0" applyNumberFormat="0" applyBorder="0" applyAlignment="0" applyProtection="0"/>
    <xf numFmtId="9" fontId="6" fillId="0" borderId="0" applyFont="0" applyFill="0" applyBorder="0" applyAlignment="0" applyProtection="0"/>
    <xf numFmtId="205" fontId="22" fillId="0" borderId="0">
      <alignment horizontal="right" vertical="top" shrinkToFit="1"/>
    </xf>
    <xf numFmtId="206" fontId="22" fillId="0" borderId="0">
      <alignment horizontal="right" vertical="top" shrinkToFit="1"/>
    </xf>
    <xf numFmtId="207" fontId="22" fillId="0" borderId="0">
      <alignment horizontal="right" vertical="top" shrinkToFit="1"/>
    </xf>
    <xf numFmtId="208" fontId="22" fillId="0" borderId="0">
      <alignment horizontal="right" vertical="top" shrinkToFit="1"/>
    </xf>
    <xf numFmtId="176"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34" borderId="20" applyNumberFormat="0" applyProtection="0">
      <alignment horizontal="left" vertical="center" indent="1"/>
    </xf>
    <xf numFmtId="0" fontId="11" fillId="34" borderId="20" applyNumberFormat="0" applyProtection="0">
      <alignment horizontal="left" vertical="top" indent="1"/>
    </xf>
    <xf numFmtId="0" fontId="11" fillId="45" borderId="20" applyNumberFormat="0" applyProtection="0">
      <alignment horizontal="left" vertical="center" indent="1"/>
    </xf>
    <xf numFmtId="0" fontId="11" fillId="45" borderId="20" applyNumberFormat="0" applyProtection="0">
      <alignment horizontal="left" vertical="top" indent="1"/>
    </xf>
    <xf numFmtId="0" fontId="11" fillId="9" borderId="20" applyNumberFormat="0" applyProtection="0">
      <alignment horizontal="left" vertical="center" indent="1"/>
    </xf>
    <xf numFmtId="0" fontId="11" fillId="9" borderId="20" applyNumberFormat="0" applyProtection="0">
      <alignment horizontal="left" vertical="top" indent="1"/>
    </xf>
    <xf numFmtId="0" fontId="11" fillId="48" borderId="20" applyNumberFormat="0" applyProtection="0">
      <alignment horizontal="left" vertical="center" indent="1"/>
    </xf>
    <xf numFmtId="0" fontId="11" fillId="48" borderId="20" applyNumberFormat="0" applyProtection="0">
      <alignment horizontal="left" vertical="top" indent="1"/>
    </xf>
    <xf numFmtId="0" fontId="11" fillId="37" borderId="6" applyNumberFormat="0">
      <protection locked="0"/>
    </xf>
    <xf numFmtId="0" fontId="33" fillId="0" borderId="0" applyNumberFormat="0" applyFill="0" applyBorder="0" applyAlignment="0" applyProtection="0"/>
    <xf numFmtId="0" fontId="24" fillId="18" borderId="0" applyNumberFormat="0" applyBorder="0" applyAlignment="0" applyProtection="0"/>
    <xf numFmtId="0" fontId="24" fillId="7" borderId="0" applyNumberFormat="0" applyBorder="0" applyAlignment="0" applyProtection="0"/>
    <xf numFmtId="0" fontId="24" fillId="15" borderId="0" applyNumberFormat="0" applyBorder="0" applyAlignment="0" applyProtection="0"/>
    <xf numFmtId="0" fontId="24" fillId="9"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7" borderId="0" applyNumberFormat="0" applyBorder="0" applyAlignment="0" applyProtection="0"/>
    <xf numFmtId="0" fontId="24" fillId="15" borderId="0" applyNumberFormat="0" applyBorder="0" applyAlignment="0" applyProtection="0"/>
    <xf numFmtId="0" fontId="24" fillId="9" borderId="0" applyNumberFormat="0" applyBorder="0" applyAlignment="0" applyProtection="0"/>
    <xf numFmtId="0" fontId="24" fillId="30" borderId="0" applyNumberFormat="0" applyBorder="0" applyAlignment="0" applyProtection="0"/>
    <xf numFmtId="0" fontId="11" fillId="0" borderId="0"/>
    <xf numFmtId="0" fontId="11" fillId="0" borderId="0"/>
    <xf numFmtId="177" fontId="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9" fontId="6" fillId="0" borderId="0" applyFont="0" applyFill="0" applyBorder="0" applyAlignment="0" applyProtection="0"/>
    <xf numFmtId="0" fontId="11" fillId="34" borderId="20" applyNumberFormat="0" applyProtection="0">
      <alignment horizontal="left" vertical="center" indent="1"/>
    </xf>
    <xf numFmtId="0" fontId="11" fillId="34" borderId="20" applyNumberFormat="0" applyProtection="0">
      <alignment horizontal="left" vertical="top" indent="1"/>
    </xf>
    <xf numFmtId="0" fontId="11" fillId="45" borderId="20" applyNumberFormat="0" applyProtection="0">
      <alignment horizontal="left" vertical="center" indent="1"/>
    </xf>
    <xf numFmtId="0" fontId="11" fillId="45" borderId="20" applyNumberFormat="0" applyProtection="0">
      <alignment horizontal="left" vertical="top" indent="1"/>
    </xf>
    <xf numFmtId="0" fontId="11" fillId="9" borderId="20" applyNumberFormat="0" applyProtection="0">
      <alignment horizontal="left" vertical="center" indent="1"/>
    </xf>
    <xf numFmtId="0" fontId="11" fillId="9" borderId="20" applyNumberFormat="0" applyProtection="0">
      <alignment horizontal="left" vertical="top" indent="1"/>
    </xf>
    <xf numFmtId="0" fontId="11" fillId="48" borderId="20" applyNumberFormat="0" applyProtection="0">
      <alignment horizontal="left" vertical="center" indent="1"/>
    </xf>
    <xf numFmtId="0" fontId="11" fillId="48" borderId="20" applyNumberFormat="0" applyProtection="0">
      <alignment horizontal="left" vertical="top" indent="1"/>
    </xf>
    <xf numFmtId="0" fontId="11" fillId="37" borderId="6" applyNumberFormat="0">
      <protection locked="0"/>
    </xf>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0" fontId="5" fillId="0" borderId="0"/>
    <xf numFmtId="0" fontId="123" fillId="58" borderId="0" applyNumberFormat="0" applyBorder="0" applyAlignment="0" applyProtection="0"/>
    <xf numFmtId="43" fontId="9" fillId="0" borderId="0" applyFont="0" applyFill="0" applyBorder="0" applyAlignment="0" applyProtection="0"/>
    <xf numFmtId="0" fontId="122" fillId="55" borderId="0" applyNumberFormat="0" applyBorder="0" applyAlignment="0" applyProtection="0"/>
    <xf numFmtId="9" fontId="9" fillId="0" borderId="0" applyFont="0" applyFill="0" applyBorder="0" applyAlignment="0" applyProtection="0"/>
    <xf numFmtId="9" fontId="5"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0" fontId="124" fillId="54" borderId="0" applyNumberFormat="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0" fontId="11" fillId="0" borderId="65"/>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5" fillId="0" borderId="0"/>
    <xf numFmtId="9" fontId="11" fillId="0" borderId="0" applyFont="0" applyFill="0" applyBorder="0" applyAlignment="0" applyProtection="0"/>
    <xf numFmtId="0" fontId="87" fillId="0" borderId="44" applyNumberFormat="0" applyFill="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0" fontId="5" fillId="0" borderId="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44" fontId="1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165" fontId="5"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01" fillId="0" borderId="0" applyNumberFormat="0" applyFill="0" applyBorder="0" applyAlignment="0" applyProtection="0">
      <alignment vertical="top"/>
      <protection locked="0"/>
    </xf>
    <xf numFmtId="9" fontId="11"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4"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4" fontId="11"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0" fontId="74" fillId="0" borderId="1" applyNumberFormat="0" applyFill="0" applyProtection="0">
      <alignment horizontal="center"/>
    </xf>
    <xf numFmtId="0" fontId="9" fillId="37" borderId="0" applyNumberFormat="0" applyBorder="0" applyAlignment="0" applyProtection="0"/>
    <xf numFmtId="0" fontId="18" fillId="2"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8" fillId="37" borderId="0" applyNumberFormat="0" applyBorder="0" applyAlignment="0" applyProtection="0"/>
    <xf numFmtId="0" fontId="9" fillId="2"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9" fillId="6"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9" fillId="7" borderId="0" applyNumberFormat="0" applyBorder="0" applyAlignment="0" applyProtection="0"/>
    <xf numFmtId="0" fontId="18" fillId="3"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8" fillId="7" borderId="0" applyNumberFormat="0" applyBorder="0" applyAlignment="0" applyProtection="0"/>
    <xf numFmtId="0" fontId="9" fillId="3"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9" fillId="10"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9" fillId="12" borderId="0" applyNumberFormat="0" applyBorder="0" applyAlignment="0" applyProtection="0"/>
    <xf numFmtId="0" fontId="18" fillId="4"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8" fillId="12" borderId="0" applyNumberFormat="0" applyBorder="0" applyAlignment="0" applyProtection="0"/>
    <xf numFmtId="0" fontId="9" fillId="4"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9" fillId="10"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9" fillId="37" borderId="0" applyNumberFormat="0" applyBorder="0" applyAlignment="0" applyProtection="0"/>
    <xf numFmtId="0" fontId="18" fillId="5"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8" fillId="37" borderId="0" applyNumberFormat="0" applyBorder="0" applyAlignment="0" applyProtection="0"/>
    <xf numFmtId="0" fontId="9" fillId="5"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9"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8"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8" fillId="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18" fillId="9"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8" fillId="21" borderId="0" applyNumberFormat="0" applyBorder="0" applyAlignment="0" applyProtection="0"/>
    <xf numFmtId="0" fontId="9" fillId="9"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9" fillId="6"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48" fillId="11"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8" fillId="11" borderId="0" applyNumberFormat="0" applyBorder="0" applyAlignment="0" applyProtection="0"/>
    <xf numFmtId="0" fontId="9"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8" fillId="11" borderId="0" applyNumberFormat="0" applyBorder="0" applyAlignment="0" applyProtection="0"/>
    <xf numFmtId="0" fontId="9" fillId="15" borderId="0" applyNumberFormat="0" applyBorder="0" applyAlignment="0" applyProtection="0"/>
    <xf numFmtId="0" fontId="18" fillId="13"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8" fillId="15" borderId="0" applyNumberFormat="0" applyBorder="0" applyAlignment="0" applyProtection="0"/>
    <xf numFmtId="0" fontId="9" fillId="13"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9" fillId="10"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9" fillId="21" borderId="0" applyNumberFormat="0" applyBorder="0" applyAlignment="0" applyProtection="0"/>
    <xf numFmtId="0" fontId="18" fillId="5"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8" fillId="21" borderId="0" applyNumberFormat="0" applyBorder="0" applyAlignment="0" applyProtection="0"/>
    <xf numFmtId="0" fontId="9" fillId="5"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9"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48" fillId="9"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8" fillId="9" borderId="0" applyNumberFormat="0" applyBorder="0" applyAlignment="0" applyProtection="0"/>
    <xf numFmtId="0" fontId="9"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8" fillId="9" borderId="0" applyNumberFormat="0" applyBorder="0" applyAlignment="0" applyProtection="0"/>
    <xf numFmtId="0" fontId="9" fillId="7" borderId="0" applyNumberFormat="0" applyBorder="0" applyAlignment="0" applyProtection="0"/>
    <xf numFmtId="0" fontId="18" fillId="14"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8" fillId="7" borderId="0" applyNumberFormat="0" applyBorder="0" applyAlignment="0" applyProtection="0"/>
    <xf numFmtId="0" fontId="9" fillId="14"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9"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55" fillId="1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155" fillId="1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1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155" fillId="16" borderId="0" applyNumberFormat="0" applyBorder="0" applyAlignment="0" applyProtection="0"/>
    <xf numFmtId="0" fontId="155" fillId="16" borderId="0" applyNumberFormat="0" applyBorder="0" applyAlignment="0" applyProtection="0"/>
    <xf numFmtId="0" fontId="155" fillId="16" borderId="0" applyNumberFormat="0" applyBorder="0" applyAlignment="0" applyProtection="0"/>
    <xf numFmtId="0" fontId="155" fillId="16" borderId="0" applyNumberFormat="0" applyBorder="0" applyAlignment="0" applyProtection="0"/>
    <xf numFmtId="0" fontId="155"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155"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155" fillId="11" borderId="0" applyNumberFormat="0" applyBorder="0" applyAlignment="0" applyProtection="0"/>
    <xf numFmtId="0" fontId="155" fillId="11" borderId="0" applyNumberFormat="0" applyBorder="0" applyAlignment="0" applyProtection="0"/>
    <xf numFmtId="0" fontId="155" fillId="11" borderId="0" applyNumberFormat="0" applyBorder="0" applyAlignment="0" applyProtection="0"/>
    <xf numFmtId="0" fontId="155" fillId="13"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155" fillId="13"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5"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0" borderId="0" applyNumberFormat="0" applyBorder="0" applyAlignment="0" applyProtection="0"/>
    <xf numFmtId="0" fontId="24" fillId="15" borderId="0" applyNumberFormat="0" applyBorder="0" applyAlignment="0" applyProtection="0"/>
    <xf numFmtId="0" fontId="24" fillId="10" borderId="0" applyNumberFormat="0" applyBorder="0" applyAlignment="0" applyProtection="0"/>
    <xf numFmtId="0" fontId="24" fillId="15" borderId="0" applyNumberFormat="0" applyBorder="0" applyAlignment="0" applyProtection="0"/>
    <xf numFmtId="0" fontId="24" fillId="10" borderId="0" applyNumberFormat="0" applyBorder="0" applyAlignment="0" applyProtection="0"/>
    <xf numFmtId="0" fontId="155" fillId="13" borderId="0" applyNumberFormat="0" applyBorder="0" applyAlignment="0" applyProtection="0"/>
    <xf numFmtId="0" fontId="155" fillId="13" borderId="0" applyNumberFormat="0" applyBorder="0" applyAlignment="0" applyProtection="0"/>
    <xf numFmtId="0" fontId="155" fillId="13" borderId="0" applyNumberFormat="0" applyBorder="0" applyAlignment="0" applyProtection="0"/>
    <xf numFmtId="0" fontId="155" fillId="1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155" fillId="1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155" fillId="17" borderId="0" applyNumberFormat="0" applyBorder="0" applyAlignment="0" applyProtection="0"/>
    <xf numFmtId="0" fontId="155" fillId="17" borderId="0" applyNumberFormat="0" applyBorder="0" applyAlignment="0" applyProtection="0"/>
    <xf numFmtId="0" fontId="155" fillId="17" borderId="0" applyNumberFormat="0" applyBorder="0" applyAlignment="0" applyProtection="0"/>
    <xf numFmtId="0" fontId="155"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155"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155" fillId="18" borderId="0" applyNumberFormat="0" applyBorder="0" applyAlignment="0" applyProtection="0"/>
    <xf numFmtId="0" fontId="155" fillId="18" borderId="0" applyNumberFormat="0" applyBorder="0" applyAlignment="0" applyProtection="0"/>
    <xf numFmtId="0" fontId="155" fillId="18" borderId="0" applyNumberFormat="0" applyBorder="0" applyAlignment="0" applyProtection="0"/>
    <xf numFmtId="0" fontId="155" fillId="18" borderId="0" applyNumberFormat="0" applyBorder="0" applyAlignment="0" applyProtection="0"/>
    <xf numFmtId="0" fontId="155" fillId="19"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155" fillId="19"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9"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155" fillId="19" borderId="0" applyNumberFormat="0" applyBorder="0" applyAlignment="0" applyProtection="0"/>
    <xf numFmtId="0" fontId="155" fillId="19" borderId="0" applyNumberFormat="0" applyBorder="0" applyAlignment="0" applyProtection="0"/>
    <xf numFmtId="0" fontId="155" fillId="19" borderId="0" applyNumberFormat="0" applyBorder="0" applyAlignment="0" applyProtection="0"/>
    <xf numFmtId="0" fontId="11" fillId="0" borderId="0"/>
    <xf numFmtId="0" fontId="11" fillId="0" borderId="0"/>
    <xf numFmtId="0" fontId="9" fillId="22" borderId="0" applyNumberFormat="0" applyBorder="0" applyAlignment="0" applyProtection="0"/>
    <xf numFmtId="0" fontId="9" fillId="23"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8"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82"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8" borderId="0" applyNumberFormat="0" applyBorder="0" applyAlignment="0" applyProtection="0"/>
    <xf numFmtId="0" fontId="24" fillId="12" borderId="0" applyNumberFormat="0" applyBorder="0" applyAlignment="0" applyProtection="0"/>
    <xf numFmtId="0" fontId="24" fillId="72" borderId="0" applyNumberFormat="0" applyBorder="0" applyAlignment="0" applyProtection="0"/>
    <xf numFmtId="0" fontId="24" fillId="72"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73"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75"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75" borderId="0" applyNumberFormat="0" applyBorder="0" applyAlignment="0" applyProtection="0"/>
    <xf numFmtId="0" fontId="24" fillId="75"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20"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156"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56"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25" fillId="28"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56" fillId="3" borderId="0" applyNumberFormat="0" applyBorder="0" applyAlignment="0" applyProtection="0"/>
    <xf numFmtId="0" fontId="156" fillId="3" borderId="0" applyNumberFormat="0" applyBorder="0" applyAlignment="0" applyProtection="0"/>
    <xf numFmtId="0" fontId="156" fillId="3" borderId="0" applyNumberFormat="0" applyBorder="0" applyAlignment="0" applyProtection="0"/>
    <xf numFmtId="174" fontId="47" fillId="0" borderId="0" applyFill="0" applyBorder="0" applyAlignment="0"/>
    <xf numFmtId="0" fontId="157" fillId="21" borderId="3" applyNumberFormat="0" applyAlignment="0" applyProtection="0"/>
    <xf numFmtId="0" fontId="25" fillId="37" borderId="3" applyNumberFormat="0" applyAlignment="0" applyProtection="0"/>
    <xf numFmtId="0" fontId="25" fillId="37" borderId="3" applyNumberFormat="0" applyAlignment="0" applyProtection="0"/>
    <xf numFmtId="0" fontId="157" fillId="21"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21"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157" fillId="21" borderId="3" applyNumberFormat="0" applyAlignment="0" applyProtection="0"/>
    <xf numFmtId="0" fontId="157" fillId="21" borderId="3" applyNumberFormat="0" applyAlignment="0" applyProtection="0"/>
    <xf numFmtId="0" fontId="157" fillId="21" borderId="3" applyNumberFormat="0" applyAlignment="0" applyProtection="0"/>
    <xf numFmtId="0" fontId="158" fillId="38" borderId="5" applyNumberFormat="0" applyAlignment="0" applyProtection="0"/>
    <xf numFmtId="0" fontId="30" fillId="38" borderId="5" applyNumberFormat="0" applyAlignment="0" applyProtection="0"/>
    <xf numFmtId="0" fontId="30" fillId="38" borderId="5" applyNumberFormat="0" applyAlignment="0" applyProtection="0"/>
    <xf numFmtId="0" fontId="158"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29"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158" fillId="38" borderId="5" applyNumberFormat="0" applyAlignment="0" applyProtection="0"/>
    <xf numFmtId="0" fontId="158" fillId="38" borderId="5" applyNumberFormat="0" applyAlignment="0" applyProtection="0"/>
    <xf numFmtId="0" fontId="158" fillId="38" borderId="5" applyNumberFormat="0" applyAlignment="0" applyProtection="0"/>
    <xf numFmtId="0" fontId="158" fillId="38" borderId="5" applyNumberFormat="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01" fillId="0" borderId="0" applyNumberFormat="0" applyFill="0" applyBorder="0" applyAlignment="0" applyProtection="0">
      <alignment vertical="top"/>
      <protection locked="0"/>
    </xf>
    <xf numFmtId="0" fontId="5" fillId="0" borderId="0"/>
    <xf numFmtId="9" fontId="11" fillId="0" borderId="0" applyFont="0" applyFill="0" applyBorder="0" applyAlignment="0" applyProtection="0"/>
    <xf numFmtId="43"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65" fontId="9" fillId="0" borderId="0" applyFont="0" applyFill="0" applyBorder="0" applyAlignment="0" applyProtection="0"/>
    <xf numFmtId="9"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44"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0" fontId="11" fillId="0" borderId="0"/>
    <xf numFmtId="0" fontId="5" fillId="0" borderId="0"/>
    <xf numFmtId="0" fontId="101" fillId="0" borderId="0" applyNumberFormat="0" applyFill="0" applyBorder="0" applyAlignment="0" applyProtection="0">
      <alignment vertical="top"/>
      <protection locked="0"/>
    </xf>
    <xf numFmtId="0" fontId="5" fillId="0" borderId="0"/>
    <xf numFmtId="165" fontId="9" fillId="0" borderId="0" applyFont="0" applyFill="0" applyBorder="0" applyAlignment="0" applyProtection="0"/>
    <xf numFmtId="0" fontId="101" fillId="0" borderId="0" applyNumberFormat="0" applyFill="0" applyBorder="0" applyAlignment="0" applyProtection="0">
      <alignment vertical="top"/>
      <protection locked="0"/>
    </xf>
    <xf numFmtId="9"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165" fontId="9" fillId="0" borderId="0" applyFont="0" applyFill="0" applyBorder="0" applyAlignment="0" applyProtection="0"/>
    <xf numFmtId="0" fontId="11" fillId="0" borderId="0"/>
    <xf numFmtId="0" fontId="11" fillId="0" borderId="0"/>
    <xf numFmtId="165" fontId="9" fillId="0" borderId="0" applyFont="0" applyFill="0" applyBorder="0" applyAlignment="0" applyProtection="0"/>
    <xf numFmtId="43"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9"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9" fillId="0" borderId="0" applyFont="0" applyFill="0" applyBorder="0" applyAlignment="0" applyProtection="0"/>
    <xf numFmtId="0" fontId="101" fillId="0" borderId="0" applyNumberFormat="0" applyFill="0" applyBorder="0" applyAlignment="0" applyProtection="0">
      <alignment vertical="top"/>
      <protection locked="0"/>
    </xf>
    <xf numFmtId="9" fontId="11" fillId="0" borderId="0" applyFont="0" applyFill="0" applyBorder="0" applyAlignment="0" applyProtection="0"/>
    <xf numFmtId="0" fontId="11" fillId="0" borderId="0"/>
    <xf numFmtId="165" fontId="9" fillId="0" borderId="0" applyFont="0" applyFill="0" applyBorder="0" applyAlignment="0" applyProtection="0"/>
    <xf numFmtId="9" fontId="11" fillId="0" borderId="0" applyFont="0" applyFill="0" applyBorder="0" applyAlignment="0" applyProtection="0"/>
    <xf numFmtId="0" fontId="11" fillId="0" borderId="0"/>
    <xf numFmtId="165" fontId="11" fillId="0" borderId="0" applyFont="0" applyFill="0" applyBorder="0" applyAlignment="0" applyProtection="0"/>
    <xf numFmtId="0" fontId="101" fillId="0" borderId="0" applyNumberFormat="0" applyFill="0" applyBorder="0" applyAlignment="0" applyProtection="0">
      <alignment vertical="top"/>
      <protection locked="0"/>
    </xf>
    <xf numFmtId="0" fontId="5" fillId="0" borderId="0"/>
    <xf numFmtId="0" fontId="5" fillId="0" borderId="0"/>
    <xf numFmtId="9" fontId="11" fillId="0" borderId="0" applyFont="0" applyFill="0" applyBorder="0" applyAlignment="0" applyProtection="0"/>
    <xf numFmtId="0" fontId="11" fillId="0" borderId="0"/>
    <xf numFmtId="0" fontId="5" fillId="0" borderId="0"/>
    <xf numFmtId="165" fontId="11" fillId="0" borderId="0" applyFont="0" applyFill="0" applyBorder="0" applyAlignment="0" applyProtection="0"/>
    <xf numFmtId="0" fontId="11" fillId="0" borderId="0"/>
    <xf numFmtId="165" fontId="11" fillId="0" borderId="0" applyFont="0" applyFill="0" applyBorder="0" applyAlignment="0" applyProtection="0"/>
    <xf numFmtId="43" fontId="11" fillId="0" borderId="0" applyFont="0" applyFill="0" applyBorder="0" applyAlignment="0" applyProtection="0"/>
    <xf numFmtId="0" fontId="101" fillId="0" borderId="0" applyNumberFormat="0" applyFill="0" applyBorder="0" applyAlignment="0" applyProtection="0">
      <alignment vertical="top"/>
      <protection locked="0"/>
    </xf>
    <xf numFmtId="9" fontId="11" fillId="0" borderId="0" applyFont="0" applyFill="0" applyBorder="0" applyAlignment="0" applyProtection="0"/>
    <xf numFmtId="0" fontId="11" fillId="0" borderId="0"/>
    <xf numFmtId="165" fontId="11" fillId="0" borderId="0" applyFont="0" applyFill="0" applyBorder="0" applyAlignment="0" applyProtection="0"/>
    <xf numFmtId="43" fontId="11" fillId="0" borderId="0" applyFont="0" applyFill="0" applyBorder="0" applyAlignment="0" applyProtection="0"/>
    <xf numFmtId="0" fontId="5" fillId="0" borderId="0"/>
    <xf numFmtId="0" fontId="11" fillId="0" borderId="0"/>
    <xf numFmtId="165" fontId="11" fillId="0" borderId="0" applyFont="0" applyFill="0" applyBorder="0" applyAlignment="0" applyProtection="0"/>
    <xf numFmtId="165" fontId="9"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43" fontId="9"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0" fontId="4" fillId="0" borderId="0"/>
    <xf numFmtId="43" fontId="11" fillId="0" borderId="0" applyFont="0" applyFill="0" applyBorder="0" applyAlignment="0" applyProtection="0"/>
    <xf numFmtId="0" fontId="36" fillId="0" borderId="41" applyNumberFormat="0" applyFill="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0" fontId="11" fillId="0" borderId="66"/>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1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0" fontId="11" fillId="0" borderId="65"/>
    <xf numFmtId="0" fontId="11" fillId="0" borderId="65"/>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11"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11" fillId="0" borderId="0" applyFont="0" applyFill="0" applyBorder="0" applyAlignment="0" applyProtection="0"/>
    <xf numFmtId="44"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0" fontId="3" fillId="0" borderId="0"/>
    <xf numFmtId="43" fontId="9"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0" fontId="3" fillId="0" borderId="0"/>
    <xf numFmtId="0" fontId="3" fillId="64" borderId="0" applyNumberFormat="0" applyBorder="0" applyAlignment="0" applyProtection="0"/>
    <xf numFmtId="0" fontId="3" fillId="67" borderId="0" applyNumberFormat="0" applyBorder="0" applyAlignment="0" applyProtection="0"/>
    <xf numFmtId="165" fontId="3"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0" fontId="3" fillId="0" borderId="0"/>
    <xf numFmtId="43" fontId="9" fillId="0" borderId="0" applyFont="0" applyFill="0" applyBorder="0" applyAlignment="0" applyProtection="0"/>
    <xf numFmtId="0" fontId="3"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3" fillId="66" borderId="0" applyNumberFormat="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0" fontId="11" fillId="0" borderId="67"/>
    <xf numFmtId="0" fontId="14" fillId="0" borderId="68" applyNumberFormat="0" applyAlignment="0" applyProtection="0">
      <alignment horizontal="left" vertical="center"/>
    </xf>
    <xf numFmtId="4" fontId="20" fillId="47" borderId="69" applyNumberFormat="0" applyProtection="0">
      <alignment horizontal="left" vertical="center" indent="1"/>
    </xf>
    <xf numFmtId="181" fontId="59" fillId="0" borderId="70" applyFill="0" applyBorder="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60" borderId="0" applyNumberFormat="0" applyBorder="0" applyAlignment="0" applyProtection="0"/>
    <xf numFmtId="0" fontId="3"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3" fillId="0" borderId="0"/>
    <xf numFmtId="43" fontId="11"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43" fontId="11" fillId="0" borderId="0" applyFont="0" applyFill="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9" fontId="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4" fontId="1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2" fontId="3" fillId="0" borderId="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11" fillId="0" borderId="0" applyFont="0" applyFill="0" applyBorder="0" applyAlignment="0" applyProtection="0"/>
    <xf numFmtId="0" fontId="3" fillId="0" borderId="0"/>
    <xf numFmtId="43" fontId="11"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0" fontId="3" fillId="0" borderId="0"/>
    <xf numFmtId="43" fontId="9" fillId="0" borderId="0" applyFont="0" applyFill="0" applyBorder="0" applyAlignment="0" applyProtection="0"/>
    <xf numFmtId="9" fontId="9" fillId="0" borderId="0" applyFont="0" applyFill="0" applyBorder="0" applyAlignment="0" applyProtection="0"/>
    <xf numFmtId="165" fontId="3" fillId="0" borderId="0" applyFont="0" applyFill="0" applyBorder="0" applyAlignment="0" applyProtection="0"/>
    <xf numFmtId="43" fontId="11" fillId="0" borderId="0" applyFont="0" applyFill="0" applyBorder="0" applyAlignment="0" applyProtection="0"/>
    <xf numFmtId="0" fontId="3" fillId="60" borderId="0" applyNumberFormat="0" applyBorder="0" applyAlignment="0" applyProtection="0"/>
    <xf numFmtId="9" fontId="3" fillId="0" borderId="0" applyFont="0" applyFill="0" applyBorder="0" applyAlignment="0" applyProtection="0"/>
    <xf numFmtId="0" fontId="3" fillId="0" borderId="0"/>
    <xf numFmtId="0" fontId="3" fillId="59" borderId="3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181" fontId="59" fillId="0" borderId="76" applyFill="0" applyBorder="0"/>
    <xf numFmtId="0" fontId="14" fillId="0" borderId="74" applyNumberFormat="0" applyAlignment="0" applyProtection="0">
      <alignment horizontal="left" vertical="center"/>
    </xf>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4" fontId="20" fillId="47" borderId="75" applyNumberFormat="0" applyProtection="0">
      <alignment horizontal="left" vertical="center" indent="1"/>
    </xf>
    <xf numFmtId="43" fontId="11"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 fontId="20" fillId="47" borderId="72" applyNumberFormat="0" applyProtection="0">
      <alignment horizontal="left" vertical="center" indent="1"/>
    </xf>
    <xf numFmtId="9" fontId="3" fillId="0" borderId="0" applyFont="0" applyFill="0" applyBorder="0" applyAlignment="0" applyProtection="0"/>
    <xf numFmtId="9" fontId="3" fillId="0" borderId="0" applyFont="0" applyFill="0" applyBorder="0" applyAlignment="0" applyProtection="0"/>
    <xf numFmtId="0" fontId="3" fillId="59" borderId="38" applyNumberFormat="0" applyFont="0" applyAlignment="0" applyProtection="0"/>
    <xf numFmtId="0" fontId="3" fillId="61" borderId="0" applyNumberFormat="0" applyBorder="0" applyAlignment="0" applyProtection="0"/>
    <xf numFmtId="0" fontId="3" fillId="0" borderId="0"/>
    <xf numFmtId="165" fontId="3" fillId="0" borderId="0" applyFont="0" applyFill="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2"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11" fillId="0" borderId="66"/>
    <xf numFmtId="0" fontId="11" fillId="0" borderId="66"/>
    <xf numFmtId="165"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4" fontId="11" fillId="0" borderId="0" applyFont="0" applyFill="0" applyBorder="0" applyAlignment="0" applyProtection="0"/>
    <xf numFmtId="43" fontId="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165" fontId="3" fillId="0" borderId="0" applyFont="0" applyFill="0" applyBorder="0" applyAlignment="0" applyProtection="0"/>
    <xf numFmtId="43" fontId="1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9" fillId="0" borderId="0" applyFont="0" applyFill="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2" borderId="0" applyNumberFormat="0" applyBorder="0" applyAlignment="0" applyProtection="0"/>
    <xf numFmtId="0" fontId="3" fillId="60"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43" fontId="3" fillId="0" borderId="0" applyFont="0" applyFill="0" applyBorder="0" applyAlignment="0" applyProtection="0"/>
    <xf numFmtId="43" fontId="11" fillId="0" borderId="0" applyFont="0" applyFill="0" applyBorder="0" applyAlignment="0" applyProtection="0"/>
    <xf numFmtId="0" fontId="3" fillId="60" borderId="0" applyNumberFormat="0" applyBorder="0" applyAlignment="0" applyProtection="0"/>
    <xf numFmtId="0" fontId="3" fillId="67" borderId="0" applyNumberFormat="0" applyBorder="0" applyAlignment="0" applyProtection="0"/>
    <xf numFmtId="43" fontId="11" fillId="0" borderId="0" applyFont="0" applyFill="0" applyBorder="0" applyAlignment="0" applyProtection="0"/>
    <xf numFmtId="0" fontId="3" fillId="71" borderId="0" applyNumberFormat="0" applyBorder="0" applyAlignment="0" applyProtection="0"/>
    <xf numFmtId="43" fontId="11" fillId="0" borderId="0" applyFont="0" applyFill="0" applyBorder="0" applyAlignment="0" applyProtection="0"/>
    <xf numFmtId="0" fontId="3" fillId="0" borderId="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0" fontId="3" fillId="0" borderId="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0" fontId="3" fillId="0" borderId="0"/>
    <xf numFmtId="43" fontId="11" fillId="0" borderId="0" applyFont="0" applyFill="0" applyBorder="0" applyAlignment="0" applyProtection="0"/>
    <xf numFmtId="44"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3" fillId="6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7" fillId="97" borderId="0" applyNumberFormat="0" applyBorder="0" applyAlignment="0" applyProtection="0"/>
    <xf numFmtId="0" fontId="11" fillId="0" borderId="66"/>
    <xf numFmtId="0" fontId="11" fillId="0" borderId="66"/>
    <xf numFmtId="0" fontId="11" fillId="0" borderId="66"/>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1"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21"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18"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7" borderId="0" applyNumberFormat="0" applyBorder="0" applyAlignment="0" applyProtection="0"/>
    <xf numFmtId="0" fontId="11" fillId="0" borderId="66"/>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50" borderId="0" applyNumberFormat="0" applyBorder="0" applyAlignment="0" applyProtection="0"/>
    <xf numFmtId="0" fontId="9" fillId="91" borderId="0" applyNumberFormat="0" applyBorder="0" applyAlignment="0" applyProtection="0"/>
    <xf numFmtId="0" fontId="9" fillId="44" borderId="0" applyNumberFormat="0" applyBorder="0" applyAlignment="0" applyProtection="0"/>
    <xf numFmtId="0" fontId="9" fillId="50" borderId="0" applyNumberFormat="0" applyBorder="0" applyAlignment="0" applyProtection="0"/>
    <xf numFmtId="0" fontId="9" fillId="92" borderId="0" applyNumberFormat="0" applyBorder="0" applyAlignment="0" applyProtection="0"/>
    <xf numFmtId="0" fontId="9" fillId="91" borderId="0" applyNumberFormat="0" applyBorder="0" applyAlignment="0" applyProtection="0"/>
    <xf numFmtId="0" fontId="148" fillId="37" borderId="0" applyNumberFormat="0" applyBorder="0" applyAlignment="0" applyProtection="0"/>
    <xf numFmtId="0" fontId="18" fillId="2" borderId="0" applyNumberFormat="0" applyBorder="0" applyAlignment="0" applyProtection="0"/>
    <xf numFmtId="0" fontId="9"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48" fillId="37" borderId="0" applyNumberFormat="0" applyBorder="0" applyAlignment="0" applyProtection="0"/>
    <xf numFmtId="0" fontId="9" fillId="3" borderId="0" applyNumberFormat="0" applyBorder="0" applyAlignment="0" applyProtection="0"/>
    <xf numFmtId="0" fontId="148" fillId="7" borderId="0" applyNumberFormat="0" applyBorder="0" applyAlignment="0" applyProtection="0"/>
    <xf numFmtId="0" fontId="18" fillId="3" borderId="0" applyNumberFormat="0" applyBorder="0" applyAlignment="0" applyProtection="0"/>
    <xf numFmtId="0" fontId="9"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48" fillId="7" borderId="0" applyNumberFormat="0" applyBorder="0" applyAlignment="0" applyProtection="0"/>
    <xf numFmtId="0" fontId="9" fillId="4" borderId="0" applyNumberFormat="0" applyBorder="0" applyAlignment="0" applyProtection="0"/>
    <xf numFmtId="0" fontId="148" fillId="12" borderId="0" applyNumberFormat="0" applyBorder="0" applyAlignment="0" applyProtection="0"/>
    <xf numFmtId="0" fontId="18" fillId="4" borderId="0" applyNumberFormat="0" applyBorder="0" applyAlignment="0" applyProtection="0"/>
    <xf numFmtId="0" fontId="9"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48" fillId="12" borderId="0" applyNumberFormat="0" applyBorder="0" applyAlignment="0" applyProtection="0"/>
    <xf numFmtId="0" fontId="9" fillId="5" borderId="0" applyNumberFormat="0" applyBorder="0" applyAlignment="0" applyProtection="0"/>
    <xf numFmtId="0" fontId="148" fillId="37" borderId="0" applyNumberFormat="0" applyBorder="0" applyAlignment="0" applyProtection="0"/>
    <xf numFmtId="0" fontId="18" fillId="5" borderId="0" applyNumberFormat="0" applyBorder="0" applyAlignment="0" applyProtection="0"/>
    <xf numFmtId="0" fontId="9"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48" fillId="37"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4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48" fillId="7" borderId="0" applyNumberFormat="0" applyBorder="0" applyAlignment="0" applyProtection="0"/>
    <xf numFmtId="0" fontId="9" fillId="42" borderId="0" applyNumberFormat="0" applyBorder="0" applyAlignment="0" applyProtection="0"/>
    <xf numFmtId="0" fontId="9" fillId="93" borderId="0" applyNumberFormat="0" applyBorder="0" applyAlignment="0" applyProtection="0"/>
    <xf numFmtId="0" fontId="9" fillId="94" borderId="0" applyNumberFormat="0" applyBorder="0" applyAlignment="0" applyProtection="0"/>
    <xf numFmtId="0" fontId="9" fillId="42" borderId="0" applyNumberFormat="0" applyBorder="0" applyAlignment="0" applyProtection="0"/>
    <xf numFmtId="0" fontId="9" fillId="95" borderId="0" applyNumberFormat="0" applyBorder="0" applyAlignment="0" applyProtection="0"/>
    <xf numFmtId="0" fontId="9" fillId="91" borderId="0" applyNumberFormat="0" applyBorder="0" applyAlignment="0" applyProtection="0"/>
    <xf numFmtId="0" fontId="9" fillId="9" borderId="0" applyNumberFormat="0" applyBorder="0" applyAlignment="0" applyProtection="0"/>
    <xf numFmtId="0" fontId="148" fillId="21" borderId="0" applyNumberFormat="0" applyBorder="0" applyAlignment="0" applyProtection="0"/>
    <xf numFmtId="0" fontId="18" fillId="9" borderId="0" applyNumberFormat="0" applyBorder="0" applyAlignment="0" applyProtection="0"/>
    <xf numFmtId="0" fontId="9"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48" fillId="21" borderId="0" applyNumberFormat="0" applyBorder="0" applyAlignment="0" applyProtection="0"/>
    <xf numFmtId="0" fontId="9"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48" fillId="11" borderId="0" applyNumberFormat="0" applyBorder="0" applyAlignment="0" applyProtection="0"/>
    <xf numFmtId="0" fontId="9" fillId="13" borderId="0" applyNumberFormat="0" applyBorder="0" applyAlignment="0" applyProtection="0"/>
    <xf numFmtId="0" fontId="148" fillId="15" borderId="0" applyNumberFormat="0" applyBorder="0" applyAlignment="0" applyProtection="0"/>
    <xf numFmtId="0" fontId="18" fillId="13" borderId="0" applyNumberFormat="0" applyBorder="0" applyAlignment="0" applyProtection="0"/>
    <xf numFmtId="0" fontId="9"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48" fillId="15" borderId="0" applyNumberFormat="0" applyBorder="0" applyAlignment="0" applyProtection="0"/>
    <xf numFmtId="0" fontId="9" fillId="5" borderId="0" applyNumberFormat="0" applyBorder="0" applyAlignment="0" applyProtection="0"/>
    <xf numFmtId="0" fontId="148" fillId="21" borderId="0" applyNumberFormat="0" applyBorder="0" applyAlignment="0" applyProtection="0"/>
    <xf numFmtId="0" fontId="18" fillId="5" borderId="0" applyNumberFormat="0" applyBorder="0" applyAlignment="0" applyProtection="0"/>
    <xf numFmtId="0" fontId="9"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48" fillId="21" borderId="0" applyNumberFormat="0" applyBorder="0" applyAlignment="0" applyProtection="0"/>
    <xf numFmtId="0" fontId="9"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48" fillId="9" borderId="0" applyNumberFormat="0" applyBorder="0" applyAlignment="0" applyProtection="0"/>
    <xf numFmtId="0" fontId="9" fillId="14" borderId="0" applyNumberFormat="0" applyBorder="0" applyAlignment="0" applyProtection="0"/>
    <xf numFmtId="0" fontId="148" fillId="7" borderId="0" applyNumberFormat="0" applyBorder="0" applyAlignment="0" applyProtection="0"/>
    <xf numFmtId="0" fontId="18" fillId="14"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48" fillId="7" borderId="0" applyNumberFormat="0" applyBorder="0" applyAlignment="0" applyProtection="0"/>
    <xf numFmtId="0" fontId="24" fillId="96" borderId="0" applyNumberFormat="0" applyBorder="0" applyAlignment="0" applyProtection="0"/>
    <xf numFmtId="0" fontId="24" fillId="93" borderId="0" applyNumberFormat="0" applyBorder="0" applyAlignment="0" applyProtection="0"/>
    <xf numFmtId="0" fontId="24" fillId="94" borderId="0" applyNumberFormat="0" applyBorder="0" applyAlignment="0" applyProtection="0"/>
    <xf numFmtId="0" fontId="24" fillId="42" borderId="0" applyNumberFormat="0" applyBorder="0" applyAlignment="0" applyProtection="0"/>
    <xf numFmtId="0" fontId="24" fillId="96" borderId="0" applyNumberFormat="0" applyBorder="0" applyAlignment="0" applyProtection="0"/>
    <xf numFmtId="0" fontId="24" fillId="91" borderId="0" applyNumberFormat="0" applyBorder="0" applyAlignment="0" applyProtection="0"/>
    <xf numFmtId="0" fontId="24" fillId="16" borderId="0" applyNumberFormat="0" applyBorder="0" applyAlignment="0" applyProtection="0"/>
    <xf numFmtId="0" fontId="155" fillId="16" borderId="0" applyNumberFormat="0" applyBorder="0" applyAlignment="0" applyProtection="0"/>
    <xf numFmtId="0" fontId="155" fillId="16" borderId="0" applyNumberFormat="0" applyBorder="0" applyAlignment="0" applyProtection="0"/>
    <xf numFmtId="0" fontId="155" fillId="11" borderId="0" applyNumberFormat="0" applyBorder="0" applyAlignment="0" applyProtection="0"/>
    <xf numFmtId="0" fontId="155" fillId="11" borderId="0" applyNumberFormat="0" applyBorder="0" applyAlignment="0" applyProtection="0"/>
    <xf numFmtId="0" fontId="24" fillId="13" borderId="0" applyNumberFormat="0" applyBorder="0" applyAlignment="0" applyProtection="0"/>
    <xf numFmtId="0" fontId="155" fillId="13" borderId="0" applyNumberFormat="0" applyBorder="0" applyAlignment="0" applyProtection="0"/>
    <xf numFmtId="0" fontId="155" fillId="13" borderId="0" applyNumberFormat="0" applyBorder="0" applyAlignment="0" applyProtection="0"/>
    <xf numFmtId="0" fontId="155" fillId="17" borderId="0" applyNumberFormat="0" applyBorder="0" applyAlignment="0" applyProtection="0"/>
    <xf numFmtId="0" fontId="24" fillId="17" borderId="0" applyNumberFormat="0" applyBorder="0" applyAlignment="0" applyProtection="0"/>
    <xf numFmtId="0" fontId="155" fillId="17" borderId="0" applyNumberFormat="0" applyBorder="0" applyAlignment="0" applyProtection="0"/>
    <xf numFmtId="0" fontId="155" fillId="17" borderId="0" applyNumberFormat="0" applyBorder="0" applyAlignment="0" applyProtection="0"/>
    <xf numFmtId="0" fontId="155" fillId="18" borderId="0" applyNumberFormat="0" applyBorder="0" applyAlignment="0" applyProtection="0"/>
    <xf numFmtId="0" fontId="155" fillId="18" borderId="0" applyNumberFormat="0" applyBorder="0" applyAlignment="0" applyProtection="0"/>
    <xf numFmtId="0" fontId="155" fillId="19" borderId="0" applyNumberFormat="0" applyBorder="0" applyAlignment="0" applyProtection="0"/>
    <xf numFmtId="0" fontId="24" fillId="19" borderId="0" applyNumberFormat="0" applyBorder="0" applyAlignment="0" applyProtection="0"/>
    <xf numFmtId="0" fontId="155" fillId="19" borderId="0" applyNumberFormat="0" applyBorder="0" applyAlignment="0" applyProtection="0"/>
    <xf numFmtId="0" fontId="155" fillId="19" borderId="0" applyNumberFormat="0" applyBorder="0" applyAlignment="0" applyProtection="0"/>
    <xf numFmtId="0" fontId="24" fillId="82" borderId="0" applyNumberFormat="0" applyBorder="0" applyAlignment="0" applyProtection="0"/>
    <xf numFmtId="0" fontId="155" fillId="82" borderId="0" applyNumberFormat="0" applyBorder="0" applyAlignment="0" applyProtection="0"/>
    <xf numFmtId="0" fontId="155" fillId="82" borderId="0" applyNumberFormat="0" applyBorder="0" applyAlignment="0" applyProtection="0"/>
    <xf numFmtId="0" fontId="155" fillId="82" borderId="0" applyNumberFormat="0" applyBorder="0" applyAlignment="0" applyProtection="0"/>
    <xf numFmtId="0" fontId="155" fillId="82" borderId="0" applyNumberFormat="0" applyBorder="0" applyAlignment="0" applyProtection="0"/>
    <xf numFmtId="0" fontId="155" fillId="82" borderId="0" applyNumberFormat="0" applyBorder="0" applyAlignment="0" applyProtection="0"/>
    <xf numFmtId="0" fontId="155" fillId="82" borderId="0" applyNumberFormat="0" applyBorder="0" applyAlignment="0" applyProtection="0"/>
    <xf numFmtId="0" fontId="155" fillId="82" borderId="0" applyNumberFormat="0" applyBorder="0" applyAlignment="0" applyProtection="0"/>
    <xf numFmtId="0" fontId="24" fillId="26" borderId="0" applyNumberFormat="0" applyBorder="0" applyAlignment="0" applyProtection="0"/>
    <xf numFmtId="0" fontId="155" fillId="26" borderId="0" applyNumberFormat="0" applyBorder="0" applyAlignment="0" applyProtection="0"/>
    <xf numFmtId="0" fontId="155" fillId="26" borderId="0" applyNumberFormat="0" applyBorder="0" applyAlignment="0" applyProtection="0"/>
    <xf numFmtId="0" fontId="155" fillId="26" borderId="0" applyNumberFormat="0" applyBorder="0" applyAlignment="0" applyProtection="0"/>
    <xf numFmtId="0" fontId="155" fillId="26" borderId="0" applyNumberFormat="0" applyBorder="0" applyAlignment="0" applyProtection="0"/>
    <xf numFmtId="0" fontId="155" fillId="26" borderId="0" applyNumberFormat="0" applyBorder="0" applyAlignment="0" applyProtection="0"/>
    <xf numFmtId="0" fontId="155" fillId="26" borderId="0" applyNumberFormat="0" applyBorder="0" applyAlignment="0" applyProtection="0"/>
    <xf numFmtId="0" fontId="155" fillId="26" borderId="0" applyNumberFormat="0" applyBorder="0" applyAlignment="0" applyProtection="0"/>
    <xf numFmtId="0" fontId="24" fillId="30" borderId="0" applyNumberFormat="0" applyBorder="0" applyAlignment="0" applyProtection="0"/>
    <xf numFmtId="0" fontId="155" fillId="30" borderId="0" applyNumberFormat="0" applyBorder="0" applyAlignment="0" applyProtection="0"/>
    <xf numFmtId="0" fontId="155" fillId="30" borderId="0" applyNumberFormat="0" applyBorder="0" applyAlignment="0" applyProtection="0"/>
    <xf numFmtId="0" fontId="155" fillId="30" borderId="0" applyNumberFormat="0" applyBorder="0" applyAlignment="0" applyProtection="0"/>
    <xf numFmtId="0" fontId="155" fillId="30" borderId="0" applyNumberFormat="0" applyBorder="0" applyAlignment="0" applyProtection="0"/>
    <xf numFmtId="0" fontId="155" fillId="30" borderId="0" applyNumberFormat="0" applyBorder="0" applyAlignment="0" applyProtection="0"/>
    <xf numFmtId="0" fontId="155" fillId="30" borderId="0" applyNumberFormat="0" applyBorder="0" applyAlignment="0" applyProtection="0"/>
    <xf numFmtId="0" fontId="155" fillId="30" borderId="0" applyNumberFormat="0" applyBorder="0" applyAlignment="0" applyProtection="0"/>
    <xf numFmtId="0" fontId="24" fillId="17" borderId="0" applyNumberFormat="0" applyBorder="0" applyAlignment="0" applyProtection="0"/>
    <xf numFmtId="0" fontId="155" fillId="17" borderId="0" applyNumberFormat="0" applyBorder="0" applyAlignment="0" applyProtection="0"/>
    <xf numFmtId="0" fontId="155" fillId="17" borderId="0" applyNumberFormat="0" applyBorder="0" applyAlignment="0" applyProtection="0"/>
    <xf numFmtId="0" fontId="155" fillId="17" borderId="0" applyNumberFormat="0" applyBorder="0" applyAlignment="0" applyProtection="0"/>
    <xf numFmtId="0" fontId="155" fillId="17" borderId="0" applyNumberFormat="0" applyBorder="0" applyAlignment="0" applyProtection="0"/>
    <xf numFmtId="0" fontId="155" fillId="17" borderId="0" applyNumberFormat="0" applyBorder="0" applyAlignment="0" applyProtection="0"/>
    <xf numFmtId="0" fontId="155" fillId="17" borderId="0" applyNumberFormat="0" applyBorder="0" applyAlignment="0" applyProtection="0"/>
    <xf numFmtId="0" fontId="155" fillId="17" borderId="0" applyNumberFormat="0" applyBorder="0" applyAlignment="0" applyProtection="0"/>
    <xf numFmtId="0" fontId="24" fillId="18" borderId="0" applyNumberFormat="0" applyBorder="0" applyAlignment="0" applyProtection="0"/>
    <xf numFmtId="0" fontId="155" fillId="18" borderId="0" applyNumberFormat="0" applyBorder="0" applyAlignment="0" applyProtection="0"/>
    <xf numFmtId="0" fontId="155" fillId="18" borderId="0" applyNumberFormat="0" applyBorder="0" applyAlignment="0" applyProtection="0"/>
    <xf numFmtId="0" fontId="155" fillId="18" borderId="0" applyNumberFormat="0" applyBorder="0" applyAlignment="0" applyProtection="0"/>
    <xf numFmtId="0" fontId="155" fillId="18" borderId="0" applyNumberFormat="0" applyBorder="0" applyAlignment="0" applyProtection="0"/>
    <xf numFmtId="0" fontId="155" fillId="18" borderId="0" applyNumberFormat="0" applyBorder="0" applyAlignment="0" applyProtection="0"/>
    <xf numFmtId="0" fontId="155" fillId="18" borderId="0" applyNumberFormat="0" applyBorder="0" applyAlignment="0" applyProtection="0"/>
    <xf numFmtId="0" fontId="155" fillId="18" borderId="0" applyNumberFormat="0" applyBorder="0" applyAlignment="0" applyProtection="0"/>
    <xf numFmtId="0" fontId="24"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27" fillId="3" borderId="0" applyNumberFormat="0" applyBorder="0" applyAlignment="0" applyProtection="0"/>
    <xf numFmtId="0" fontId="156" fillId="3" borderId="0" applyNumberFormat="0" applyBorder="0" applyAlignment="0" applyProtection="0"/>
    <xf numFmtId="0" fontId="156" fillId="3" borderId="0" applyNumberFormat="0" applyBorder="0" applyAlignment="0" applyProtection="0"/>
    <xf numFmtId="174" fontId="47" fillId="0" borderId="0" applyFill="0" applyBorder="0" applyAlignment="0"/>
    <xf numFmtId="0" fontId="25" fillId="50" borderId="3" applyNumberFormat="0" applyAlignment="0" applyProtection="0"/>
    <xf numFmtId="0" fontId="25" fillId="21" borderId="3" applyNumberFormat="0" applyAlignment="0" applyProtection="0"/>
    <xf numFmtId="0" fontId="157" fillId="21" borderId="3" applyNumberFormat="0" applyAlignment="0" applyProtection="0"/>
    <xf numFmtId="0" fontId="157" fillId="21" borderId="3" applyNumberFormat="0" applyAlignment="0" applyProtection="0"/>
    <xf numFmtId="0" fontId="30" fillId="38" borderId="5" applyNumberFormat="0" applyAlignment="0" applyProtection="0"/>
    <xf numFmtId="0" fontId="158" fillId="38" borderId="5" applyNumberFormat="0" applyAlignment="0" applyProtection="0"/>
    <xf numFmtId="0" fontId="158" fillId="38" borderId="5" applyNumberFormat="0" applyAlignment="0" applyProtection="0"/>
    <xf numFmtId="4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3" fillId="60"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7" borderId="0" applyNumberFormat="0" applyBorder="0" applyAlignment="0" applyProtection="0"/>
    <xf numFmtId="0" fontId="11" fillId="0" borderId="59"/>
    <xf numFmtId="0" fontId="11" fillId="0" borderId="59"/>
    <xf numFmtId="0" fontId="11" fillId="0" borderId="59"/>
    <xf numFmtId="0" fontId="11" fillId="0" borderId="59"/>
    <xf numFmtId="165" fontId="3" fillId="0" borderId="0" applyFont="0" applyFill="0" applyBorder="0" applyAlignment="0" applyProtection="0"/>
    <xf numFmtId="0" fontId="3" fillId="59" borderId="38" applyNumberFormat="0" applyFont="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1" borderId="0" applyNumberFormat="0" applyBorder="0" applyAlignment="0" applyProtection="0"/>
    <xf numFmtId="0" fontId="14" fillId="0" borderId="71" applyNumberFormat="0" applyAlignment="0" applyProtection="0">
      <alignment horizontal="left" vertical="center"/>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3" fillId="65" borderId="0" applyNumberFormat="0" applyBorder="0" applyAlignment="0" applyProtection="0"/>
    <xf numFmtId="0" fontId="3" fillId="67" borderId="0" applyNumberFormat="0" applyBorder="0" applyAlignment="0" applyProtection="0"/>
    <xf numFmtId="9" fontId="3" fillId="0" borderId="0" applyFont="0" applyFill="0" applyBorder="0" applyAlignment="0" applyProtection="0"/>
    <xf numFmtId="43" fontId="11" fillId="0" borderId="0" applyFont="0" applyFill="0" applyBorder="0" applyAlignment="0" applyProtection="0"/>
    <xf numFmtId="0" fontId="3" fillId="71" borderId="0" applyNumberFormat="0" applyBorder="0" applyAlignment="0" applyProtection="0"/>
    <xf numFmtId="0" fontId="3" fillId="67" borderId="0" applyNumberFormat="0" applyBorder="0" applyAlignment="0" applyProtection="0"/>
    <xf numFmtId="0" fontId="3" fillId="61" borderId="0" applyNumberFormat="0" applyBorder="0" applyAlignment="0" applyProtection="0"/>
    <xf numFmtId="0" fontId="3" fillId="60" borderId="0" applyNumberFormat="0" applyBorder="0" applyAlignment="0" applyProtection="0"/>
    <xf numFmtId="181" fontId="59" fillId="0" borderId="73" applyFill="0" applyBorder="0"/>
    <xf numFmtId="43" fontId="11"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0" fontId="3" fillId="64" borderId="0" applyNumberFormat="0" applyBorder="0" applyAlignment="0" applyProtection="0"/>
    <xf numFmtId="0" fontId="2" fillId="0" borderId="0"/>
    <xf numFmtId="0" fontId="1" fillId="0" borderId="0"/>
    <xf numFmtId="9" fontId="9" fillId="0" borderId="0" applyFont="0" applyFill="0" applyBorder="0" applyAlignment="0" applyProtection="0"/>
    <xf numFmtId="9" fontId="1" fillId="0" borderId="0" applyFont="0" applyFill="0" applyBorder="0" applyAlignment="0" applyProtection="0"/>
    <xf numFmtId="43" fontId="9" fillId="0" borderId="0" applyFont="0" applyFill="0" applyBorder="0" applyAlignment="0" applyProtection="0"/>
    <xf numFmtId="0" fontId="1" fillId="0" borderId="0"/>
    <xf numFmtId="4" fontId="20" fillId="47" borderId="82" applyNumberFormat="0" applyProtection="0">
      <alignment horizontal="left" vertical="center" indent="1"/>
    </xf>
    <xf numFmtId="5" fontId="9" fillId="0" borderId="0" applyFont="0" applyFill="0" applyBorder="0" applyAlignment="0" applyProtection="0"/>
    <xf numFmtId="0" fontId="1" fillId="0" borderId="0"/>
    <xf numFmtId="5" fontId="9" fillId="0" borderId="0" applyFont="0" applyFill="0" applyBorder="0" applyAlignment="0" applyProtection="0"/>
    <xf numFmtId="5" fontId="9" fillId="0" borderId="0" applyFont="0" applyFill="0" applyBorder="0" applyAlignment="0" applyProtection="0"/>
    <xf numFmtId="0" fontId="1" fillId="0" borderId="0"/>
    <xf numFmtId="181" fontId="59" fillId="0" borderId="83" applyFill="0" applyBorder="0"/>
    <xf numFmtId="43" fontId="1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0" fontId="11" fillId="0" borderId="77"/>
    <xf numFmtId="0" fontId="14" fillId="0" borderId="78" applyNumberFormat="0" applyAlignment="0" applyProtection="0">
      <alignment horizontal="left" vertical="center"/>
    </xf>
    <xf numFmtId="4" fontId="20" fillId="47" borderId="79" applyNumberFormat="0" applyProtection="0">
      <alignment horizontal="left" vertical="center" indent="1"/>
    </xf>
    <xf numFmtId="181" fontId="59" fillId="0" borderId="80" applyFill="0" applyBorder="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9" fillId="0" borderId="0" applyFont="0" applyFill="0" applyBorder="0" applyAlignment="0" applyProtection="0"/>
    <xf numFmtId="9" fontId="9" fillId="0" borderId="0" applyFont="0" applyFill="0" applyBorder="0" applyAlignment="0" applyProtection="0"/>
    <xf numFmtId="165" fontId="1" fillId="0" borderId="0" applyFont="0" applyFill="0" applyBorder="0" applyAlignment="0" applyProtection="0"/>
    <xf numFmtId="5" fontId="9"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 fillId="0" borderId="0"/>
    <xf numFmtId="43" fontId="1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44" fontId="1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87" fillId="0" borderId="44" applyNumberFormat="0" applyFill="0" applyAlignment="0" applyProtection="0"/>
    <xf numFmtId="0" fontId="14" fillId="0" borderId="81" applyNumberFormat="0" applyAlignment="0" applyProtection="0">
      <alignment horizontal="left" vertical="center"/>
    </xf>
    <xf numFmtId="0" fontId="11" fillId="0" borderId="77"/>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0" fontId="1" fillId="0" borderId="0"/>
    <xf numFmtId="165" fontId="1" fillId="0" borderId="0" applyFont="0" applyFill="0" applyBorder="0" applyAlignment="0" applyProtection="0"/>
    <xf numFmtId="43" fontId="11" fillId="0" borderId="0" applyFont="0" applyFill="0" applyBorder="0" applyAlignment="0" applyProtection="0"/>
    <xf numFmtId="0" fontId="1" fillId="0" borderId="0"/>
    <xf numFmtId="43" fontId="11" fillId="0" borderId="0" applyFont="0" applyFill="0" applyBorder="0" applyAlignment="0" applyProtection="0"/>
    <xf numFmtId="165" fontId="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43" fontId="11" fillId="0" borderId="0" applyFont="0" applyFill="0" applyBorder="0" applyAlignment="0" applyProtection="0"/>
    <xf numFmtId="43" fontId="11" fillId="0" borderId="0" applyFont="0" applyFill="0" applyBorder="0" applyAlignment="0" applyProtection="0"/>
    <xf numFmtId="0" fontId="1" fillId="0" borderId="0"/>
    <xf numFmtId="43" fontId="11" fillId="0" borderId="0" applyFont="0" applyFill="0" applyBorder="0" applyAlignment="0" applyProtection="0"/>
    <xf numFmtId="44"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 fillId="0" borderId="0"/>
    <xf numFmtId="43" fontId="11" fillId="0" borderId="0" applyFont="0" applyFill="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 fillId="0" borderId="0" applyFont="0" applyFill="0" applyBorder="0" applyAlignment="0" applyProtection="0"/>
    <xf numFmtId="0" fontId="11" fillId="0" borderId="0"/>
    <xf numFmtId="0" fontId="11" fillId="0" borderId="0"/>
    <xf numFmtId="0" fontId="11" fillId="0" borderId="0"/>
    <xf numFmtId="0" fontId="11" fillId="0" borderId="0"/>
    <xf numFmtId="165" fontId="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cellStyleXfs>
  <cellXfs count="762">
    <xf numFmtId="0" fontId="0" fillId="0" borderId="0" xfId="0"/>
    <xf numFmtId="0" fontId="11" fillId="0" borderId="0" xfId="0" applyFont="1"/>
    <xf numFmtId="0" fontId="0" fillId="52" borderId="0" xfId="0" applyFill="1"/>
    <xf numFmtId="0" fontId="11" fillId="52" borderId="0" xfId="0" applyFont="1" applyFill="1"/>
    <xf numFmtId="0" fontId="16" fillId="52" borderId="0" xfId="0" applyFont="1" applyFill="1"/>
    <xf numFmtId="0" fontId="11" fillId="0" borderId="0" xfId="426"/>
    <xf numFmtId="0" fontId="11" fillId="0" borderId="0" xfId="429"/>
    <xf numFmtId="0" fontId="15" fillId="0" borderId="0" xfId="433" applyFont="1"/>
    <xf numFmtId="0" fontId="11" fillId="52" borderId="23" xfId="0" applyFont="1" applyFill="1" applyBorder="1"/>
    <xf numFmtId="0" fontId="17" fillId="52" borderId="0" xfId="0" applyFont="1" applyFill="1"/>
    <xf numFmtId="0" fontId="17" fillId="0" borderId="0" xfId="0" applyFont="1"/>
    <xf numFmtId="0" fontId="19" fillId="0" borderId="0" xfId="0" applyFont="1"/>
    <xf numFmtId="0" fontId="17" fillId="52" borderId="23" xfId="0" applyFont="1" applyFill="1" applyBorder="1"/>
    <xf numFmtId="3" fontId="11" fillId="0" borderId="0" xfId="0" applyNumberFormat="1" applyFont="1"/>
    <xf numFmtId="3" fontId="17" fillId="0" borderId="0" xfId="0" applyNumberFormat="1" applyFont="1"/>
    <xf numFmtId="0" fontId="11" fillId="52" borderId="0" xfId="397" applyFill="1" applyAlignment="1">
      <alignment vertical="top" wrapText="1"/>
    </xf>
    <xf numFmtId="3" fontId="11" fillId="52" borderId="0" xfId="0" applyNumberFormat="1" applyFont="1" applyFill="1" applyAlignment="1">
      <alignment vertical="top" wrapText="1"/>
    </xf>
    <xf numFmtId="0" fontId="11" fillId="52" borderId="23" xfId="397" applyFill="1" applyBorder="1" applyAlignment="1">
      <alignment vertical="top" wrapText="1"/>
    </xf>
    <xf numFmtId="3" fontId="11" fillId="52" borderId="23" xfId="0" applyNumberFormat="1" applyFont="1" applyFill="1" applyBorder="1" applyAlignment="1">
      <alignment vertical="top" wrapText="1"/>
    </xf>
    <xf numFmtId="0" fontId="17" fillId="52" borderId="0" xfId="397" applyFont="1" applyFill="1" applyAlignment="1">
      <alignment vertical="top" wrapText="1"/>
    </xf>
    <xf numFmtId="3" fontId="17" fillId="52" borderId="0" xfId="0" applyNumberFormat="1" applyFont="1" applyFill="1" applyAlignment="1">
      <alignment vertical="top" wrapText="1"/>
    </xf>
    <xf numFmtId="0" fontId="17" fillId="52" borderId="9" xfId="397" applyFont="1" applyFill="1" applyBorder="1" applyAlignment="1">
      <alignment vertical="top" wrapText="1"/>
    </xf>
    <xf numFmtId="3" fontId="17" fillId="52" borderId="9" xfId="0" applyNumberFormat="1" applyFont="1" applyFill="1" applyBorder="1" applyAlignment="1">
      <alignment vertical="top" wrapText="1"/>
    </xf>
    <xf numFmtId="3" fontId="19" fillId="52" borderId="0" xfId="0" applyNumberFormat="1" applyFont="1" applyFill="1" applyAlignment="1">
      <alignment vertical="top" wrapText="1"/>
    </xf>
    <xf numFmtId="9" fontId="11" fillId="52" borderId="0" xfId="457" applyFont="1" applyFill="1" applyBorder="1"/>
    <xf numFmtId="3" fontId="11" fillId="52" borderId="0" xfId="0" applyNumberFormat="1" applyFont="1" applyFill="1" applyAlignment="1">
      <alignment horizontal="right"/>
    </xf>
    <xf numFmtId="167" fontId="11" fillId="52" borderId="0" xfId="457" applyNumberFormat="1" applyFont="1" applyFill="1" applyBorder="1"/>
    <xf numFmtId="3" fontId="11" fillId="52" borderId="0" xfId="0" applyNumberFormat="1" applyFont="1" applyFill="1"/>
    <xf numFmtId="3" fontId="19" fillId="52" borderId="0" xfId="0" applyNumberFormat="1" applyFont="1" applyFill="1"/>
    <xf numFmtId="167" fontId="11" fillId="52" borderId="0" xfId="457" applyNumberFormat="1" applyFont="1" applyFill="1" applyBorder="1" applyAlignment="1">
      <alignment horizontal="right"/>
    </xf>
    <xf numFmtId="3" fontId="17" fillId="52" borderId="0" xfId="0" applyNumberFormat="1" applyFont="1" applyFill="1" applyAlignment="1">
      <alignment horizontal="right"/>
    </xf>
    <xf numFmtId="0" fontId="11" fillId="0" borderId="0" xfId="0" applyFont="1" applyAlignment="1">
      <alignment horizontal="right"/>
    </xf>
    <xf numFmtId="0" fontId="11" fillId="52" borderId="0" xfId="0" applyFont="1" applyFill="1" applyAlignment="1">
      <alignment horizontal="right"/>
    </xf>
    <xf numFmtId="0" fontId="17" fillId="52" borderId="0" xfId="429" applyFont="1" applyFill="1" applyAlignment="1">
      <alignment horizontal="right"/>
    </xf>
    <xf numFmtId="0" fontId="17" fillId="0" borderId="0" xfId="429" applyFont="1" applyAlignment="1">
      <alignment horizontal="right"/>
    </xf>
    <xf numFmtId="0" fontId="17" fillId="0" borderId="0" xfId="0" applyFont="1" applyAlignment="1">
      <alignment horizontal="right"/>
    </xf>
    <xf numFmtId="0" fontId="19" fillId="52" borderId="0" xfId="429" applyFont="1" applyFill="1" applyAlignment="1">
      <alignment vertical="top" wrapText="1"/>
    </xf>
    <xf numFmtId="0" fontId="21" fillId="0" borderId="0" xfId="0" applyFont="1"/>
    <xf numFmtId="0" fontId="11" fillId="0" borderId="0" xfId="429" applyAlignment="1">
      <alignment horizontal="right"/>
    </xf>
    <xf numFmtId="3" fontId="11" fillId="0" borderId="0" xfId="429" applyNumberFormat="1"/>
    <xf numFmtId="3" fontId="17" fillId="0" borderId="0" xfId="429" applyNumberFormat="1" applyFont="1"/>
    <xf numFmtId="0" fontId="21" fillId="0" borderId="0" xfId="429" applyFont="1"/>
    <xf numFmtId="0" fontId="19" fillId="0" borderId="0" xfId="429" applyFont="1"/>
    <xf numFmtId="3" fontId="21" fillId="0" borderId="0" xfId="429" applyNumberFormat="1" applyFont="1"/>
    <xf numFmtId="3" fontId="19" fillId="0" borderId="0" xfId="429" applyNumberFormat="1" applyFont="1"/>
    <xf numFmtId="167" fontId="19" fillId="0" borderId="0" xfId="457" applyNumberFormat="1" applyFont="1" applyFill="1" applyBorder="1" applyAlignment="1">
      <alignment horizontal="right"/>
    </xf>
    <xf numFmtId="167" fontId="21" fillId="0" borderId="0" xfId="457" applyNumberFormat="1" applyFont="1" applyFill="1" applyBorder="1"/>
    <xf numFmtId="167" fontId="19" fillId="0" borderId="0" xfId="457" applyNumberFormat="1" applyFont="1" applyFill="1" applyBorder="1"/>
    <xf numFmtId="0" fontId="17" fillId="0" borderId="0" xfId="429" applyFont="1"/>
    <xf numFmtId="3" fontId="11" fillId="0" borderId="0" xfId="429" applyNumberFormat="1" applyAlignment="1">
      <alignment horizontal="right"/>
    </xf>
    <xf numFmtId="0" fontId="11" fillId="0" borderId="0" xfId="426" applyAlignment="1">
      <alignment horizontal="right"/>
    </xf>
    <xf numFmtId="0" fontId="17" fillId="0" borderId="0" xfId="426" applyFont="1"/>
    <xf numFmtId="0" fontId="17" fillId="52" borderId="0" xfId="0" applyFont="1" applyFill="1" applyAlignment="1">
      <alignment horizontal="right"/>
    </xf>
    <xf numFmtId="3" fontId="19" fillId="0" borderId="0" xfId="0" applyNumberFormat="1" applyFont="1"/>
    <xf numFmtId="0" fontId="21" fillId="52" borderId="0" xfId="0" applyFont="1" applyFill="1"/>
    <xf numFmtId="167" fontId="21" fillId="52" borderId="0" xfId="457" applyNumberFormat="1" applyFont="1" applyFill="1" applyBorder="1" applyAlignment="1">
      <alignment horizontal="right"/>
    </xf>
    <xf numFmtId="3" fontId="21" fillId="0" borderId="0" xfId="0" applyNumberFormat="1" applyFont="1"/>
    <xf numFmtId="0" fontId="11" fillId="52" borderId="0" xfId="0" applyFont="1" applyFill="1" applyAlignment="1">
      <alignment vertical="top" wrapText="1"/>
    </xf>
    <xf numFmtId="2" fontId="11" fillId="52" borderId="0" xfId="431" applyNumberFormat="1" applyFill="1"/>
    <xf numFmtId="2" fontId="11" fillId="52" borderId="0" xfId="0" applyNumberFormat="1" applyFont="1" applyFill="1" applyAlignment="1">
      <alignment horizontal="right"/>
    </xf>
    <xf numFmtId="167" fontId="11" fillId="52" borderId="0" xfId="457" applyNumberFormat="1" applyFont="1" applyFill="1" applyAlignment="1">
      <alignment horizontal="right"/>
    </xf>
    <xf numFmtId="3" fontId="11" fillId="0" borderId="0" xfId="0" applyNumberFormat="1" applyFont="1" applyAlignment="1">
      <alignment horizontal="right"/>
    </xf>
    <xf numFmtId="0" fontId="105" fillId="0" borderId="0" xfId="429" applyFont="1"/>
    <xf numFmtId="0" fontId="105" fillId="0" borderId="0" xfId="0" applyFont="1"/>
    <xf numFmtId="0" fontId="17" fillId="52" borderId="24" xfId="0" applyFont="1" applyFill="1" applyBorder="1"/>
    <xf numFmtId="0" fontId="19" fillId="52" borderId="0" xfId="0" applyFont="1" applyFill="1"/>
    <xf numFmtId="0" fontId="17" fillId="52" borderId="0" xfId="435" applyFont="1" applyFill="1" applyAlignment="1">
      <alignment vertical="top" wrapText="1"/>
    </xf>
    <xf numFmtId="0" fontId="11" fillId="52" borderId="0" xfId="435" applyFill="1" applyAlignment="1">
      <alignment vertical="top" wrapText="1"/>
    </xf>
    <xf numFmtId="0" fontId="19" fillId="52" borderId="0" xfId="435" applyFont="1" applyFill="1" applyAlignment="1">
      <alignment vertical="top" wrapText="1"/>
    </xf>
    <xf numFmtId="0" fontId="106" fillId="0" borderId="0" xfId="0" applyFont="1" applyAlignment="1">
      <alignment horizontal="right"/>
    </xf>
    <xf numFmtId="0" fontId="17" fillId="52" borderId="23" xfId="0" applyFont="1" applyFill="1" applyBorder="1" applyAlignment="1">
      <alignment horizontal="right"/>
    </xf>
    <xf numFmtId="0" fontId="106" fillId="0" borderId="0" xfId="429" applyFont="1" applyAlignment="1">
      <alignment horizontal="right"/>
    </xf>
    <xf numFmtId="0" fontId="11" fillId="52" borderId="30" xfId="0" applyFont="1" applyFill="1" applyBorder="1" applyAlignment="1">
      <alignment vertical="center"/>
    </xf>
    <xf numFmtId="0" fontId="11" fillId="52" borderId="31" xfId="0" applyFont="1" applyFill="1" applyBorder="1" applyAlignment="1">
      <alignment vertical="center"/>
    </xf>
    <xf numFmtId="0" fontId="17" fillId="52" borderId="30" xfId="0" applyFont="1" applyFill="1" applyBorder="1" applyAlignment="1">
      <alignment vertical="center"/>
    </xf>
    <xf numFmtId="3" fontId="105" fillId="52" borderId="0" xfId="0" applyNumberFormat="1" applyFont="1" applyFill="1" applyAlignment="1">
      <alignment horizontal="right" vertical="center"/>
    </xf>
    <xf numFmtId="167" fontId="105" fillId="52" borderId="0" xfId="457" applyNumberFormat="1" applyFont="1" applyFill="1" applyBorder="1" applyAlignment="1">
      <alignment horizontal="right" vertical="center"/>
    </xf>
    <xf numFmtId="167" fontId="105" fillId="52" borderId="0" xfId="457" quotePrefix="1" applyNumberFormat="1" applyFont="1" applyFill="1" applyBorder="1" applyAlignment="1">
      <alignment horizontal="right" vertical="center"/>
    </xf>
    <xf numFmtId="9" fontId="11" fillId="52" borderId="0" xfId="457" applyFont="1" applyFill="1" applyBorder="1" applyAlignment="1">
      <alignment vertical="center"/>
    </xf>
    <xf numFmtId="0" fontId="19" fillId="52" borderId="0" xfId="397" applyFont="1" applyFill="1" applyAlignment="1">
      <alignment vertical="top" wrapText="1"/>
    </xf>
    <xf numFmtId="0" fontId="11" fillId="52" borderId="24" xfId="0" applyFont="1" applyFill="1" applyBorder="1"/>
    <xf numFmtId="3" fontId="17" fillId="52" borderId="24" xfId="0" applyNumberFormat="1" applyFont="1" applyFill="1" applyBorder="1"/>
    <xf numFmtId="3" fontId="17" fillId="52" borderId="24" xfId="0" applyNumberFormat="1" applyFont="1" applyFill="1" applyBorder="1" applyAlignment="1">
      <alignment horizontal="right"/>
    </xf>
    <xf numFmtId="0" fontId="17" fillId="52" borderId="23" xfId="435" applyFont="1" applyFill="1" applyBorder="1" applyAlignment="1">
      <alignment vertical="top" wrapText="1"/>
    </xf>
    <xf numFmtId="0" fontId="19" fillId="52" borderId="30" xfId="0" applyFont="1" applyFill="1" applyBorder="1" applyAlignment="1">
      <alignment vertical="center"/>
    </xf>
    <xf numFmtId="0" fontId="17" fillId="52" borderId="31" xfId="0" applyFont="1" applyFill="1" applyBorder="1" applyAlignment="1">
      <alignment vertical="center"/>
    </xf>
    <xf numFmtId="0" fontId="108" fillId="52" borderId="0" xfId="338" applyFont="1" applyFill="1" applyAlignment="1" applyProtection="1"/>
    <xf numFmtId="0" fontId="11" fillId="52" borderId="0" xfId="443" applyFill="1"/>
    <xf numFmtId="0" fontId="17" fillId="52" borderId="0" xfId="443" applyFont="1" applyFill="1"/>
    <xf numFmtId="3" fontId="11" fillId="52" borderId="0" xfId="441" applyNumberFormat="1" applyFill="1" applyAlignment="1">
      <alignment horizontal="right"/>
    </xf>
    <xf numFmtId="3" fontId="11" fillId="52" borderId="0" xfId="443" applyNumberFormat="1" applyFill="1" applyAlignment="1">
      <alignment horizontal="right"/>
    </xf>
    <xf numFmtId="3" fontId="11" fillId="52" borderId="0" xfId="443" applyNumberFormat="1" applyFill="1"/>
    <xf numFmtId="3" fontId="11" fillId="52" borderId="23" xfId="443" applyNumberFormat="1" applyFill="1" applyBorder="1"/>
    <xf numFmtId="3" fontId="17" fillId="52" borderId="0" xfId="443" applyNumberFormat="1" applyFont="1" applyFill="1"/>
    <xf numFmtId="3" fontId="19" fillId="52" borderId="0" xfId="443" applyNumberFormat="1" applyFont="1" applyFill="1"/>
    <xf numFmtId="0" fontId="11" fillId="52" borderId="0" xfId="0" quotePrefix="1" applyFont="1" applyFill="1" applyAlignment="1">
      <alignment horizontal="right"/>
    </xf>
    <xf numFmtId="3" fontId="17" fillId="52" borderId="9" xfId="443" applyNumberFormat="1" applyFont="1" applyFill="1" applyBorder="1"/>
    <xf numFmtId="0" fontId="11" fillId="52" borderId="23" xfId="443" applyFill="1" applyBorder="1"/>
    <xf numFmtId="0" fontId="19" fillId="52" borderId="0" xfId="443" applyFont="1" applyFill="1"/>
    <xf numFmtId="0" fontId="17" fillId="52" borderId="9" xfId="443" applyFont="1" applyFill="1" applyBorder="1"/>
    <xf numFmtId="0" fontId="11" fillId="0" borderId="0" xfId="443"/>
    <xf numFmtId="0" fontId="17" fillId="0" borderId="0" xfId="443" applyFont="1"/>
    <xf numFmtId="0" fontId="19" fillId="52" borderId="0" xfId="431" applyFont="1" applyFill="1" applyAlignment="1">
      <alignment horizontal="left"/>
    </xf>
    <xf numFmtId="170" fontId="11" fillId="50" borderId="0" xfId="0" applyNumberFormat="1" applyFont="1" applyFill="1" applyAlignment="1" applyProtection="1">
      <alignment horizontal="right"/>
      <protection locked="0"/>
    </xf>
    <xf numFmtId="3" fontId="11" fillId="52" borderId="24" xfId="0" applyNumberFormat="1" applyFont="1" applyFill="1" applyBorder="1" applyAlignment="1">
      <alignment horizontal="right"/>
    </xf>
    <xf numFmtId="0" fontId="107" fillId="0" borderId="0" xfId="0" applyFont="1" applyAlignment="1">
      <alignment horizontal="right"/>
    </xf>
    <xf numFmtId="0" fontId="107" fillId="0" borderId="0" xfId="0" applyFont="1"/>
    <xf numFmtId="0" fontId="0" fillId="0" borderId="0" xfId="0" applyAlignment="1">
      <alignment horizontal="right"/>
    </xf>
    <xf numFmtId="0" fontId="106" fillId="0" borderId="0" xfId="0" applyFont="1"/>
    <xf numFmtId="0" fontId="107" fillId="0" borderId="0" xfId="429" applyFont="1" applyAlignment="1">
      <alignment horizontal="right"/>
    </xf>
    <xf numFmtId="0" fontId="107" fillId="0" borderId="0" xfId="429" applyFont="1"/>
    <xf numFmtId="0" fontId="11" fillId="0" borderId="0" xfId="397"/>
    <xf numFmtId="0" fontId="11" fillId="0" borderId="30" xfId="397" applyBorder="1"/>
    <xf numFmtId="0" fontId="17" fillId="0" borderId="0" xfId="397" applyFont="1"/>
    <xf numFmtId="0" fontId="11" fillId="52" borderId="30" xfId="435" applyFill="1" applyBorder="1" applyAlignment="1">
      <alignment vertical="top" wrapText="1"/>
    </xf>
    <xf numFmtId="0" fontId="11" fillId="52" borderId="0" xfId="397" applyFill="1"/>
    <xf numFmtId="171" fontId="11" fillId="52" borderId="17" xfId="248" applyNumberFormat="1" applyFont="1" applyFill="1" applyBorder="1"/>
    <xf numFmtId="171" fontId="17" fillId="52" borderId="15" xfId="248" applyNumberFormat="1" applyFont="1" applyFill="1" applyBorder="1"/>
    <xf numFmtId="0" fontId="11" fillId="0" borderId="17" xfId="397" applyBorder="1"/>
    <xf numFmtId="0" fontId="17" fillId="52" borderId="30" xfId="397" applyFont="1" applyFill="1" applyBorder="1" applyAlignment="1" applyProtection="1">
      <alignment vertical="top" wrapText="1"/>
      <protection locked="0"/>
    </xf>
    <xf numFmtId="3" fontId="17" fillId="52" borderId="17" xfId="397" applyNumberFormat="1" applyFont="1" applyFill="1" applyBorder="1" applyAlignment="1" applyProtection="1">
      <alignment horizontal="right" vertical="top" wrapText="1"/>
      <protection locked="0"/>
    </xf>
    <xf numFmtId="0" fontId="11" fillId="52" borderId="30" xfId="397" applyFill="1" applyBorder="1" applyAlignment="1" applyProtection="1">
      <alignment vertical="top" wrapText="1"/>
      <protection locked="0"/>
    </xf>
    <xf numFmtId="3" fontId="11" fillId="52" borderId="17" xfId="397" applyNumberFormat="1" applyFill="1" applyBorder="1" applyAlignment="1" applyProtection="1">
      <alignment horizontal="right" vertical="top" wrapText="1"/>
      <protection locked="0"/>
    </xf>
    <xf numFmtId="0" fontId="11" fillId="52" borderId="32" xfId="397" applyFill="1" applyBorder="1" applyAlignment="1" applyProtection="1">
      <alignment vertical="top" wrapText="1"/>
      <protection locked="0"/>
    </xf>
    <xf numFmtId="3" fontId="11" fillId="52" borderId="25" xfId="397" applyNumberFormat="1" applyFill="1" applyBorder="1" applyAlignment="1" applyProtection="1">
      <alignment horizontal="right" vertical="top" wrapText="1"/>
      <protection locked="0"/>
    </xf>
    <xf numFmtId="0" fontId="17" fillId="52" borderId="32" xfId="397" applyFont="1" applyFill="1" applyBorder="1" applyAlignment="1" applyProtection="1">
      <alignment vertical="top" wrapText="1"/>
      <protection locked="0"/>
    </xf>
    <xf numFmtId="3" fontId="11" fillId="52" borderId="17" xfId="397" applyNumberFormat="1" applyFill="1" applyBorder="1" applyAlignment="1" applyProtection="1">
      <alignment horizontal="right" vertical="center" wrapText="1"/>
      <protection locked="0"/>
    </xf>
    <xf numFmtId="3" fontId="11" fillId="52" borderId="17" xfId="397" applyNumberFormat="1" applyFill="1" applyBorder="1" applyProtection="1">
      <protection locked="0"/>
    </xf>
    <xf numFmtId="0" fontId="11" fillId="52" borderId="31" xfId="397" applyFill="1" applyBorder="1" applyAlignment="1" applyProtection="1">
      <alignment vertical="top"/>
      <protection locked="0"/>
    </xf>
    <xf numFmtId="3" fontId="11" fillId="52" borderId="15" xfId="397" applyNumberFormat="1" applyFill="1" applyBorder="1" applyAlignment="1" applyProtection="1">
      <alignment horizontal="right" vertical="top"/>
      <protection locked="0"/>
    </xf>
    <xf numFmtId="0" fontId="19" fillId="52" borderId="30" xfId="397" applyFont="1" applyFill="1" applyBorder="1" applyAlignment="1" applyProtection="1">
      <alignment vertical="top" wrapText="1"/>
      <protection locked="0"/>
    </xf>
    <xf numFmtId="3" fontId="19" fillId="52" borderId="17" xfId="397" applyNumberFormat="1" applyFont="1" applyFill="1" applyBorder="1" applyAlignment="1" applyProtection="1">
      <alignment horizontal="right" vertical="top" wrapText="1"/>
      <protection locked="0"/>
    </xf>
    <xf numFmtId="0" fontId="19" fillId="52" borderId="32" xfId="397" applyFont="1" applyFill="1" applyBorder="1" applyAlignment="1" applyProtection="1">
      <alignment vertical="top" wrapText="1"/>
      <protection locked="0"/>
    </xf>
    <xf numFmtId="0" fontId="17" fillId="52" borderId="31" xfId="397" applyFont="1" applyFill="1" applyBorder="1" applyAlignment="1" applyProtection="1">
      <alignment vertical="top"/>
      <protection locked="0"/>
    </xf>
    <xf numFmtId="0" fontId="11" fillId="52" borderId="30" xfId="397" quotePrefix="1" applyFill="1" applyBorder="1" applyAlignment="1" applyProtection="1">
      <alignment vertical="top" wrapText="1"/>
      <protection locked="0"/>
    </xf>
    <xf numFmtId="3" fontId="11" fillId="52" borderId="17" xfId="397" applyNumberFormat="1" applyFill="1" applyBorder="1" applyAlignment="1" applyProtection="1">
      <alignment horizontal="right" wrapText="1"/>
      <protection locked="0"/>
    </xf>
    <xf numFmtId="0" fontId="11" fillId="52" borderId="0" xfId="0" applyFont="1" applyFill="1" applyAlignment="1">
      <alignment vertical="center"/>
    </xf>
    <xf numFmtId="0" fontId="105" fillId="52" borderId="0" xfId="0" applyFont="1" applyFill="1" applyAlignment="1">
      <alignment vertical="center"/>
    </xf>
    <xf numFmtId="3" fontId="105" fillId="52" borderId="0" xfId="0" applyNumberFormat="1" applyFont="1" applyFill="1" applyAlignment="1">
      <alignment vertical="center"/>
    </xf>
    <xf numFmtId="3" fontId="105" fillId="52" borderId="0" xfId="0" quotePrefix="1" applyNumberFormat="1" applyFont="1" applyFill="1" applyAlignment="1">
      <alignment horizontal="right" vertical="center"/>
    </xf>
    <xf numFmtId="0" fontId="11" fillId="52" borderId="23" xfId="0" applyFont="1" applyFill="1" applyBorder="1" applyAlignment="1">
      <alignment vertical="center"/>
    </xf>
    <xf numFmtId="3" fontId="105" fillId="52" borderId="23" xfId="0" applyNumberFormat="1" applyFont="1" applyFill="1" applyBorder="1" applyAlignment="1">
      <alignment vertical="center"/>
    </xf>
    <xf numFmtId="3" fontId="106" fillId="52" borderId="0" xfId="0" applyNumberFormat="1" applyFont="1" applyFill="1" applyAlignment="1">
      <alignment vertical="center"/>
    </xf>
    <xf numFmtId="3" fontId="19" fillId="52" borderId="0" xfId="0" applyNumberFormat="1" applyFont="1" applyFill="1" applyAlignment="1">
      <alignment vertical="center"/>
    </xf>
    <xf numFmtId="167" fontId="11" fillId="52" borderId="0" xfId="457" applyNumberFormat="1" applyFont="1" applyFill="1" applyBorder="1" applyAlignment="1">
      <alignment vertical="center"/>
    </xf>
    <xf numFmtId="0" fontId="109" fillId="52" borderId="23" xfId="0" applyFont="1" applyFill="1" applyBorder="1" applyAlignment="1">
      <alignment vertical="center"/>
    </xf>
    <xf numFmtId="3" fontId="11" fillId="52" borderId="0" xfId="0" applyNumberFormat="1" applyFont="1" applyFill="1" applyAlignment="1">
      <alignment vertical="center"/>
    </xf>
    <xf numFmtId="3" fontId="17" fillId="52" borderId="0" xfId="0" applyNumberFormat="1" applyFont="1" applyFill="1" applyAlignment="1">
      <alignment vertical="center"/>
    </xf>
    <xf numFmtId="167" fontId="11" fillId="52" borderId="23" xfId="457" applyNumberFormat="1" applyFont="1" applyFill="1" applyBorder="1" applyAlignment="1">
      <alignment vertical="center"/>
    </xf>
    <xf numFmtId="3" fontId="11" fillId="52" borderId="0" xfId="0" applyNumberFormat="1" applyFont="1" applyFill="1" applyAlignment="1">
      <alignment horizontal="right" vertical="center"/>
    </xf>
    <xf numFmtId="3" fontId="11" fillId="52" borderId="0" xfId="0" quotePrefix="1" applyNumberFormat="1" applyFont="1" applyFill="1" applyAlignment="1">
      <alignment horizontal="right" vertical="center"/>
    </xf>
    <xf numFmtId="3" fontId="11" fillId="52" borderId="23" xfId="0" applyNumberFormat="1" applyFont="1" applyFill="1" applyBorder="1" applyAlignment="1">
      <alignment vertical="center"/>
    </xf>
    <xf numFmtId="3" fontId="17" fillId="52" borderId="23" xfId="0" applyNumberFormat="1" applyFont="1" applyFill="1" applyBorder="1" applyAlignment="1">
      <alignment vertical="center"/>
    </xf>
    <xf numFmtId="167" fontId="11" fillId="52" borderId="0" xfId="457" applyNumberFormat="1" applyFont="1" applyFill="1" applyBorder="1" applyAlignment="1">
      <alignment horizontal="right" vertical="center"/>
    </xf>
    <xf numFmtId="167" fontId="11" fillId="52" borderId="0" xfId="457" quotePrefix="1" applyNumberFormat="1" applyFont="1" applyFill="1" applyBorder="1" applyAlignment="1">
      <alignment horizontal="right" vertical="center"/>
    </xf>
    <xf numFmtId="167" fontId="11" fillId="52" borderId="23" xfId="457" applyNumberFormat="1" applyFont="1" applyFill="1" applyBorder="1" applyAlignment="1">
      <alignment horizontal="right" vertical="center"/>
    </xf>
    <xf numFmtId="0" fontId="11" fillId="52" borderId="23" xfId="0" quotePrefix="1" applyFont="1" applyFill="1" applyBorder="1" applyAlignment="1">
      <alignment vertical="center"/>
    </xf>
    <xf numFmtId="172" fontId="11" fillId="52" borderId="0" xfId="397" applyNumberFormat="1" applyFill="1" applyAlignment="1">
      <alignment horizontal="right" vertical="top" wrapText="1"/>
    </xf>
    <xf numFmtId="3" fontId="17" fillId="52" borderId="0" xfId="397" applyNumberFormat="1" applyFont="1" applyFill="1" applyAlignment="1">
      <alignment horizontal="right" vertical="top" wrapText="1"/>
    </xf>
    <xf numFmtId="171" fontId="17" fillId="52" borderId="23" xfId="248" applyNumberFormat="1" applyFont="1" applyFill="1" applyBorder="1"/>
    <xf numFmtId="171" fontId="11" fillId="52" borderId="0" xfId="248" applyNumberFormat="1" applyFont="1" applyFill="1" applyBorder="1"/>
    <xf numFmtId="3" fontId="19" fillId="52" borderId="9" xfId="397" applyNumberFormat="1" applyFont="1" applyFill="1" applyBorder="1" applyAlignment="1">
      <alignment horizontal="right" vertical="top" wrapText="1"/>
    </xf>
    <xf numFmtId="0" fontId="19" fillId="52" borderId="0" xfId="397" applyFont="1" applyFill="1" applyAlignment="1">
      <alignment horizontal="right" vertical="top" wrapText="1"/>
    </xf>
    <xf numFmtId="0" fontId="11" fillId="52" borderId="23" xfId="397" applyFill="1" applyBorder="1" applyAlignment="1">
      <alignment horizontal="right" vertical="top"/>
    </xf>
    <xf numFmtId="3" fontId="17" fillId="52" borderId="9" xfId="397" applyNumberFormat="1" applyFont="1" applyFill="1" applyBorder="1" applyAlignment="1">
      <alignment horizontal="right" vertical="top" wrapText="1"/>
    </xf>
    <xf numFmtId="3" fontId="11" fillId="52" borderId="0" xfId="397" applyNumberFormat="1" applyFill="1" applyAlignment="1">
      <alignment horizontal="right" vertical="top" wrapText="1"/>
    </xf>
    <xf numFmtId="3" fontId="11" fillId="52" borderId="9" xfId="397" applyNumberFormat="1" applyFill="1" applyBorder="1" applyAlignment="1">
      <alignment horizontal="right" vertical="top" wrapText="1"/>
    </xf>
    <xf numFmtId="0" fontId="17" fillId="52" borderId="0" xfId="397" applyFont="1" applyFill="1" applyAlignment="1">
      <alignment horizontal="right" vertical="top" wrapText="1"/>
    </xf>
    <xf numFmtId="3" fontId="17" fillId="52" borderId="25" xfId="397" applyNumberFormat="1" applyFont="1" applyFill="1" applyBorder="1" applyAlignment="1" applyProtection="1">
      <alignment horizontal="right" vertical="top" wrapText="1"/>
      <protection locked="0"/>
    </xf>
    <xf numFmtId="3" fontId="11" fillId="52" borderId="0" xfId="437" applyNumberFormat="1" applyFont="1" applyFill="1" applyAlignment="1" applyProtection="1">
      <alignment horizontal="right" vertical="top" wrapText="1"/>
      <protection locked="0"/>
    </xf>
    <xf numFmtId="3" fontId="19" fillId="52" borderId="25" xfId="397" applyNumberFormat="1" applyFont="1" applyFill="1" applyBorder="1" applyAlignment="1" applyProtection="1">
      <alignment horizontal="right" vertical="top" wrapText="1"/>
      <protection locked="0"/>
    </xf>
    <xf numFmtId="3" fontId="11" fillId="52" borderId="0" xfId="397" applyNumberFormat="1" applyFill="1" applyAlignment="1">
      <alignment horizontal="right" wrapText="1"/>
    </xf>
    <xf numFmtId="167" fontId="17" fillId="52" borderId="23" xfId="457" applyNumberFormat="1" applyFont="1" applyFill="1" applyBorder="1"/>
    <xf numFmtId="3" fontId="11" fillId="0" borderId="0" xfId="0" applyNumberFormat="1" applyFont="1" applyAlignment="1">
      <alignment vertical="center"/>
    </xf>
    <xf numFmtId="3" fontId="11" fillId="0" borderId="0" xfId="0" applyNumberFormat="1" applyFont="1" applyAlignment="1">
      <alignment horizontal="right" vertical="center"/>
    </xf>
    <xf numFmtId="3" fontId="11" fillId="0" borderId="0" xfId="437" applyNumberFormat="1" applyFont="1" applyAlignment="1" applyProtection="1">
      <alignment horizontal="right" vertical="top" wrapText="1"/>
      <protection locked="0"/>
    </xf>
    <xf numFmtId="3" fontId="11" fillId="0" borderId="17" xfId="437" applyNumberFormat="1" applyFont="1" applyBorder="1" applyAlignment="1" applyProtection="1">
      <alignment horizontal="right" vertical="top" wrapText="1"/>
      <protection locked="0"/>
    </xf>
    <xf numFmtId="3" fontId="11" fillId="52" borderId="23" xfId="0" applyNumberFormat="1" applyFont="1" applyFill="1" applyBorder="1" applyAlignment="1">
      <alignment horizontal="right"/>
    </xf>
    <xf numFmtId="10" fontId="11" fillId="0" borderId="0" xfId="457" applyNumberFormat="1" applyFont="1" applyFill="1" applyBorder="1"/>
    <xf numFmtId="166" fontId="11" fillId="52" borderId="0" xfId="0" applyNumberFormat="1" applyFont="1" applyFill="1" applyAlignment="1">
      <alignment horizontal="right"/>
    </xf>
    <xf numFmtId="3" fontId="11" fillId="52" borderId="0" xfId="392" applyNumberFormat="1" applyFill="1" applyAlignment="1">
      <alignment vertical="top" wrapText="1"/>
    </xf>
    <xf numFmtId="3" fontId="11" fillId="52" borderId="23" xfId="392" applyNumberFormat="1" applyFill="1" applyBorder="1" applyAlignment="1">
      <alignment vertical="top" wrapText="1"/>
    </xf>
    <xf numFmtId="3" fontId="21" fillId="52" borderId="9" xfId="0" applyNumberFormat="1" applyFont="1" applyFill="1" applyBorder="1" applyAlignment="1">
      <alignment vertical="top" wrapText="1"/>
    </xf>
    <xf numFmtId="3" fontId="11" fillId="52" borderId="17" xfId="397" applyNumberFormat="1" applyFill="1" applyBorder="1" applyAlignment="1">
      <alignment horizontal="right" vertical="top" wrapText="1"/>
    </xf>
    <xf numFmtId="167" fontId="11" fillId="52" borderId="24" xfId="457" applyNumberFormat="1" applyFont="1" applyFill="1" applyBorder="1" applyAlignment="1"/>
    <xf numFmtId="0" fontId="110" fillId="0" borderId="0" xfId="0" applyFont="1"/>
    <xf numFmtId="9" fontId="11" fillId="0" borderId="0" xfId="457" applyFont="1" applyFill="1" applyBorder="1"/>
    <xf numFmtId="167" fontId="11" fillId="0" borderId="0" xfId="457" applyNumberFormat="1" applyFont="1" applyFill="1" applyBorder="1"/>
    <xf numFmtId="2" fontId="11" fillId="0" borderId="0" xfId="0" applyNumberFormat="1" applyFont="1"/>
    <xf numFmtId="170" fontId="11" fillId="52" borderId="0" xfId="0" applyNumberFormat="1" applyFont="1" applyFill="1" applyAlignment="1" applyProtection="1">
      <alignment horizontal="right"/>
      <protection locked="0"/>
    </xf>
    <xf numFmtId="0" fontId="110"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10" fillId="52" borderId="0" xfId="0" applyFont="1" applyFill="1" applyAlignment="1">
      <alignment vertical="top"/>
    </xf>
    <xf numFmtId="0" fontId="110" fillId="52" borderId="0" xfId="0" applyFont="1" applyFill="1" applyAlignment="1">
      <alignment vertical="top" wrapText="1"/>
    </xf>
    <xf numFmtId="0" fontId="112" fillId="52" borderId="0" xfId="0" applyFont="1" applyFill="1"/>
    <xf numFmtId="0" fontId="113" fillId="0" borderId="0" xfId="0" applyFont="1" applyAlignment="1">
      <alignment horizontal="left"/>
    </xf>
    <xf numFmtId="3" fontId="105" fillId="0" borderId="0" xfId="0" applyNumberFormat="1" applyFont="1" applyAlignment="1">
      <alignment vertical="center"/>
    </xf>
    <xf numFmtId="167" fontId="105" fillId="0" borderId="0" xfId="457" applyNumberFormat="1" applyFont="1" applyFill="1" applyBorder="1" applyAlignment="1">
      <alignment vertical="center"/>
    </xf>
    <xf numFmtId="3" fontId="11" fillId="0" borderId="0" xfId="397" applyNumberFormat="1"/>
    <xf numFmtId="0" fontId="114" fillId="0" borderId="0" xfId="0" applyFont="1" applyAlignment="1">
      <alignment wrapText="1"/>
    </xf>
    <xf numFmtId="4" fontId="11" fillId="0" borderId="0" xfId="0" applyNumberFormat="1" applyFont="1"/>
    <xf numFmtId="3" fontId="11" fillId="0" borderId="0" xfId="0" applyNumberFormat="1" applyFont="1" applyAlignment="1">
      <alignment horizontal="right" vertical="top" wrapText="1"/>
    </xf>
    <xf numFmtId="3" fontId="11" fillId="0" borderId="0" xfId="0" applyNumberFormat="1" applyFont="1" applyAlignment="1">
      <alignment vertical="top" wrapText="1"/>
    </xf>
    <xf numFmtId="167" fontId="11" fillId="0" borderId="0" xfId="457" applyNumberFormat="1" applyFont="1" applyFill="1" applyBorder="1" applyAlignment="1">
      <alignment horizontal="right"/>
    </xf>
    <xf numFmtId="0" fontId="19" fillId="52" borderId="23" xfId="0" applyFont="1" applyFill="1" applyBorder="1" applyAlignment="1">
      <alignment horizontal="right"/>
    </xf>
    <xf numFmtId="167" fontId="17" fillId="52" borderId="0" xfId="457" applyNumberFormat="1" applyFont="1" applyFill="1" applyBorder="1" applyAlignment="1">
      <alignment vertical="center"/>
    </xf>
    <xf numFmtId="0" fontId="11" fillId="52" borderId="0" xfId="0" applyFont="1" applyFill="1" applyAlignment="1">
      <alignment horizontal="center"/>
    </xf>
    <xf numFmtId="0" fontId="11" fillId="0" borderId="0" xfId="0" applyFont="1" applyAlignment="1">
      <alignment horizontal="left"/>
    </xf>
    <xf numFmtId="0" fontId="11" fillId="0" borderId="0" xfId="0" applyFont="1" applyAlignment="1">
      <alignment horizontal="center"/>
    </xf>
    <xf numFmtId="0" fontId="15" fillId="52" borderId="0" xfId="0" applyFont="1" applyFill="1" applyAlignment="1">
      <alignment horizontal="left"/>
    </xf>
    <xf numFmtId="0" fontId="110" fillId="52" borderId="0" xfId="0" applyFont="1" applyFill="1" applyAlignment="1">
      <alignment wrapText="1"/>
    </xf>
    <xf numFmtId="0" fontId="11" fillId="52" borderId="0" xfId="0" applyFont="1" applyFill="1" applyAlignment="1">
      <alignment horizontal="left" indent="1"/>
    </xf>
    <xf numFmtId="171" fontId="11" fillId="0" borderId="0" xfId="248" applyNumberFormat="1" applyFont="1" applyFill="1" applyBorder="1"/>
    <xf numFmtId="191" fontId="11" fillId="52" borderId="0" xfId="0" applyNumberFormat="1" applyFont="1" applyFill="1" applyAlignment="1">
      <alignment vertical="center"/>
    </xf>
    <xf numFmtId="0" fontId="12" fillId="0" borderId="0" xfId="397" applyFont="1" applyAlignment="1">
      <alignment horizontal="left"/>
    </xf>
    <xf numFmtId="2" fontId="11" fillId="52" borderId="0" xfId="0" applyNumberFormat="1" applyFont="1" applyFill="1"/>
    <xf numFmtId="3" fontId="19" fillId="0" borderId="0" xfId="0" applyNumberFormat="1" applyFont="1" applyAlignment="1">
      <alignment vertical="top" wrapText="1"/>
    </xf>
    <xf numFmtId="3" fontId="19" fillId="0" borderId="24" xfId="0" applyNumberFormat="1" applyFont="1" applyBorder="1" applyAlignment="1">
      <alignment vertical="top" wrapText="1"/>
    </xf>
    <xf numFmtId="1" fontId="11" fillId="52" borderId="0" xfId="248" applyNumberFormat="1" applyFont="1" applyFill="1" applyBorder="1" applyAlignment="1">
      <alignment horizontal="right" vertical="top" wrapText="1"/>
    </xf>
    <xf numFmtId="3" fontId="11" fillId="0" borderId="0" xfId="397" applyNumberFormat="1" applyAlignment="1">
      <alignment horizontal="right" vertical="top" wrapText="1"/>
    </xf>
    <xf numFmtId="0" fontId="105" fillId="0" borderId="0" xfId="0" applyFont="1" applyAlignment="1">
      <alignment vertical="center"/>
    </xf>
    <xf numFmtId="3" fontId="106" fillId="0" borderId="0" xfId="0" applyNumberFormat="1" applyFont="1" applyAlignment="1">
      <alignment vertical="center"/>
    </xf>
    <xf numFmtId="3" fontId="105" fillId="0" borderId="0" xfId="0" applyNumberFormat="1" applyFont="1" applyAlignment="1">
      <alignment horizontal="right" vertical="center"/>
    </xf>
    <xf numFmtId="3" fontId="105" fillId="0" borderId="23" xfId="0" applyNumberFormat="1" applyFont="1" applyBorder="1" applyAlignment="1">
      <alignment vertical="center"/>
    </xf>
    <xf numFmtId="3" fontId="106" fillId="0" borderId="0" xfId="0" applyNumberFormat="1" applyFont="1" applyAlignment="1">
      <alignment horizontal="right" vertical="center"/>
    </xf>
    <xf numFmtId="167" fontId="105" fillId="0" borderId="0" xfId="457" applyNumberFormat="1" applyFont="1" applyFill="1" applyBorder="1" applyAlignment="1">
      <alignment horizontal="right" vertical="center"/>
    </xf>
    <xf numFmtId="167" fontId="105" fillId="0" borderId="23" xfId="457" applyNumberFormat="1" applyFont="1" applyFill="1" applyBorder="1" applyAlignment="1">
      <alignment horizontal="right" vertical="center"/>
    </xf>
    <xf numFmtId="0" fontId="12" fillId="52" borderId="30" xfId="397" applyFont="1" applyFill="1" applyBorder="1" applyAlignment="1" applyProtection="1">
      <alignment vertical="top"/>
      <protection locked="0"/>
    </xf>
    <xf numFmtId="3" fontId="11" fillId="0" borderId="0" xfId="248" applyNumberFormat="1" applyFont="1" applyFill="1" applyBorder="1" applyAlignment="1">
      <alignment horizontal="right" vertical="top" wrapText="1"/>
    </xf>
    <xf numFmtId="3" fontId="11" fillId="52" borderId="0" xfId="0" quotePrefix="1" applyNumberFormat="1" applyFont="1" applyFill="1" applyAlignment="1">
      <alignment vertical="top" wrapText="1"/>
    </xf>
    <xf numFmtId="10" fontId="17" fillId="52" borderId="23" xfId="457" applyNumberFormat="1" applyFont="1" applyFill="1" applyBorder="1" applyAlignment="1">
      <alignment vertical="center"/>
    </xf>
    <xf numFmtId="0" fontId="17" fillId="0" borderId="0" xfId="397" applyFont="1" applyAlignment="1">
      <alignment horizontal="right" vertical="top" wrapText="1"/>
    </xf>
    <xf numFmtId="3" fontId="11" fillId="0" borderId="0" xfId="397" applyNumberFormat="1" applyAlignment="1">
      <alignment horizontal="right" wrapText="1"/>
    </xf>
    <xf numFmtId="3" fontId="17" fillId="0" borderId="0" xfId="397" applyNumberFormat="1" applyFont="1" applyAlignment="1">
      <alignment horizontal="right" vertical="top" wrapText="1"/>
    </xf>
    <xf numFmtId="172" fontId="11" fillId="0" borderId="0" xfId="397" applyNumberFormat="1" applyAlignment="1">
      <alignment horizontal="right" vertical="top" wrapText="1"/>
    </xf>
    <xf numFmtId="1" fontId="11" fillId="0" borderId="0" xfId="248" applyNumberFormat="1" applyFont="1" applyFill="1" applyBorder="1" applyAlignment="1">
      <alignment horizontal="right" vertical="top" wrapText="1"/>
    </xf>
    <xf numFmtId="171" fontId="17" fillId="0" borderId="0" xfId="248" applyNumberFormat="1" applyFont="1" applyFill="1" applyBorder="1"/>
    <xf numFmtId="1" fontId="11" fillId="52" borderId="0" xfId="0" applyNumberFormat="1" applyFont="1" applyFill="1" applyAlignment="1">
      <alignment horizontal="right"/>
    </xf>
    <xf numFmtId="0" fontId="11" fillId="52" borderId="30" xfId="0" applyFont="1" applyFill="1" applyBorder="1" applyAlignment="1">
      <alignment horizontal="left" vertical="center" indent="1"/>
    </xf>
    <xf numFmtId="0" fontId="105" fillId="52" borderId="23" xfId="0" quotePrefix="1" applyFont="1" applyFill="1" applyBorder="1" applyAlignment="1">
      <alignment vertical="center"/>
    </xf>
    <xf numFmtId="2" fontId="11" fillId="0" borderId="0" xfId="0" applyNumberFormat="1" applyFont="1" applyAlignment="1">
      <alignment horizontal="right"/>
    </xf>
    <xf numFmtId="3" fontId="11" fillId="52" borderId="17" xfId="0" applyNumberFormat="1" applyFont="1" applyFill="1" applyBorder="1" applyAlignment="1">
      <alignment vertical="top" wrapText="1"/>
    </xf>
    <xf numFmtId="3" fontId="105" fillId="52" borderId="30" xfId="0" quotePrefix="1" applyNumberFormat="1" applyFont="1" applyFill="1" applyBorder="1" applyAlignment="1">
      <alignment vertical="top" wrapText="1"/>
    </xf>
    <xf numFmtId="3" fontId="105" fillId="52" borderId="30" xfId="0" applyNumberFormat="1" applyFont="1" applyFill="1" applyBorder="1" applyAlignment="1">
      <alignment vertical="top" wrapText="1"/>
    </xf>
    <xf numFmtId="3" fontId="11" fillId="52" borderId="15" xfId="0" applyNumberFormat="1" applyFont="1" applyFill="1" applyBorder="1" applyAlignment="1">
      <alignment vertical="top" wrapText="1"/>
    </xf>
    <xf numFmtId="3" fontId="105" fillId="52" borderId="31" xfId="0" applyNumberFormat="1" applyFont="1" applyFill="1" applyBorder="1" applyAlignment="1">
      <alignment vertical="top" wrapText="1"/>
    </xf>
    <xf numFmtId="3" fontId="17" fillId="52" borderId="17" xfId="0" applyNumberFormat="1" applyFont="1" applyFill="1" applyBorder="1" applyAlignment="1">
      <alignment vertical="top" wrapText="1"/>
    </xf>
    <xf numFmtId="3" fontId="106" fillId="52" borderId="30" xfId="0" applyNumberFormat="1" applyFont="1" applyFill="1" applyBorder="1" applyAlignment="1">
      <alignment vertical="top" wrapText="1"/>
    </xf>
    <xf numFmtId="3" fontId="17" fillId="52" borderId="25" xfId="0" applyNumberFormat="1" applyFont="1" applyFill="1" applyBorder="1" applyAlignment="1">
      <alignment vertical="top" wrapText="1"/>
    </xf>
    <xf numFmtId="3" fontId="106" fillId="52" borderId="32" xfId="0" applyNumberFormat="1" applyFont="1" applyFill="1" applyBorder="1" applyAlignment="1">
      <alignment vertical="top" wrapText="1"/>
    </xf>
    <xf numFmtId="3" fontId="115" fillId="52" borderId="30" xfId="0" applyNumberFormat="1" applyFont="1" applyFill="1" applyBorder="1" applyAlignment="1">
      <alignment vertical="top" wrapText="1"/>
    </xf>
    <xf numFmtId="3" fontId="11" fillId="52" borderId="17" xfId="392" applyNumberFormat="1" applyFill="1" applyBorder="1" applyAlignment="1">
      <alignment vertical="top" wrapText="1"/>
    </xf>
    <xf numFmtId="3" fontId="105" fillId="52" borderId="30" xfId="392" applyNumberFormat="1" applyFont="1" applyFill="1" applyBorder="1" applyAlignment="1">
      <alignment vertical="top" wrapText="1"/>
    </xf>
    <xf numFmtId="3" fontId="11" fillId="52" borderId="15" xfId="392" applyNumberFormat="1" applyFill="1" applyBorder="1" applyAlignment="1">
      <alignment vertical="top" wrapText="1"/>
    </xf>
    <xf numFmtId="3" fontId="105" fillId="52" borderId="31" xfId="392" applyNumberFormat="1" applyFont="1" applyFill="1" applyBorder="1" applyAlignment="1">
      <alignment vertical="top" wrapText="1"/>
    </xf>
    <xf numFmtId="3" fontId="19" fillId="52" borderId="17" xfId="0" applyNumberFormat="1" applyFont="1" applyFill="1" applyBorder="1" applyAlignment="1">
      <alignment vertical="top" wrapText="1"/>
    </xf>
    <xf numFmtId="3" fontId="117" fillId="52" borderId="30" xfId="0" applyNumberFormat="1" applyFont="1" applyFill="1" applyBorder="1" applyAlignment="1">
      <alignment vertical="top" wrapText="1"/>
    </xf>
    <xf numFmtId="3" fontId="111" fillId="52" borderId="30" xfId="0" applyNumberFormat="1" applyFont="1" applyFill="1" applyBorder="1" applyAlignment="1">
      <alignment vertical="top" wrapText="1"/>
    </xf>
    <xf numFmtId="3" fontId="21" fillId="52" borderId="25" xfId="0" applyNumberFormat="1" applyFont="1" applyFill="1" applyBorder="1" applyAlignment="1">
      <alignment vertical="top" wrapText="1"/>
    </xf>
    <xf numFmtId="3" fontId="118" fillId="52" borderId="32" xfId="0" applyNumberFormat="1" applyFont="1" applyFill="1" applyBorder="1" applyAlignment="1">
      <alignment vertical="top" wrapText="1"/>
    </xf>
    <xf numFmtId="3" fontId="111" fillId="0" borderId="30" xfId="0" applyNumberFormat="1" applyFont="1" applyBorder="1" applyAlignment="1">
      <alignment vertical="top" wrapText="1"/>
    </xf>
    <xf numFmtId="0" fontId="109" fillId="52" borderId="0" xfId="0" applyFont="1" applyFill="1"/>
    <xf numFmtId="165" fontId="107" fillId="53" borderId="0" xfId="248" applyFont="1" applyFill="1" applyBorder="1" applyAlignment="1">
      <alignment horizontal="left"/>
    </xf>
    <xf numFmtId="0" fontId="13" fillId="0" borderId="0" xfId="385" applyFont="1"/>
    <xf numFmtId="0" fontId="14" fillId="0" borderId="0" xfId="385" applyFont="1" applyAlignment="1">
      <alignment horizontal="right"/>
    </xf>
    <xf numFmtId="3" fontId="11" fillId="50" borderId="0" xfId="248" applyNumberFormat="1" applyFont="1" applyFill="1" applyBorder="1" applyAlignment="1">
      <alignment horizontal="right"/>
    </xf>
    <xf numFmtId="3" fontId="11" fillId="52" borderId="0" xfId="248" applyNumberFormat="1" applyFont="1" applyFill="1" applyBorder="1" applyAlignment="1">
      <alignment horizontal="right"/>
    </xf>
    <xf numFmtId="0" fontId="13" fillId="0" borderId="0" xfId="385" applyFont="1" applyAlignment="1">
      <alignment horizontal="right"/>
    </xf>
    <xf numFmtId="166" fontId="11" fillId="52" borderId="0" xfId="248" applyNumberFormat="1" applyFont="1" applyFill="1" applyBorder="1" applyAlignment="1">
      <alignment horizontal="right"/>
    </xf>
    <xf numFmtId="169" fontId="11" fillId="52" borderId="0" xfId="248" applyNumberFormat="1" applyFont="1" applyFill="1" applyBorder="1" applyAlignment="1">
      <alignment horizontal="right"/>
    </xf>
    <xf numFmtId="1" fontId="11" fillId="52" borderId="0" xfId="248" applyNumberFormat="1" applyFont="1" applyFill="1" applyBorder="1" applyAlignment="1">
      <alignment horizontal="right"/>
    </xf>
    <xf numFmtId="0" fontId="22" fillId="52" borderId="0" xfId="385" applyFont="1" applyFill="1"/>
    <xf numFmtId="0" fontId="93" fillId="0" borderId="0" xfId="385" applyFont="1"/>
    <xf numFmtId="3" fontId="14" fillId="0" borderId="0" xfId="385" applyNumberFormat="1" applyFont="1"/>
    <xf numFmtId="0" fontId="14" fillId="0" borderId="0" xfId="385" applyFont="1"/>
    <xf numFmtId="3" fontId="17" fillId="0" borderId="0" xfId="0" applyNumberFormat="1" applyFont="1" applyAlignment="1">
      <alignment vertical="center"/>
    </xf>
    <xf numFmtId="3" fontId="17" fillId="0" borderId="0" xfId="0" applyNumberFormat="1" applyFont="1" applyAlignment="1">
      <alignment horizontal="right" vertical="center"/>
    </xf>
    <xf numFmtId="0" fontId="11" fillId="0" borderId="0" xfId="0" applyFont="1" applyAlignment="1">
      <alignment vertical="center"/>
    </xf>
    <xf numFmtId="3" fontId="17" fillId="0" borderId="23" xfId="0" applyNumberFormat="1" applyFont="1" applyBorder="1" applyAlignment="1">
      <alignment vertical="center"/>
    </xf>
    <xf numFmtId="167" fontId="11" fillId="0" borderId="0" xfId="457" applyNumberFormat="1" applyFont="1" applyFill="1" applyBorder="1" applyAlignment="1">
      <alignment horizontal="right" vertical="center"/>
    </xf>
    <xf numFmtId="9" fontId="11" fillId="0" borderId="0" xfId="0" applyNumberFormat="1" applyFont="1" applyAlignment="1">
      <alignment horizontal="left"/>
    </xf>
    <xf numFmtId="9" fontId="109" fillId="0" borderId="0" xfId="0" applyNumberFormat="1" applyFont="1" applyAlignment="1">
      <alignment horizontal="left"/>
    </xf>
    <xf numFmtId="3" fontId="19" fillId="0" borderId="17" xfId="0" applyNumberFormat="1" applyFont="1" applyBorder="1" applyAlignment="1">
      <alignment vertical="top" wrapText="1"/>
    </xf>
    <xf numFmtId="3" fontId="117" fillId="0" borderId="30" xfId="0" applyNumberFormat="1" applyFont="1" applyBorder="1" applyAlignment="1">
      <alignment vertical="top" wrapText="1"/>
    </xf>
    <xf numFmtId="3" fontId="21" fillId="0" borderId="25" xfId="0" applyNumberFormat="1" applyFont="1" applyBorder="1" applyAlignment="1">
      <alignment vertical="top" wrapText="1"/>
    </xf>
    <xf numFmtId="3" fontId="21" fillId="0" borderId="9" xfId="0" applyNumberFormat="1" applyFont="1" applyBorder="1" applyAlignment="1">
      <alignment vertical="top" wrapText="1"/>
    </xf>
    <xf numFmtId="3" fontId="118" fillId="0" borderId="32" xfId="0" applyNumberFormat="1" applyFont="1" applyBorder="1" applyAlignment="1">
      <alignment vertical="top" wrapText="1"/>
    </xf>
    <xf numFmtId="170" fontId="11" fillId="0" borderId="0" xfId="0" applyNumberFormat="1" applyFont="1" applyAlignment="1" applyProtection="1">
      <alignment horizontal="right"/>
      <protection locked="0"/>
    </xf>
    <xf numFmtId="170" fontId="11" fillId="0" borderId="17" xfId="0" applyNumberFormat="1" applyFont="1" applyBorder="1" applyAlignment="1" applyProtection="1">
      <alignment horizontal="right"/>
      <protection locked="0"/>
    </xf>
    <xf numFmtId="170" fontId="11" fillId="0" borderId="23" xfId="0" applyNumberFormat="1" applyFont="1" applyBorder="1" applyAlignment="1" applyProtection="1">
      <alignment horizontal="right"/>
      <protection locked="0"/>
    </xf>
    <xf numFmtId="3" fontId="22" fillId="52" borderId="0" xfId="442" applyNumberFormat="1" applyFill="1" applyAlignment="1">
      <alignment horizontal="right"/>
    </xf>
    <xf numFmtId="172" fontId="11" fillId="0" borderId="17" xfId="397" applyNumberFormat="1" applyBorder="1" applyAlignment="1">
      <alignment horizontal="right" vertical="top" wrapText="1"/>
    </xf>
    <xf numFmtId="3" fontId="17" fillId="0" borderId="9" xfId="397" applyNumberFormat="1" applyFont="1" applyBorder="1" applyAlignment="1" applyProtection="1">
      <alignment horizontal="right" vertical="top" wrapText="1"/>
      <protection locked="0"/>
    </xf>
    <xf numFmtId="166" fontId="11" fillId="0" borderId="0" xfId="0" applyNumberFormat="1" applyFont="1"/>
    <xf numFmtId="2" fontId="11" fillId="0" borderId="0" xfId="0" applyNumberFormat="1" applyFont="1" applyAlignment="1">
      <alignment horizontal="right" vertical="top" wrapText="1"/>
    </xf>
    <xf numFmtId="0" fontId="110" fillId="52" borderId="0" xfId="0" applyFont="1" applyFill="1" applyAlignment="1">
      <alignment horizontal="right"/>
    </xf>
    <xf numFmtId="3" fontId="17" fillId="52" borderId="0" xfId="0" applyNumberFormat="1" applyFont="1" applyFill="1"/>
    <xf numFmtId="0" fontId="11" fillId="52" borderId="0" xfId="443" applyFill="1" applyAlignment="1">
      <alignment horizontal="left"/>
    </xf>
    <xf numFmtId="0" fontId="11" fillId="52" borderId="23" xfId="443" applyFill="1" applyBorder="1" applyAlignment="1">
      <alignment horizontal="left"/>
    </xf>
    <xf numFmtId="3" fontId="11" fillId="0" borderId="0" xfId="457" applyNumberFormat="1" applyFont="1" applyFill="1" applyBorder="1" applyAlignment="1">
      <alignment horizontal="right"/>
    </xf>
    <xf numFmtId="4" fontId="11" fillId="0" borderId="0" xfId="248" applyNumberFormat="1" applyFont="1" applyFill="1" applyBorder="1" applyAlignment="1">
      <alignment horizontal="right"/>
    </xf>
    <xf numFmtId="0" fontId="108" fillId="52" borderId="36" xfId="338" applyFont="1" applyFill="1" applyBorder="1" applyAlignment="1" applyProtection="1">
      <alignment horizontal="left" vertical="top" wrapText="1" indent="1"/>
    </xf>
    <xf numFmtId="0" fontId="119" fillId="0" borderId="0" xfId="0" applyFont="1"/>
    <xf numFmtId="0" fontId="17" fillId="0" borderId="36" xfId="0" applyFont="1" applyBorder="1" applyAlignment="1">
      <alignment wrapText="1"/>
    </xf>
    <xf numFmtId="0" fontId="105" fillId="0" borderId="23" xfId="0" quotePrefix="1" applyFont="1" applyBorder="1" applyAlignment="1">
      <alignment vertical="center"/>
    </xf>
    <xf numFmtId="0" fontId="11" fillId="0" borderId="23" xfId="0" quotePrefix="1" applyFont="1" applyBorder="1" applyAlignment="1">
      <alignment vertical="center"/>
    </xf>
    <xf numFmtId="0" fontId="120" fillId="52" borderId="36" xfId="338" applyFont="1" applyFill="1" applyBorder="1" applyAlignment="1" applyProtection="1">
      <alignment horizontal="left" vertical="top" wrapText="1" indent="1"/>
    </xf>
    <xf numFmtId="0" fontId="108" fillId="52" borderId="0" xfId="338" applyFont="1" applyFill="1" applyAlignment="1" applyProtection="1">
      <alignment horizontal="left" indent="2"/>
    </xf>
    <xf numFmtId="3" fontId="11" fillId="0" borderId="0" xfId="443" applyNumberFormat="1"/>
    <xf numFmtId="3" fontId="19" fillId="0" borderId="33" xfId="0" applyNumberFormat="1" applyFont="1" applyBorder="1" applyAlignment="1">
      <alignment vertical="top" wrapText="1"/>
    </xf>
    <xf numFmtId="3" fontId="19" fillId="0" borderId="30" xfId="0" applyNumberFormat="1" applyFont="1" applyBorder="1" applyAlignment="1">
      <alignment vertical="top" wrapText="1"/>
    </xf>
    <xf numFmtId="172" fontId="11" fillId="52" borderId="17" xfId="397" applyNumberFormat="1" applyFill="1" applyBorder="1" applyAlignment="1">
      <alignment horizontal="right" vertical="top" wrapText="1"/>
    </xf>
    <xf numFmtId="3" fontId="0" fillId="52" borderId="17" xfId="0" applyNumberFormat="1" applyFill="1" applyBorder="1" applyAlignment="1">
      <alignment horizontal="right"/>
    </xf>
    <xf numFmtId="3" fontId="11" fillId="0" borderId="17" xfId="397" applyNumberFormat="1" applyBorder="1" applyAlignment="1">
      <alignment horizontal="right" vertical="top" wrapText="1"/>
    </xf>
    <xf numFmtId="3" fontId="17" fillId="0" borderId="25" xfId="397" applyNumberFormat="1" applyFont="1" applyBorder="1" applyAlignment="1" applyProtection="1">
      <alignment horizontal="right" vertical="top" wrapText="1"/>
      <protection locked="0"/>
    </xf>
    <xf numFmtId="3" fontId="105" fillId="52" borderId="0" xfId="0" quotePrefix="1" applyNumberFormat="1" applyFont="1" applyFill="1" applyAlignment="1">
      <alignment vertical="top" wrapText="1"/>
    </xf>
    <xf numFmtId="3" fontId="105" fillId="52" borderId="0" xfId="0" applyNumberFormat="1" applyFont="1" applyFill="1" applyAlignment="1">
      <alignment vertical="top" wrapText="1"/>
    </xf>
    <xf numFmtId="3" fontId="105" fillId="52" borderId="23" xfId="0" applyNumberFormat="1" applyFont="1" applyFill="1" applyBorder="1" applyAlignment="1">
      <alignment vertical="top" wrapText="1"/>
    </xf>
    <xf numFmtId="3" fontId="106" fillId="52" borderId="0" xfId="0" applyNumberFormat="1" applyFont="1" applyFill="1" applyAlignment="1">
      <alignment vertical="top" wrapText="1"/>
    </xf>
    <xf numFmtId="3" fontId="106" fillId="52" borderId="9" xfId="0" applyNumberFormat="1" applyFont="1" applyFill="1" applyBorder="1" applyAlignment="1">
      <alignment vertical="top" wrapText="1"/>
    </xf>
    <xf numFmtId="3" fontId="115" fillId="52" borderId="0" xfId="0" applyNumberFormat="1" applyFont="1" applyFill="1" applyAlignment="1">
      <alignment vertical="top" wrapText="1"/>
    </xf>
    <xf numFmtId="3" fontId="105" fillId="52" borderId="0" xfId="392" applyNumberFormat="1" applyFont="1" applyFill="1" applyAlignment="1">
      <alignment vertical="top" wrapText="1"/>
    </xf>
    <xf numFmtId="3" fontId="105" fillId="52" borderId="23" xfId="392" applyNumberFormat="1" applyFont="1" applyFill="1" applyBorder="1" applyAlignment="1">
      <alignment vertical="top" wrapText="1"/>
    </xf>
    <xf numFmtId="0" fontId="110" fillId="52" borderId="0" xfId="0" applyFont="1" applyFill="1" applyAlignment="1">
      <alignment horizontal="left" vertical="top" indent="1"/>
    </xf>
    <xf numFmtId="0" fontId="11" fillId="52" borderId="0" xfId="0" applyFont="1" applyFill="1" applyAlignment="1">
      <alignment horizontal="left" vertical="top" indent="1"/>
    </xf>
    <xf numFmtId="0" fontId="11" fillId="0" borderId="0" xfId="425"/>
    <xf numFmtId="3" fontId="11" fillId="0" borderId="0" xfId="425" applyNumberFormat="1"/>
    <xf numFmtId="167" fontId="17" fillId="0" borderId="0" xfId="457" applyNumberFormat="1" applyFont="1" applyBorder="1"/>
    <xf numFmtId="167" fontId="17" fillId="0" borderId="0" xfId="457" applyNumberFormat="1" applyFont="1" applyFill="1" applyBorder="1"/>
    <xf numFmtId="3" fontId="17" fillId="0" borderId="0" xfId="425" applyNumberFormat="1" applyFont="1"/>
    <xf numFmtId="190" fontId="11" fillId="0" borderId="0" xfId="425" applyNumberFormat="1"/>
    <xf numFmtId="0" fontId="17" fillId="0" borderId="0" xfId="425" applyFont="1" applyAlignment="1">
      <alignment horizontal="left"/>
    </xf>
    <xf numFmtId="3" fontId="15" fillId="0" borderId="0" xfId="425" applyNumberFormat="1" applyFont="1"/>
    <xf numFmtId="0" fontId="11" fillId="0" borderId="0" xfId="425" applyAlignment="1">
      <alignment horizontal="left"/>
    </xf>
    <xf numFmtId="3" fontId="0" fillId="0" borderId="0" xfId="0" applyNumberFormat="1"/>
    <xf numFmtId="169" fontId="17" fillId="0" borderId="0" xfId="425" applyNumberFormat="1" applyFont="1"/>
    <xf numFmtId="0" fontId="19" fillId="0" borderId="30" xfId="0" applyFont="1" applyBorder="1" applyAlignment="1">
      <alignment vertical="center"/>
    </xf>
    <xf numFmtId="0" fontId="99" fillId="0" borderId="0" xfId="397" applyFont="1" applyAlignment="1">
      <alignment horizontal="left"/>
    </xf>
    <xf numFmtId="0" fontId="19" fillId="0" borderId="0" xfId="397" applyFont="1" applyAlignment="1">
      <alignment horizontal="left"/>
    </xf>
    <xf numFmtId="172" fontId="22" fillId="57" borderId="0" xfId="0" applyNumberFormat="1" applyFont="1" applyFill="1" applyAlignment="1" applyProtection="1">
      <alignment horizontal="right" vertical="top" wrapText="1"/>
      <protection locked="0"/>
    </xf>
    <xf numFmtId="3" fontId="22" fillId="57" borderId="0" xfId="0" applyNumberFormat="1" applyFont="1" applyFill="1" applyAlignment="1" applyProtection="1">
      <alignment horizontal="right" vertical="top" wrapText="1"/>
      <protection locked="0"/>
    </xf>
    <xf numFmtId="165" fontId="22" fillId="57" borderId="0" xfId="248" applyFont="1" applyFill="1" applyBorder="1" applyAlignment="1" applyProtection="1">
      <alignment horizontal="right" vertical="top" wrapText="1"/>
      <protection locked="0"/>
    </xf>
    <xf numFmtId="3" fontId="11" fillId="0" borderId="30" xfId="397" applyNumberFormat="1" applyBorder="1" applyAlignment="1">
      <alignment horizontal="right" vertical="top" wrapText="1"/>
    </xf>
    <xf numFmtId="172" fontId="11" fillId="52" borderId="31" xfId="397" applyNumberFormat="1" applyFill="1" applyBorder="1" applyAlignment="1">
      <alignment horizontal="right" vertical="top" wrapText="1"/>
    </xf>
    <xf numFmtId="3" fontId="11" fillId="52" borderId="23" xfId="457" applyNumberFormat="1" applyFont="1" applyFill="1" applyBorder="1" applyAlignment="1">
      <alignment vertical="center"/>
    </xf>
    <xf numFmtId="3" fontId="11" fillId="0" borderId="23" xfId="0" applyNumberFormat="1" applyFont="1" applyBorder="1" applyAlignment="1">
      <alignment vertical="center"/>
    </xf>
    <xf numFmtId="167" fontId="11" fillId="0" borderId="0" xfId="457" quotePrefix="1" applyNumberFormat="1" applyFont="1" applyFill="1" applyBorder="1" applyAlignment="1">
      <alignment horizontal="right" vertical="center"/>
    </xf>
    <xf numFmtId="167" fontId="11" fillId="0" borderId="23" xfId="457" applyNumberFormat="1" applyFont="1" applyFill="1" applyBorder="1" applyAlignment="1">
      <alignment horizontal="right" vertical="center"/>
    </xf>
    <xf numFmtId="167" fontId="17" fillId="0" borderId="0" xfId="457" applyNumberFormat="1" applyFont="1" applyFill="1" applyBorder="1" applyAlignment="1">
      <alignment vertical="center"/>
    </xf>
    <xf numFmtId="167" fontId="11" fillId="0" borderId="0" xfId="457" applyNumberFormat="1" applyFont="1" applyFill="1" applyBorder="1" applyAlignment="1">
      <alignment vertical="center"/>
    </xf>
    <xf numFmtId="3" fontId="11" fillId="0" borderId="23" xfId="457" applyNumberFormat="1" applyFont="1" applyFill="1" applyBorder="1" applyAlignment="1">
      <alignment vertical="center"/>
    </xf>
    <xf numFmtId="191" fontId="11" fillId="0" borderId="0" xfId="0" applyNumberFormat="1" applyFont="1" applyAlignment="1">
      <alignment vertical="center"/>
    </xf>
    <xf numFmtId="0" fontId="121" fillId="52" borderId="0" xfId="0" applyFont="1" applyFill="1" applyAlignment="1">
      <alignment horizontal="left" vertical="top"/>
    </xf>
    <xf numFmtId="3" fontId="22" fillId="0" borderId="0" xfId="442" applyNumberFormat="1" applyAlignment="1">
      <alignment horizontal="right"/>
    </xf>
    <xf numFmtId="9" fontId="11" fillId="52" borderId="0" xfId="457" applyFont="1" applyFill="1" applyBorder="1" applyAlignment="1">
      <alignment horizontal="right"/>
    </xf>
    <xf numFmtId="9" fontId="11" fillId="0" borderId="0" xfId="457" applyFont="1" applyFill="1" applyBorder="1" applyAlignment="1">
      <alignment horizontal="right"/>
    </xf>
    <xf numFmtId="1" fontId="17" fillId="52" borderId="23" xfId="0" applyNumberFormat="1" applyFont="1" applyFill="1" applyBorder="1" applyAlignment="1">
      <alignment horizontal="right"/>
    </xf>
    <xf numFmtId="169" fontId="11" fillId="0" borderId="0" xfId="425" applyNumberFormat="1"/>
    <xf numFmtId="0" fontId="17" fillId="52" borderId="23" xfId="435" applyFont="1" applyFill="1" applyBorder="1" applyAlignment="1">
      <alignment horizontal="right" vertical="top" wrapText="1"/>
    </xf>
    <xf numFmtId="170" fontId="11" fillId="0" borderId="30" xfId="0" applyNumberFormat="1" applyFont="1" applyBorder="1" applyAlignment="1" applyProtection="1">
      <alignment horizontal="right"/>
      <protection locked="0"/>
    </xf>
    <xf numFmtId="170" fontId="11" fillId="52" borderId="30" xfId="0" applyNumberFormat="1" applyFont="1" applyFill="1" applyBorder="1" applyAlignment="1" applyProtection="1">
      <alignment horizontal="right"/>
      <protection locked="0"/>
    </xf>
    <xf numFmtId="170" fontId="11" fillId="50" borderId="30" xfId="0" applyNumberFormat="1" applyFont="1" applyFill="1" applyBorder="1" applyAlignment="1" applyProtection="1">
      <alignment horizontal="right"/>
      <protection locked="0"/>
    </xf>
    <xf numFmtId="0" fontId="0" fillId="0" borderId="30" xfId="0" applyBorder="1"/>
    <xf numFmtId="170" fontId="11" fillId="0" borderId="31" xfId="0" applyNumberFormat="1" applyFont="1" applyBorder="1" applyAlignment="1" applyProtection="1">
      <alignment horizontal="right"/>
      <protection locked="0"/>
    </xf>
    <xf numFmtId="3" fontId="15" fillId="52" borderId="0" xfId="0" applyNumberFormat="1" applyFont="1" applyFill="1" applyAlignment="1">
      <alignment horizontal="left"/>
    </xf>
    <xf numFmtId="2" fontId="15" fillId="52" borderId="0" xfId="0" applyNumberFormat="1" applyFont="1" applyFill="1" applyAlignment="1">
      <alignment horizontal="left" vertical="top" wrapText="1"/>
    </xf>
    <xf numFmtId="3" fontId="111" fillId="0" borderId="0" xfId="0" applyNumberFormat="1" applyFont="1" applyAlignment="1">
      <alignment vertical="top" wrapText="1"/>
    </xf>
    <xf numFmtId="3" fontId="118" fillId="0" borderId="9" xfId="0" applyNumberFormat="1" applyFont="1" applyBorder="1" applyAlignment="1">
      <alignment vertical="top" wrapText="1"/>
    </xf>
    <xf numFmtId="3" fontId="111" fillId="52" borderId="0" xfId="0" applyNumberFormat="1" applyFont="1" applyFill="1" applyAlignment="1">
      <alignment vertical="top" wrapText="1"/>
    </xf>
    <xf numFmtId="0" fontId="13" fillId="0" borderId="0" xfId="385" applyFont="1" applyAlignment="1">
      <alignment horizontal="right" wrapText="1"/>
    </xf>
    <xf numFmtId="0" fontId="22" fillId="52" borderId="0" xfId="385" applyFont="1" applyFill="1" applyAlignment="1">
      <alignment horizontal="left" vertical="center" wrapText="1"/>
    </xf>
    <xf numFmtId="0" fontId="11" fillId="50" borderId="0" xfId="397" applyFill="1" applyAlignment="1">
      <alignment horizontal="left" wrapText="1"/>
    </xf>
    <xf numFmtId="172" fontId="11" fillId="52" borderId="15" xfId="397" applyNumberFormat="1" applyFill="1" applyBorder="1" applyAlignment="1">
      <alignment horizontal="right" vertical="top" wrapText="1"/>
    </xf>
    <xf numFmtId="172" fontId="11" fillId="52" borderId="23" xfId="397" applyNumberFormat="1" applyFill="1" applyBorder="1" applyAlignment="1">
      <alignment horizontal="right" vertical="top" wrapText="1"/>
    </xf>
    <xf numFmtId="9" fontId="106" fillId="52" borderId="0" xfId="457" applyFont="1" applyFill="1" applyBorder="1" applyAlignment="1">
      <alignment vertical="center"/>
    </xf>
    <xf numFmtId="3" fontId="11" fillId="52" borderId="9" xfId="397" applyNumberFormat="1" applyFill="1" applyBorder="1" applyAlignment="1" applyProtection="1">
      <alignment horizontal="right" vertical="top" wrapText="1"/>
      <protection locked="0"/>
    </xf>
    <xf numFmtId="3" fontId="17" fillId="52" borderId="9" xfId="397" applyNumberFormat="1" applyFont="1" applyFill="1" applyBorder="1" applyAlignment="1" applyProtection="1">
      <alignment horizontal="right" vertical="top" wrapText="1"/>
      <protection locked="0"/>
    </xf>
    <xf numFmtId="3" fontId="11" fillId="52" borderId="0" xfId="397" applyNumberFormat="1" applyFill="1" applyAlignment="1" applyProtection="1">
      <alignment horizontal="right" vertical="top" wrapText="1"/>
      <protection locked="0"/>
    </xf>
    <xf numFmtId="3" fontId="11" fillId="52" borderId="0" xfId="397" applyNumberFormat="1" applyFill="1" applyAlignment="1" applyProtection="1">
      <alignment horizontal="right" wrapText="1"/>
      <protection locked="0"/>
    </xf>
    <xf numFmtId="3" fontId="17" fillId="52" borderId="0" xfId="397" applyNumberFormat="1" applyFont="1" applyFill="1" applyAlignment="1" applyProtection="1">
      <alignment horizontal="right" vertical="top" wrapText="1"/>
      <protection locked="0"/>
    </xf>
    <xf numFmtId="3" fontId="11" fillId="52" borderId="0" xfId="397" applyNumberFormat="1" applyFill="1" applyProtection="1">
      <protection locked="0"/>
    </xf>
    <xf numFmtId="3" fontId="0" fillId="52" borderId="0" xfId="0" applyNumberFormat="1" applyFill="1" applyAlignment="1">
      <alignment horizontal="right"/>
    </xf>
    <xf numFmtId="3" fontId="11" fillId="52" borderId="23" xfId="397" applyNumberFormat="1" applyFill="1" applyBorder="1" applyAlignment="1" applyProtection="1">
      <alignment horizontal="right" vertical="top"/>
      <protection locked="0"/>
    </xf>
    <xf numFmtId="3" fontId="19" fillId="52" borderId="0" xfId="397" applyNumberFormat="1" applyFont="1" applyFill="1" applyAlignment="1" applyProtection="1">
      <alignment horizontal="right" vertical="top" wrapText="1"/>
      <protection locked="0"/>
    </xf>
    <xf numFmtId="3" fontId="19" fillId="52" borderId="9" xfId="397" applyNumberFormat="1" applyFont="1" applyFill="1" applyBorder="1" applyAlignment="1" applyProtection="1">
      <alignment horizontal="right" vertical="top" wrapText="1"/>
      <protection locked="0"/>
    </xf>
    <xf numFmtId="9" fontId="17" fillId="0" borderId="0" xfId="457" applyFont="1"/>
    <xf numFmtId="0" fontId="11" fillId="0" borderId="17" xfId="0" applyFont="1" applyBorder="1"/>
    <xf numFmtId="0" fontId="11" fillId="52" borderId="30" xfId="0" applyFont="1" applyFill="1" applyBorder="1"/>
    <xf numFmtId="0" fontId="11" fillId="0" borderId="30" xfId="0" applyFont="1" applyBorder="1"/>
    <xf numFmtId="0" fontId="11" fillId="0" borderId="23" xfId="0" applyFont="1" applyBorder="1"/>
    <xf numFmtId="41" fontId="11" fillId="0" borderId="0" xfId="0" quotePrefix="1" applyNumberFormat="1" applyFont="1" applyAlignment="1">
      <alignment horizontal="right" vertical="center"/>
    </xf>
    <xf numFmtId="3" fontId="19" fillId="0" borderId="0" xfId="457" applyNumberFormat="1" applyFont="1" applyFill="1" applyBorder="1" applyAlignment="1">
      <alignment horizontal="right"/>
    </xf>
    <xf numFmtId="41" fontId="19" fillId="0" borderId="0" xfId="0" applyNumberFormat="1" applyFont="1" applyAlignment="1">
      <alignment vertical="top" wrapText="1"/>
    </xf>
    <xf numFmtId="41" fontId="19" fillId="52" borderId="0" xfId="0" applyNumberFormat="1" applyFont="1" applyFill="1" applyAlignment="1">
      <alignment vertical="top" wrapText="1"/>
    </xf>
    <xf numFmtId="41" fontId="111" fillId="0" borderId="30" xfId="0" applyNumberFormat="1" applyFont="1" applyBorder="1" applyAlignment="1">
      <alignment vertical="top" wrapText="1"/>
    </xf>
    <xf numFmtId="41" fontId="11" fillId="0" borderId="0" xfId="0" applyNumberFormat="1" applyFont="1"/>
    <xf numFmtId="41" fontId="105" fillId="52" borderId="23" xfId="0" applyNumberFormat="1" applyFont="1" applyFill="1" applyBorder="1" applyAlignment="1">
      <alignment vertical="top" wrapText="1"/>
    </xf>
    <xf numFmtId="41" fontId="0" fillId="0" borderId="0" xfId="0" applyNumberFormat="1"/>
    <xf numFmtId="9" fontId="15" fillId="52" borderId="0" xfId="0" applyNumberFormat="1" applyFont="1" applyFill="1" applyAlignment="1">
      <alignment horizontal="left" vertical="top" wrapText="1"/>
    </xf>
    <xf numFmtId="2" fontId="11" fillId="52" borderId="0" xfId="0" applyNumberFormat="1" applyFont="1" applyFill="1" applyAlignment="1">
      <alignment horizontal="right" vertical="top" wrapText="1"/>
    </xf>
    <xf numFmtId="0" fontId="17" fillId="0" borderId="0" xfId="385" applyFont="1"/>
    <xf numFmtId="1" fontId="17" fillId="56" borderId="0" xfId="385" applyNumberFormat="1" applyFont="1" applyFill="1" applyAlignment="1">
      <alignment horizontal="right"/>
    </xf>
    <xf numFmtId="3" fontId="11" fillId="52" borderId="0" xfId="248" quotePrefix="1" applyNumberFormat="1" applyFont="1" applyFill="1" applyBorder="1" applyAlignment="1">
      <alignment horizontal="right"/>
    </xf>
    <xf numFmtId="1" fontId="11" fillId="52" borderId="0" xfId="248" quotePrefix="1" applyNumberFormat="1" applyFont="1" applyFill="1" applyBorder="1" applyAlignment="1">
      <alignment horizontal="right"/>
    </xf>
    <xf numFmtId="166" fontId="11" fillId="52" borderId="0" xfId="248" quotePrefix="1" applyNumberFormat="1" applyFont="1" applyFill="1" applyBorder="1" applyAlignment="1">
      <alignment horizontal="right"/>
    </xf>
    <xf numFmtId="0" fontId="107" fillId="53" borderId="0" xfId="385" applyFont="1" applyFill="1"/>
    <xf numFmtId="0" fontId="17" fillId="56" borderId="0" xfId="385" applyFont="1" applyFill="1" applyAlignment="1">
      <alignment horizontal="left"/>
    </xf>
    <xf numFmtId="0" fontId="19" fillId="50" borderId="0" xfId="397" applyFont="1" applyFill="1" applyAlignment="1">
      <alignment wrapText="1"/>
    </xf>
    <xf numFmtId="0" fontId="11" fillId="50" borderId="0" xfId="397" applyFill="1" applyAlignment="1">
      <alignment wrapText="1"/>
    </xf>
    <xf numFmtId="0" fontId="11" fillId="0" borderId="0" xfId="397" applyAlignment="1">
      <alignment wrapText="1"/>
    </xf>
    <xf numFmtId="4" fontId="11" fillId="52" borderId="0" xfId="248" applyNumberFormat="1" applyFont="1" applyFill="1" applyBorder="1" applyAlignment="1">
      <alignment horizontal="right"/>
    </xf>
    <xf numFmtId="2" fontId="11" fillId="0" borderId="0" xfId="0" quotePrefix="1" applyNumberFormat="1" applyFont="1" applyAlignment="1">
      <alignment horizontal="right"/>
    </xf>
    <xf numFmtId="2" fontId="11" fillId="52" borderId="0" xfId="0" quotePrefix="1" applyNumberFormat="1" applyFont="1" applyFill="1" applyAlignment="1">
      <alignment horizontal="right"/>
    </xf>
    <xf numFmtId="0" fontId="17" fillId="0" borderId="30" xfId="397" applyFont="1" applyBorder="1" applyAlignment="1">
      <alignment horizontal="right" vertical="top" wrapText="1"/>
    </xf>
    <xf numFmtId="3" fontId="11" fillId="52" borderId="30" xfId="397" applyNumberFormat="1" applyFill="1" applyBorder="1" applyAlignment="1">
      <alignment horizontal="right" vertical="top" wrapText="1"/>
    </xf>
    <xf numFmtId="3" fontId="11" fillId="52" borderId="32" xfId="397" applyNumberFormat="1" applyFill="1" applyBorder="1" applyAlignment="1">
      <alignment horizontal="right" vertical="top" wrapText="1"/>
    </xf>
    <xf numFmtId="3" fontId="11" fillId="0" borderId="30" xfId="397" applyNumberFormat="1" applyBorder="1" applyAlignment="1">
      <alignment horizontal="right" wrapText="1"/>
    </xf>
    <xf numFmtId="3" fontId="17" fillId="52" borderId="32" xfId="397" applyNumberFormat="1" applyFont="1" applyFill="1" applyBorder="1" applyAlignment="1">
      <alignment horizontal="right" vertical="top" wrapText="1"/>
    </xf>
    <xf numFmtId="3" fontId="17" fillId="52" borderId="30" xfId="397" applyNumberFormat="1" applyFont="1" applyFill="1" applyBorder="1" applyAlignment="1">
      <alignment horizontal="right" vertical="top" wrapText="1"/>
    </xf>
    <xf numFmtId="3" fontId="17" fillId="0" borderId="30" xfId="397" applyNumberFormat="1" applyFont="1" applyBorder="1" applyAlignment="1">
      <alignment horizontal="right" vertical="top" wrapText="1"/>
    </xf>
    <xf numFmtId="172" fontId="11" fillId="52" borderId="30" xfId="397" applyNumberFormat="1" applyFill="1" applyBorder="1" applyAlignment="1">
      <alignment horizontal="right" vertical="top" wrapText="1"/>
    </xf>
    <xf numFmtId="0" fontId="11" fillId="52" borderId="31" xfId="397" applyFill="1" applyBorder="1" applyAlignment="1">
      <alignment horizontal="right" vertical="top"/>
    </xf>
    <xf numFmtId="0" fontId="19" fillId="52" borderId="30" xfId="397" applyFont="1" applyFill="1" applyBorder="1" applyAlignment="1">
      <alignment horizontal="right" vertical="top" wrapText="1"/>
    </xf>
    <xf numFmtId="3" fontId="19" fillId="52" borderId="32" xfId="397" applyNumberFormat="1" applyFont="1" applyFill="1" applyBorder="1" applyAlignment="1">
      <alignment horizontal="right" vertical="top" wrapText="1"/>
    </xf>
    <xf numFmtId="171" fontId="11" fillId="52" borderId="30" xfId="248" applyNumberFormat="1" applyFont="1" applyFill="1" applyBorder="1"/>
    <xf numFmtId="171" fontId="17" fillId="52" borderId="31" xfId="248" applyNumberFormat="1" applyFont="1" applyFill="1" applyBorder="1"/>
    <xf numFmtId="172" fontId="11" fillId="0" borderId="30" xfId="397" applyNumberFormat="1" applyBorder="1" applyAlignment="1">
      <alignment horizontal="right" vertical="top" wrapText="1"/>
    </xf>
    <xf numFmtId="3" fontId="17" fillId="0" borderId="32" xfId="397" applyNumberFormat="1" applyFont="1" applyBorder="1" applyAlignment="1" applyProtection="1">
      <alignment horizontal="right" vertical="top" wrapText="1"/>
      <protection locked="0"/>
    </xf>
    <xf numFmtId="3" fontId="11" fillId="52" borderId="60" xfId="0" applyNumberFormat="1" applyFont="1" applyFill="1" applyBorder="1" applyAlignment="1">
      <alignment vertical="top" wrapText="1"/>
    </xf>
    <xf numFmtId="3" fontId="11" fillId="52" borderId="61" xfId="0" applyNumberFormat="1" applyFont="1" applyFill="1" applyBorder="1" applyAlignment="1">
      <alignment vertical="top" wrapText="1"/>
    </xf>
    <xf numFmtId="3" fontId="17" fillId="52" borderId="62" xfId="0" applyNumberFormat="1" applyFont="1" applyFill="1" applyBorder="1" applyAlignment="1">
      <alignment vertical="top" wrapText="1"/>
    </xf>
    <xf numFmtId="3" fontId="17" fillId="52" borderId="63" xfId="0" applyNumberFormat="1" applyFont="1" applyFill="1" applyBorder="1" applyAlignment="1">
      <alignment vertical="top" wrapText="1"/>
    </xf>
    <xf numFmtId="3" fontId="17" fillId="52" borderId="60" xfId="0" applyNumberFormat="1" applyFont="1" applyFill="1" applyBorder="1" applyAlignment="1">
      <alignment vertical="top" wrapText="1"/>
    </xf>
    <xf numFmtId="0" fontId="11" fillId="0" borderId="60" xfId="0" applyFont="1" applyBorder="1"/>
    <xf numFmtId="3" fontId="11" fillId="52" borderId="60" xfId="392" applyNumberFormat="1" applyFill="1" applyBorder="1" applyAlignment="1">
      <alignment vertical="top" wrapText="1"/>
    </xf>
    <xf numFmtId="3" fontId="11" fillId="52" borderId="61" xfId="392" applyNumberFormat="1" applyFill="1" applyBorder="1" applyAlignment="1">
      <alignment vertical="top" wrapText="1"/>
    </xf>
    <xf numFmtId="41" fontId="19" fillId="0" borderId="60" xfId="0" applyNumberFormat="1" applyFont="1" applyBorder="1" applyAlignment="1">
      <alignment vertical="top" wrapText="1"/>
    </xf>
    <xf numFmtId="3" fontId="111" fillId="0" borderId="60" xfId="0" applyNumberFormat="1" applyFont="1" applyBorder="1" applyAlignment="1">
      <alignment vertical="top" wrapText="1"/>
    </xf>
    <xf numFmtId="3" fontId="118" fillId="0" borderId="63" xfId="0" applyNumberFormat="1" applyFont="1" applyBorder="1" applyAlignment="1">
      <alignment vertical="top" wrapText="1"/>
    </xf>
    <xf numFmtId="3" fontId="19" fillId="0" borderId="62" xfId="0" applyNumberFormat="1" applyFont="1" applyBorder="1" applyAlignment="1">
      <alignment vertical="top" wrapText="1"/>
    </xf>
    <xf numFmtId="3" fontId="111" fillId="52" borderId="60" xfId="0" applyNumberFormat="1" applyFont="1" applyFill="1" applyBorder="1" applyAlignment="1">
      <alignment vertical="top" wrapText="1"/>
    </xf>
    <xf numFmtId="3" fontId="19" fillId="52" borderId="60" xfId="0" applyNumberFormat="1" applyFont="1" applyFill="1" applyBorder="1" applyAlignment="1">
      <alignment vertical="top" wrapText="1"/>
    </xf>
    <xf numFmtId="3" fontId="21" fillId="52" borderId="63" xfId="0" applyNumberFormat="1" applyFont="1" applyFill="1" applyBorder="1" applyAlignment="1">
      <alignment vertical="top" wrapText="1"/>
    </xf>
    <xf numFmtId="170" fontId="11" fillId="0" borderId="60" xfId="0" applyNumberFormat="1" applyFont="1" applyBorder="1" applyAlignment="1" applyProtection="1">
      <alignment horizontal="right"/>
      <protection locked="0"/>
    </xf>
    <xf numFmtId="170" fontId="11" fillId="52" borderId="60" xfId="0" applyNumberFormat="1" applyFont="1" applyFill="1" applyBorder="1" applyAlignment="1" applyProtection="1">
      <alignment horizontal="right"/>
      <protection locked="0"/>
    </xf>
    <xf numFmtId="170" fontId="11" fillId="50" borderId="60" xfId="0" applyNumberFormat="1" applyFont="1" applyFill="1" applyBorder="1" applyAlignment="1" applyProtection="1">
      <alignment horizontal="right"/>
      <protection locked="0"/>
    </xf>
    <xf numFmtId="0" fontId="0" fillId="0" borderId="60" xfId="0" applyBorder="1"/>
    <xf numFmtId="170" fontId="11" fillId="0" borderId="61" xfId="0" applyNumberFormat="1" applyFont="1" applyBorder="1" applyAlignment="1" applyProtection="1">
      <alignment horizontal="right"/>
      <protection locked="0"/>
    </xf>
    <xf numFmtId="3" fontId="11" fillId="52" borderId="0" xfId="425" applyNumberFormat="1" applyFill="1"/>
    <xf numFmtId="41" fontId="105" fillId="52" borderId="0" xfId="0" applyNumberFormat="1" applyFont="1" applyFill="1" applyAlignment="1">
      <alignment vertical="top" wrapText="1"/>
    </xf>
    <xf numFmtId="3" fontId="11" fillId="0" borderId="30" xfId="0" applyNumberFormat="1" applyFont="1" applyBorder="1" applyAlignment="1">
      <alignment vertical="top" wrapText="1"/>
    </xf>
    <xf numFmtId="3" fontId="19" fillId="52" borderId="30" xfId="397" applyNumberFormat="1" applyFont="1" applyFill="1" applyBorder="1" applyAlignment="1" applyProtection="1">
      <alignment horizontal="right" vertical="top" wrapText="1"/>
      <protection locked="0"/>
    </xf>
    <xf numFmtId="0" fontId="19" fillId="52" borderId="31" xfId="397" applyFont="1" applyFill="1" applyBorder="1" applyAlignment="1">
      <alignment horizontal="right" vertical="top" wrapText="1"/>
    </xf>
    <xf numFmtId="166" fontId="11" fillId="52" borderId="23" xfId="0" applyNumberFormat="1" applyFont="1" applyFill="1" applyBorder="1" applyAlignment="1">
      <alignment horizontal="right"/>
    </xf>
    <xf numFmtId="3" fontId="17" fillId="0" borderId="0" xfId="397" applyNumberFormat="1" applyFont="1"/>
    <xf numFmtId="172" fontId="11" fillId="0" borderId="0" xfId="397" applyNumberFormat="1"/>
    <xf numFmtId="1" fontId="11" fillId="0" borderId="0" xfId="397" applyNumberFormat="1"/>
    <xf numFmtId="0" fontId="105" fillId="50" borderId="0" xfId="397" applyFont="1" applyFill="1" applyAlignment="1">
      <alignment wrapText="1"/>
    </xf>
    <xf numFmtId="3" fontId="105" fillId="52" borderId="0" xfId="248" applyNumberFormat="1" applyFont="1" applyFill="1" applyBorder="1" applyAlignment="1">
      <alignment horizontal="right"/>
    </xf>
    <xf numFmtId="0" fontId="149" fillId="0" borderId="0" xfId="385" applyFont="1" applyAlignment="1">
      <alignment horizontal="right"/>
    </xf>
    <xf numFmtId="0" fontId="105" fillId="0" borderId="0" xfId="397" applyFont="1" applyAlignment="1">
      <alignment wrapText="1"/>
    </xf>
    <xf numFmtId="0" fontId="110" fillId="52" borderId="0" xfId="0" applyFont="1" applyFill="1" applyAlignment="1">
      <alignment horizontal="center" vertical="top" wrapText="1"/>
    </xf>
    <xf numFmtId="1" fontId="11" fillId="0" borderId="0" xfId="425" applyNumberFormat="1"/>
    <xf numFmtId="1" fontId="17" fillId="0" borderId="0" xfId="425" applyNumberFormat="1" applyFont="1"/>
    <xf numFmtId="10" fontId="0" fillId="0" borderId="0" xfId="457" applyNumberFormat="1" applyFont="1"/>
    <xf numFmtId="0" fontId="150" fillId="52" borderId="36" xfId="338" applyFont="1" applyFill="1" applyBorder="1" applyAlignment="1" applyProtection="1">
      <alignment horizontal="left" vertical="top" wrapText="1" indent="1"/>
    </xf>
    <xf numFmtId="3" fontId="106" fillId="0" borderId="0" xfId="425" applyNumberFormat="1" applyFont="1"/>
    <xf numFmtId="0" fontId="11" fillId="0" borderId="30" xfId="397" applyBorder="1" applyAlignment="1" applyProtection="1">
      <alignment vertical="top" wrapText="1"/>
      <protection locked="0"/>
    </xf>
    <xf numFmtId="3" fontId="11" fillId="52" borderId="30" xfId="0" applyNumberFormat="1" applyFont="1" applyFill="1" applyBorder="1" applyAlignment="1">
      <alignment vertical="top" wrapText="1"/>
    </xf>
    <xf numFmtId="3" fontId="11" fillId="52" borderId="31" xfId="0" applyNumberFormat="1" applyFont="1" applyFill="1" applyBorder="1" applyAlignment="1">
      <alignment vertical="top" wrapText="1"/>
    </xf>
    <xf numFmtId="3" fontId="17" fillId="52" borderId="30" xfId="0" applyNumberFormat="1" applyFont="1" applyFill="1" applyBorder="1" applyAlignment="1">
      <alignment vertical="top" wrapText="1"/>
    </xf>
    <xf numFmtId="3" fontId="17" fillId="52" borderId="32" xfId="0" applyNumberFormat="1" applyFont="1" applyFill="1" applyBorder="1" applyAlignment="1">
      <alignment vertical="top" wrapText="1"/>
    </xf>
    <xf numFmtId="3" fontId="11" fillId="52" borderId="30" xfId="392" applyNumberFormat="1" applyFill="1" applyBorder="1" applyAlignment="1">
      <alignment vertical="top" wrapText="1"/>
    </xf>
    <xf numFmtId="3" fontId="11" fillId="52" borderId="31" xfId="392" applyNumberFormat="1" applyFill="1" applyBorder="1" applyAlignment="1">
      <alignment vertical="top" wrapText="1"/>
    </xf>
    <xf numFmtId="41" fontId="11" fillId="0" borderId="30" xfId="0" applyNumberFormat="1" applyFont="1" applyBorder="1"/>
    <xf numFmtId="3" fontId="19" fillId="52" borderId="30" xfId="0" applyNumberFormat="1" applyFont="1" applyFill="1" applyBorder="1" applyAlignment="1">
      <alignment vertical="top" wrapText="1"/>
    </xf>
    <xf numFmtId="3" fontId="21" fillId="52" borderId="32" xfId="0" applyNumberFormat="1" applyFont="1" applyFill="1" applyBorder="1" applyAlignment="1">
      <alignment vertical="top" wrapText="1"/>
    </xf>
    <xf numFmtId="0" fontId="17" fillId="0" borderId="17" xfId="397" applyFont="1" applyBorder="1"/>
    <xf numFmtId="0" fontId="17" fillId="0" borderId="30" xfId="397" applyFont="1" applyBorder="1"/>
    <xf numFmtId="3" fontId="11" fillId="52" borderId="30" xfId="397" applyNumberFormat="1" applyFill="1" applyBorder="1" applyAlignment="1" applyProtection="1">
      <alignment horizontal="right" vertical="top" wrapText="1"/>
      <protection locked="0"/>
    </xf>
    <xf numFmtId="3" fontId="11" fillId="52" borderId="30" xfId="397" applyNumberFormat="1" applyFill="1" applyBorder="1" applyAlignment="1" applyProtection="1">
      <alignment horizontal="right" wrapText="1"/>
      <protection locked="0"/>
    </xf>
    <xf numFmtId="3" fontId="17" fillId="52" borderId="32" xfId="397" applyNumberFormat="1" applyFont="1" applyFill="1" applyBorder="1" applyAlignment="1" applyProtection="1">
      <alignment horizontal="right" vertical="top" wrapText="1"/>
      <protection locked="0"/>
    </xf>
    <xf numFmtId="3" fontId="17" fillId="52" borderId="30" xfId="397" applyNumberFormat="1" applyFont="1" applyFill="1" applyBorder="1" applyAlignment="1" applyProtection="1">
      <alignment horizontal="right" vertical="top" wrapText="1"/>
      <protection locked="0"/>
    </xf>
    <xf numFmtId="3" fontId="11" fillId="52" borderId="30" xfId="397" applyNumberFormat="1" applyFill="1" applyBorder="1" applyProtection="1">
      <protection locked="0"/>
    </xf>
    <xf numFmtId="3" fontId="0" fillId="52" borderId="30" xfId="0" applyNumberFormat="1" applyFill="1" applyBorder="1" applyAlignment="1">
      <alignment horizontal="right"/>
    </xf>
    <xf numFmtId="3" fontId="11" fillId="52" borderId="31" xfId="397" applyNumberFormat="1" applyFill="1" applyBorder="1" applyAlignment="1" applyProtection="1">
      <alignment horizontal="right" vertical="top"/>
      <protection locked="0"/>
    </xf>
    <xf numFmtId="3" fontId="19" fillId="52" borderId="32" xfId="397" applyNumberFormat="1" applyFont="1" applyFill="1" applyBorder="1" applyAlignment="1" applyProtection="1">
      <alignment horizontal="right" vertical="top" wrapText="1"/>
      <protection locked="0"/>
    </xf>
    <xf numFmtId="0" fontId="17" fillId="0" borderId="0" xfId="397" applyFont="1" applyAlignment="1">
      <alignment horizontal="right"/>
    </xf>
    <xf numFmtId="3" fontId="109" fillId="0" borderId="0" xfId="397" applyNumberFormat="1" applyFont="1" applyAlignment="1">
      <alignment horizontal="left" vertical="top"/>
    </xf>
    <xf numFmtId="3" fontId="11" fillId="0" borderId="0" xfId="397" applyNumberFormat="1" applyAlignment="1">
      <alignment horizontal="left" vertical="top" wrapText="1"/>
    </xf>
    <xf numFmtId="0" fontId="11" fillId="0" borderId="0" xfId="397" applyAlignment="1">
      <alignment horizontal="right" vertical="top"/>
    </xf>
    <xf numFmtId="0" fontId="19" fillId="0" borderId="0" xfId="397" applyFont="1" applyAlignment="1">
      <alignment horizontal="right" vertical="top" wrapText="1"/>
    </xf>
    <xf numFmtId="3" fontId="19" fillId="0" borderId="0" xfId="397" applyNumberFormat="1" applyFont="1" applyAlignment="1">
      <alignment horizontal="right" vertical="top" wrapText="1"/>
    </xf>
    <xf numFmtId="3" fontId="17" fillId="0" borderId="0" xfId="397" applyNumberFormat="1" applyFont="1" applyAlignment="1" applyProtection="1">
      <alignment horizontal="right" vertical="top" wrapText="1"/>
      <protection locked="0"/>
    </xf>
    <xf numFmtId="0" fontId="11" fillId="52" borderId="31" xfId="435" applyFill="1" applyBorder="1" applyAlignment="1">
      <alignment vertical="top" wrapText="1"/>
    </xf>
    <xf numFmtId="166" fontId="11" fillId="0" borderId="23" xfId="0" applyNumberFormat="1" applyFont="1" applyBorder="1"/>
    <xf numFmtId="167" fontId="105" fillId="52" borderId="23" xfId="457" applyNumberFormat="1" applyFont="1" applyFill="1" applyBorder="1" applyAlignment="1">
      <alignment vertical="center"/>
    </xf>
    <xf numFmtId="167" fontId="11" fillId="0" borderId="23" xfId="457" applyNumberFormat="1" applyFont="1" applyFill="1" applyBorder="1" applyAlignment="1">
      <alignment vertical="center"/>
    </xf>
    <xf numFmtId="3" fontId="11" fillId="0" borderId="30" xfId="443" applyNumberFormat="1" applyBorder="1"/>
    <xf numFmtId="3" fontId="11" fillId="0" borderId="30" xfId="0" applyNumberFormat="1" applyFont="1" applyBorder="1" applyAlignment="1">
      <alignment horizontal="right"/>
    </xf>
    <xf numFmtId="41" fontId="0" fillId="0" borderId="30" xfId="0" applyNumberFormat="1" applyBorder="1"/>
    <xf numFmtId="0" fontId="11" fillId="0" borderId="30" xfId="425" applyBorder="1"/>
    <xf numFmtId="0" fontId="17" fillId="0" borderId="30" xfId="425" applyFont="1" applyBorder="1"/>
    <xf numFmtId="0" fontId="11" fillId="0" borderId="30" xfId="425" applyBorder="1" applyAlignment="1">
      <alignment horizontal="left"/>
    </xf>
    <xf numFmtId="0" fontId="11" fillId="0" borderId="30" xfId="425" applyBorder="1" applyAlignment="1">
      <alignment horizontal="left" indent="1"/>
    </xf>
    <xf numFmtId="0" fontId="17" fillId="0" borderId="30" xfId="425" applyFont="1" applyBorder="1" applyAlignment="1">
      <alignment horizontal="left"/>
    </xf>
    <xf numFmtId="0" fontId="11" fillId="0" borderId="30" xfId="425" applyBorder="1" applyAlignment="1">
      <alignment wrapText="1"/>
    </xf>
    <xf numFmtId="0" fontId="17" fillId="0" borderId="31" xfId="425" applyFont="1" applyBorder="1" applyAlignment="1">
      <alignment horizontal="left"/>
    </xf>
    <xf numFmtId="9" fontId="17" fillId="0" borderId="23" xfId="457" applyFont="1" applyBorder="1"/>
    <xf numFmtId="9" fontId="17" fillId="0" borderId="23" xfId="457" applyFont="1" applyFill="1" applyBorder="1"/>
    <xf numFmtId="3" fontId="11" fillId="0" borderId="30" xfId="0" applyNumberFormat="1" applyFont="1" applyBorder="1"/>
    <xf numFmtId="0" fontId="19" fillId="52" borderId="31" xfId="0" applyFont="1" applyFill="1" applyBorder="1" applyAlignment="1">
      <alignment horizontal="right"/>
    </xf>
    <xf numFmtId="3" fontId="11" fillId="52" borderId="30" xfId="0" applyNumberFormat="1" applyFont="1" applyFill="1" applyBorder="1"/>
    <xf numFmtId="3" fontId="17" fillId="52" borderId="34" xfId="0" applyNumberFormat="1" applyFont="1" applyFill="1" applyBorder="1"/>
    <xf numFmtId="0" fontId="17" fillId="0" borderId="30" xfId="0" applyFont="1" applyBorder="1"/>
    <xf numFmtId="3" fontId="17" fillId="52" borderId="30" xfId="0" applyNumberFormat="1" applyFont="1" applyFill="1" applyBorder="1" applyAlignment="1">
      <alignment vertical="center"/>
    </xf>
    <xf numFmtId="3" fontId="19" fillId="52" borderId="30" xfId="0" applyNumberFormat="1" applyFont="1" applyFill="1" applyBorder="1"/>
    <xf numFmtId="167" fontId="17" fillId="52" borderId="31" xfId="457" applyNumberFormat="1" applyFont="1" applyFill="1" applyBorder="1"/>
    <xf numFmtId="3" fontId="11" fillId="52" borderId="30" xfId="0" applyNumberFormat="1" applyFont="1" applyFill="1" applyBorder="1" applyAlignment="1">
      <alignment horizontal="right" vertical="center"/>
    </xf>
    <xf numFmtId="3" fontId="11" fillId="52" borderId="30" xfId="0" quotePrefix="1" applyNumberFormat="1" applyFont="1" applyFill="1" applyBorder="1" applyAlignment="1">
      <alignment horizontal="right" vertical="center"/>
    </xf>
    <xf numFmtId="167" fontId="11" fillId="52" borderId="31" xfId="457" applyNumberFormat="1" applyFont="1" applyFill="1" applyBorder="1" applyAlignment="1">
      <alignment horizontal="right" vertical="center"/>
    </xf>
    <xf numFmtId="3" fontId="19" fillId="0" borderId="30" xfId="0" applyNumberFormat="1" applyFont="1" applyBorder="1"/>
    <xf numFmtId="167" fontId="11" fillId="52" borderId="30" xfId="457" applyNumberFormat="1" applyFont="1" applyFill="1" applyBorder="1"/>
    <xf numFmtId="3" fontId="11" fillId="52" borderId="30" xfId="0" applyNumberFormat="1" applyFont="1" applyFill="1" applyBorder="1" applyAlignment="1">
      <alignment horizontal="right"/>
    </xf>
    <xf numFmtId="3" fontId="17" fillId="52" borderId="34" xfId="0" applyNumberFormat="1" applyFont="1" applyFill="1" applyBorder="1" applyAlignment="1">
      <alignment horizontal="right"/>
    </xf>
    <xf numFmtId="167" fontId="11" fillId="52" borderId="30" xfId="457" applyNumberFormat="1" applyFont="1" applyFill="1" applyBorder="1" applyAlignment="1">
      <alignment horizontal="right"/>
    </xf>
    <xf numFmtId="3" fontId="11" fillId="52" borderId="34" xfId="0" applyNumberFormat="1" applyFont="1" applyFill="1" applyBorder="1" applyAlignment="1">
      <alignment horizontal="right"/>
    </xf>
    <xf numFmtId="3" fontId="11" fillId="52" borderId="31" xfId="0" applyNumberFormat="1" applyFont="1" applyFill="1" applyBorder="1" applyAlignment="1">
      <alignment horizontal="right"/>
    </xf>
    <xf numFmtId="167" fontId="11" fillId="52" borderId="34" xfId="457" applyNumberFormat="1" applyFont="1" applyFill="1" applyBorder="1" applyAlignment="1"/>
    <xf numFmtId="166" fontId="11" fillId="0" borderId="30" xfId="0" applyNumberFormat="1" applyFont="1" applyBorder="1"/>
    <xf numFmtId="166" fontId="11" fillId="0" borderId="31" xfId="0" applyNumberFormat="1" applyFont="1" applyBorder="1"/>
    <xf numFmtId="167" fontId="11" fillId="0" borderId="30" xfId="457" applyNumberFormat="1" applyFont="1" applyFill="1" applyBorder="1" applyAlignment="1">
      <alignment horizontal="right"/>
    </xf>
    <xf numFmtId="3" fontId="11" fillId="0" borderId="30" xfId="0" applyNumberFormat="1" applyFont="1" applyBorder="1" applyAlignment="1">
      <alignment horizontal="right" vertical="top" wrapText="1"/>
    </xf>
    <xf numFmtId="2" fontId="11" fillId="0" borderId="30" xfId="0" applyNumberFormat="1" applyFont="1" applyBorder="1" applyAlignment="1">
      <alignment horizontal="right" vertical="top" wrapText="1"/>
    </xf>
    <xf numFmtId="9" fontId="11" fillId="0" borderId="30" xfId="457" applyFont="1" applyFill="1" applyBorder="1" applyAlignment="1">
      <alignment horizontal="right"/>
    </xf>
    <xf numFmtId="3" fontId="11" fillId="0" borderId="30" xfId="457" applyNumberFormat="1" applyFont="1" applyFill="1" applyBorder="1" applyAlignment="1">
      <alignment horizontal="right"/>
    </xf>
    <xf numFmtId="4" fontId="11" fillId="0" borderId="30" xfId="248" applyNumberFormat="1" applyFont="1" applyFill="1" applyBorder="1" applyAlignment="1">
      <alignment horizontal="right"/>
    </xf>
    <xf numFmtId="3" fontId="11" fillId="52" borderId="32" xfId="397" applyNumberFormat="1" applyFill="1" applyBorder="1" applyAlignment="1" applyProtection="1">
      <alignment horizontal="right" vertical="top" wrapText="1"/>
      <protection locked="0"/>
    </xf>
    <xf numFmtId="41" fontId="105" fillId="52" borderId="30" xfId="0" applyNumberFormat="1" applyFont="1" applyFill="1" applyBorder="1" applyAlignment="1">
      <alignment vertical="top" wrapText="1"/>
    </xf>
    <xf numFmtId="3" fontId="11" fillId="52" borderId="30" xfId="443" applyNumberFormat="1" applyFill="1" applyBorder="1"/>
    <xf numFmtId="3" fontId="11" fillId="52" borderId="31" xfId="443" applyNumberFormat="1" applyFill="1" applyBorder="1"/>
    <xf numFmtId="3" fontId="17" fillId="52" borderId="30" xfId="443" applyNumberFormat="1" applyFont="1" applyFill="1" applyBorder="1"/>
    <xf numFmtId="3" fontId="0" fillId="0" borderId="30" xfId="0" applyNumberFormat="1" applyBorder="1"/>
    <xf numFmtId="3" fontId="17" fillId="52" borderId="32" xfId="443" applyNumberFormat="1" applyFont="1" applyFill="1" applyBorder="1"/>
    <xf numFmtId="0" fontId="17" fillId="52" borderId="31" xfId="0" applyFont="1" applyFill="1" applyBorder="1" applyAlignment="1">
      <alignment horizontal="right"/>
    </xf>
    <xf numFmtId="1" fontId="17" fillId="52" borderId="31" xfId="0" applyNumberFormat="1" applyFont="1" applyFill="1" applyBorder="1" applyAlignment="1">
      <alignment horizontal="right"/>
    </xf>
    <xf numFmtId="167" fontId="11" fillId="52" borderId="30" xfId="457" applyNumberFormat="1" applyFont="1" applyFill="1" applyBorder="1" applyAlignment="1">
      <alignment horizontal="right" vertical="center"/>
    </xf>
    <xf numFmtId="167" fontId="17" fillId="52" borderId="30" xfId="457" applyNumberFormat="1" applyFont="1" applyFill="1" applyBorder="1" applyAlignment="1">
      <alignment vertical="center"/>
    </xf>
    <xf numFmtId="0" fontId="17" fillId="52" borderId="30" xfId="0" applyFont="1" applyFill="1" applyBorder="1" applyAlignment="1">
      <alignment horizontal="right"/>
    </xf>
    <xf numFmtId="9" fontId="11" fillId="52" borderId="30" xfId="457" applyFont="1" applyFill="1" applyBorder="1" applyAlignment="1">
      <alignment horizontal="right"/>
    </xf>
    <xf numFmtId="0" fontId="19" fillId="52" borderId="30" xfId="431" applyFont="1" applyFill="1" applyBorder="1" applyAlignment="1">
      <alignment horizontal="left"/>
    </xf>
    <xf numFmtId="167" fontId="21" fillId="52" borderId="30" xfId="457" applyNumberFormat="1" applyFont="1" applyFill="1" applyBorder="1" applyAlignment="1">
      <alignment horizontal="right"/>
    </xf>
    <xf numFmtId="2" fontId="11" fillId="52" borderId="30" xfId="0" applyNumberFormat="1" applyFont="1" applyFill="1" applyBorder="1" applyAlignment="1">
      <alignment horizontal="right"/>
    </xf>
    <xf numFmtId="2" fontId="11" fillId="52" borderId="30" xfId="0" quotePrefix="1" applyNumberFormat="1" applyFont="1" applyFill="1" applyBorder="1" applyAlignment="1">
      <alignment horizontal="right"/>
    </xf>
    <xf numFmtId="2" fontId="11" fillId="52" borderId="30" xfId="0" applyNumberFormat="1" applyFont="1" applyFill="1" applyBorder="1"/>
    <xf numFmtId="1" fontId="11" fillId="52" borderId="30" xfId="0" applyNumberFormat="1" applyFont="1" applyFill="1" applyBorder="1" applyAlignment="1">
      <alignment horizontal="right"/>
    </xf>
    <xf numFmtId="166" fontId="11" fillId="52" borderId="30" xfId="0" applyNumberFormat="1" applyFont="1" applyFill="1" applyBorder="1" applyAlignment="1">
      <alignment horizontal="right"/>
    </xf>
    <xf numFmtId="166" fontId="11" fillId="52" borderId="31" xfId="0" applyNumberFormat="1" applyFont="1" applyFill="1" applyBorder="1" applyAlignment="1">
      <alignment horizontal="right"/>
    </xf>
    <xf numFmtId="3" fontId="11" fillId="0" borderId="23" xfId="0" applyNumberFormat="1" applyFont="1" applyBorder="1"/>
    <xf numFmtId="0" fontId="115" fillId="0" borderId="0" xfId="0" applyFont="1" applyAlignment="1">
      <alignment vertical="center"/>
    </xf>
    <xf numFmtId="3" fontId="116" fillId="0" borderId="23" xfId="0" applyNumberFormat="1" applyFont="1" applyBorder="1" applyAlignment="1">
      <alignment vertical="center"/>
    </xf>
    <xf numFmtId="167" fontId="105" fillId="0" borderId="0" xfId="457" quotePrefix="1" applyNumberFormat="1" applyFont="1" applyFill="1" applyBorder="1" applyAlignment="1">
      <alignment horizontal="right" vertical="center"/>
    </xf>
    <xf numFmtId="167" fontId="106" fillId="0" borderId="0" xfId="457" applyNumberFormat="1" applyFont="1" applyFill="1" applyBorder="1" applyAlignment="1">
      <alignment vertical="center"/>
    </xf>
    <xf numFmtId="3" fontId="105" fillId="0" borderId="23" xfId="457" applyNumberFormat="1" applyFont="1" applyFill="1" applyBorder="1" applyAlignment="1">
      <alignment vertical="center"/>
    </xf>
    <xf numFmtId="41" fontId="105" fillId="0" borderId="0" xfId="0" quotePrefix="1" applyNumberFormat="1" applyFont="1" applyAlignment="1">
      <alignment horizontal="right" vertical="center"/>
    </xf>
    <xf numFmtId="3" fontId="17" fillId="52" borderId="34" xfId="397" applyNumberFormat="1" applyFont="1" applyFill="1" applyBorder="1" applyAlignment="1" applyProtection="1">
      <alignment horizontal="right" vertical="top" wrapText="1"/>
      <protection locked="0"/>
    </xf>
    <xf numFmtId="3" fontId="11" fillId="0" borderId="60" xfId="0" applyNumberFormat="1" applyFont="1" applyBorder="1" applyAlignment="1">
      <alignment vertical="top" wrapText="1"/>
    </xf>
    <xf numFmtId="3" fontId="105" fillId="0" borderId="30" xfId="0" applyNumberFormat="1" applyFont="1" applyBorder="1" applyAlignment="1">
      <alignment vertical="top" wrapText="1"/>
    </xf>
    <xf numFmtId="3" fontId="11" fillId="0" borderId="23" xfId="0" applyNumberFormat="1" applyFont="1" applyBorder="1" applyAlignment="1">
      <alignment vertical="top" wrapText="1"/>
    </xf>
    <xf numFmtId="3" fontId="11" fillId="0" borderId="61" xfId="0" applyNumberFormat="1" applyFont="1" applyBorder="1" applyAlignment="1">
      <alignment vertical="top" wrapText="1"/>
    </xf>
    <xf numFmtId="3" fontId="11" fillId="0" borderId="31" xfId="0" applyNumberFormat="1" applyFont="1" applyBorder="1" applyAlignment="1">
      <alignment vertical="top" wrapText="1"/>
    </xf>
    <xf numFmtId="3" fontId="105" fillId="0" borderId="0" xfId="0" applyNumberFormat="1" applyFont="1" applyAlignment="1">
      <alignment vertical="top" wrapText="1"/>
    </xf>
    <xf numFmtId="3" fontId="105" fillId="0" borderId="23" xfId="0" applyNumberFormat="1" applyFont="1" applyBorder="1" applyAlignment="1">
      <alignment vertical="top" wrapText="1"/>
    </xf>
    <xf numFmtId="3" fontId="105" fillId="0" borderId="31" xfId="0" applyNumberFormat="1" applyFont="1" applyBorder="1" applyAlignment="1">
      <alignment vertical="top" wrapText="1"/>
    </xf>
    <xf numFmtId="3" fontId="106" fillId="0" borderId="0" xfId="0" applyNumberFormat="1" applyFont="1" applyAlignment="1">
      <alignment vertical="top" wrapText="1"/>
    </xf>
    <xf numFmtId="3" fontId="106" fillId="0" borderId="30" xfId="0" applyNumberFormat="1" applyFont="1" applyBorder="1" applyAlignment="1">
      <alignment vertical="top" wrapText="1"/>
    </xf>
    <xf numFmtId="3" fontId="106" fillId="0" borderId="9" xfId="0" applyNumberFormat="1" applyFont="1" applyBorder="1" applyAlignment="1">
      <alignment vertical="top" wrapText="1"/>
    </xf>
    <xf numFmtId="3" fontId="106" fillId="0" borderId="32" xfId="0" applyNumberFormat="1" applyFont="1" applyBorder="1" applyAlignment="1">
      <alignment vertical="top" wrapText="1"/>
    </xf>
    <xf numFmtId="3" fontId="115" fillId="0" borderId="0" xfId="0" applyNumberFormat="1" applyFont="1" applyAlignment="1">
      <alignment vertical="top" wrapText="1"/>
    </xf>
    <xf numFmtId="3" fontId="115" fillId="0" borderId="30" xfId="0" applyNumberFormat="1" applyFont="1" applyBorder="1" applyAlignment="1">
      <alignment vertical="top" wrapText="1"/>
    </xf>
    <xf numFmtId="3" fontId="105" fillId="0" borderId="0" xfId="392" applyNumberFormat="1" applyFont="1" applyAlignment="1">
      <alignment vertical="top" wrapText="1"/>
    </xf>
    <xf numFmtId="3" fontId="105" fillId="0" borderId="30" xfId="392" applyNumberFormat="1" applyFont="1" applyBorder="1" applyAlignment="1">
      <alignment vertical="top" wrapText="1"/>
    </xf>
    <xf numFmtId="3" fontId="105" fillId="0" borderId="23" xfId="392" applyNumberFormat="1" applyFont="1" applyBorder="1" applyAlignment="1">
      <alignment vertical="top" wrapText="1"/>
    </xf>
    <xf numFmtId="3" fontId="105" fillId="0" borderId="31" xfId="392" applyNumberFormat="1" applyFont="1" applyBorder="1" applyAlignment="1">
      <alignment vertical="top" wrapText="1"/>
    </xf>
    <xf numFmtId="41" fontId="105" fillId="0" borderId="23" xfId="0" applyNumberFormat="1" applyFont="1" applyBorder="1" applyAlignment="1">
      <alignment vertical="top" wrapText="1"/>
    </xf>
    <xf numFmtId="41" fontId="105" fillId="0" borderId="31" xfId="0" applyNumberFormat="1" applyFont="1" applyBorder="1" applyAlignment="1">
      <alignment vertical="top" wrapText="1"/>
    </xf>
    <xf numFmtId="0" fontId="115" fillId="0" borderId="0" xfId="397" applyFont="1"/>
    <xf numFmtId="0" fontId="116" fillId="0" borderId="0" xfId="397" applyFont="1"/>
    <xf numFmtId="0" fontId="11" fillId="0" borderId="0" xfId="397" applyAlignment="1">
      <alignment horizontal="center"/>
    </xf>
    <xf numFmtId="0" fontId="17" fillId="52" borderId="23" xfId="0" applyFont="1" applyFill="1" applyBorder="1" applyAlignment="1">
      <alignment vertical="center"/>
    </xf>
    <xf numFmtId="3" fontId="17" fillId="52" borderId="33" xfId="397" applyNumberFormat="1" applyFont="1" applyFill="1" applyBorder="1" applyAlignment="1" applyProtection="1">
      <alignment horizontal="right" vertical="top" wrapText="1"/>
      <protection locked="0"/>
    </xf>
    <xf numFmtId="0" fontId="110" fillId="0" borderId="30" xfId="0" applyFont="1" applyBorder="1"/>
    <xf numFmtId="3" fontId="111" fillId="0" borderId="0" xfId="0" applyNumberFormat="1" applyFont="1" applyAlignment="1">
      <alignment vertical="center"/>
    </xf>
    <xf numFmtId="0" fontId="106" fillId="52" borderId="23" xfId="0" applyFont="1" applyFill="1" applyBorder="1" applyAlignment="1">
      <alignment vertical="center"/>
    </xf>
    <xf numFmtId="9" fontId="154" fillId="52" borderId="0" xfId="457" applyFont="1" applyFill="1" applyBorder="1" applyAlignment="1">
      <alignment vertical="center"/>
    </xf>
    <xf numFmtId="167" fontId="17" fillId="0" borderId="30" xfId="457" applyNumberFormat="1" applyFont="1" applyFill="1" applyBorder="1"/>
    <xf numFmtId="3" fontId="11" fillId="0" borderId="30" xfId="425" applyNumberFormat="1" applyBorder="1"/>
    <xf numFmtId="3" fontId="17" fillId="0" borderId="30" xfId="425" applyNumberFormat="1" applyFont="1" applyBorder="1"/>
    <xf numFmtId="1" fontId="11" fillId="0" borderId="30" xfId="425" applyNumberFormat="1" applyBorder="1"/>
    <xf numFmtId="3" fontId="21" fillId="0" borderId="32" xfId="0" applyNumberFormat="1" applyFont="1" applyBorder="1" applyAlignment="1">
      <alignment vertical="top" wrapText="1"/>
    </xf>
    <xf numFmtId="3" fontId="105" fillId="0" borderId="0" xfId="0" applyNumberFormat="1" applyFont="1"/>
    <xf numFmtId="169" fontId="17" fillId="0" borderId="30" xfId="425" applyNumberFormat="1" applyFont="1" applyBorder="1"/>
    <xf numFmtId="166" fontId="17" fillId="0" borderId="23" xfId="0" applyNumberFormat="1" applyFont="1" applyBorder="1" applyAlignment="1">
      <alignment vertical="center"/>
    </xf>
    <xf numFmtId="3" fontId="111" fillId="0" borderId="31" xfId="0" applyNumberFormat="1" applyFont="1" applyBorder="1" applyAlignment="1">
      <alignment vertical="top" wrapText="1"/>
    </xf>
    <xf numFmtId="9" fontId="17" fillId="0" borderId="31" xfId="457" applyFont="1" applyFill="1" applyBorder="1"/>
    <xf numFmtId="0" fontId="110" fillId="0" borderId="30" xfId="0" applyFont="1" applyBorder="1" applyAlignment="1">
      <alignment horizontal="right"/>
    </xf>
    <xf numFmtId="1" fontId="17" fillId="0" borderId="31" xfId="0" applyNumberFormat="1" applyFont="1" applyBorder="1" applyAlignment="1">
      <alignment horizontal="right"/>
    </xf>
    <xf numFmtId="3" fontId="15" fillId="52" borderId="23" xfId="0" applyNumberFormat="1" applyFont="1" applyFill="1" applyBorder="1" applyAlignment="1">
      <alignment horizontal="left"/>
    </xf>
    <xf numFmtId="3" fontId="19" fillId="0" borderId="0" xfId="0" applyNumberFormat="1" applyFont="1" applyAlignment="1">
      <alignment vertical="center"/>
    </xf>
    <xf numFmtId="41" fontId="11" fillId="0" borderId="17" xfId="0" applyNumberFormat="1" applyFont="1" applyBorder="1"/>
    <xf numFmtId="0" fontId="2" fillId="0" borderId="0" xfId="11374"/>
    <xf numFmtId="166" fontId="11" fillId="0" borderId="0" xfId="248" applyNumberFormat="1" applyFont="1" applyFill="1" applyBorder="1" applyAlignment="1">
      <alignment horizontal="right"/>
    </xf>
    <xf numFmtId="3" fontId="11" fillId="0" borderId="0" xfId="248" applyNumberFormat="1" applyFont="1" applyFill="1" applyBorder="1" applyAlignment="1">
      <alignment horizontal="right"/>
    </xf>
    <xf numFmtId="0" fontId="11" fillId="0" borderId="0" xfId="11374" applyFont="1"/>
    <xf numFmtId="169" fontId="2" fillId="0" borderId="0" xfId="11374" applyNumberFormat="1"/>
    <xf numFmtId="3" fontId="2" fillId="0" borderId="0" xfId="11374" applyNumberFormat="1"/>
    <xf numFmtId="0" fontId="11" fillId="0" borderId="0" xfId="11374" applyFont="1" applyAlignment="1">
      <alignment wrapText="1"/>
    </xf>
    <xf numFmtId="0" fontId="99" fillId="0" borderId="0" xfId="0" applyFont="1"/>
    <xf numFmtId="2" fontId="99" fillId="52" borderId="0" xfId="0" applyNumberFormat="1" applyFont="1" applyFill="1"/>
    <xf numFmtId="0" fontId="99" fillId="52" borderId="0" xfId="0" applyFont="1" applyFill="1"/>
    <xf numFmtId="2" fontId="99" fillId="0" borderId="0" xfId="0" applyNumberFormat="1" applyFont="1"/>
    <xf numFmtId="0" fontId="163" fillId="0" borderId="0" xfId="429" applyFont="1" applyAlignment="1">
      <alignment horizontal="left"/>
    </xf>
    <xf numFmtId="0" fontId="19" fillId="0" borderId="0" xfId="425" applyFont="1" applyAlignment="1">
      <alignment horizontal="left"/>
    </xf>
    <xf numFmtId="3" fontId="11" fillId="0" borderId="17" xfId="0" applyNumberFormat="1" applyFont="1" applyBorder="1" applyAlignment="1">
      <alignment vertical="top" wrapText="1"/>
    </xf>
    <xf numFmtId="3" fontId="11" fillId="0" borderId="15" xfId="0" applyNumberFormat="1" applyFont="1" applyBorder="1" applyAlignment="1">
      <alignment vertical="top" wrapText="1"/>
    </xf>
    <xf numFmtId="3" fontId="17" fillId="52" borderId="33" xfId="0" applyNumberFormat="1" applyFont="1" applyFill="1" applyBorder="1" applyAlignment="1">
      <alignment vertical="top" wrapText="1"/>
    </xf>
    <xf numFmtId="41" fontId="19" fillId="0" borderId="17" xfId="0" applyNumberFormat="1" applyFont="1" applyBorder="1" applyAlignment="1">
      <alignment vertical="top" wrapText="1"/>
    </xf>
    <xf numFmtId="3" fontId="111" fillId="0" borderId="17" xfId="0" applyNumberFormat="1" applyFont="1" applyBorder="1" applyAlignment="1">
      <alignment vertical="top" wrapText="1"/>
    </xf>
    <xf numFmtId="3" fontId="118" fillId="0" borderId="25" xfId="0" applyNumberFormat="1" applyFont="1" applyBorder="1" applyAlignment="1">
      <alignment vertical="top" wrapText="1"/>
    </xf>
    <xf numFmtId="3" fontId="111" fillId="52" borderId="17" xfId="0" applyNumberFormat="1" applyFont="1" applyFill="1" applyBorder="1" applyAlignment="1">
      <alignment vertical="top" wrapText="1"/>
    </xf>
    <xf numFmtId="170" fontId="11" fillId="52" borderId="17" xfId="0" applyNumberFormat="1" applyFont="1" applyFill="1" applyBorder="1" applyAlignment="1" applyProtection="1">
      <alignment horizontal="right"/>
      <protection locked="0"/>
    </xf>
    <xf numFmtId="170" fontId="11" fillId="50" borderId="17" xfId="0" applyNumberFormat="1" applyFont="1" applyFill="1" applyBorder="1" applyAlignment="1" applyProtection="1">
      <alignment horizontal="right"/>
      <protection locked="0"/>
    </xf>
    <xf numFmtId="170" fontId="11" fillId="0" borderId="15" xfId="0" applyNumberFormat="1" applyFont="1" applyBorder="1" applyAlignment="1" applyProtection="1">
      <alignment horizontal="right"/>
      <protection locked="0"/>
    </xf>
    <xf numFmtId="0" fontId="0" fillId="0" borderId="17" xfId="0" applyBorder="1"/>
    <xf numFmtId="169" fontId="110" fillId="0" borderId="0" xfId="0" applyNumberFormat="1" applyFont="1"/>
    <xf numFmtId="169" fontId="109" fillId="0" borderId="0" xfId="425" applyNumberFormat="1" applyFont="1"/>
    <xf numFmtId="3" fontId="106" fillId="0" borderId="0" xfId="0" applyNumberFormat="1" applyFont="1"/>
    <xf numFmtId="3" fontId="11" fillId="0" borderId="0" xfId="457" applyNumberFormat="1" applyFont="1" applyFill="1" applyBorder="1" applyAlignment="1">
      <alignment vertical="center"/>
    </xf>
    <xf numFmtId="4" fontId="11" fillId="0" borderId="23" xfId="457" applyNumberFormat="1" applyFont="1" applyFill="1" applyBorder="1" applyAlignment="1">
      <alignment vertical="center"/>
    </xf>
    <xf numFmtId="9" fontId="11" fillId="52" borderId="23" xfId="457" applyFont="1" applyFill="1" applyBorder="1" applyAlignment="1">
      <alignment vertical="center"/>
    </xf>
    <xf numFmtId="3" fontId="106" fillId="0" borderId="30" xfId="425" applyNumberFormat="1" applyFont="1" applyBorder="1"/>
    <xf numFmtId="167" fontId="106" fillId="0" borderId="0" xfId="457" applyNumberFormat="1" applyFont="1" applyAlignment="1">
      <alignment vertical="center"/>
    </xf>
    <xf numFmtId="167" fontId="106" fillId="52" borderId="0" xfId="457" applyNumberFormat="1" applyFont="1" applyFill="1" applyAlignment="1">
      <alignment vertical="center"/>
    </xf>
    <xf numFmtId="3" fontId="11" fillId="52" borderId="31" xfId="0" applyNumberFormat="1" applyFont="1" applyFill="1" applyBorder="1"/>
    <xf numFmtId="0" fontId="107" fillId="98" borderId="0" xfId="0" applyFont="1" applyFill="1" applyAlignment="1">
      <alignment vertical="center"/>
    </xf>
    <xf numFmtId="0" fontId="110" fillId="98" borderId="0" xfId="0" applyFont="1" applyFill="1"/>
    <xf numFmtId="0" fontId="104" fillId="98" borderId="0" xfId="0" applyFont="1" applyFill="1"/>
    <xf numFmtId="0" fontId="109" fillId="98" borderId="0" xfId="0" applyFont="1" applyFill="1" applyAlignment="1">
      <alignment vertical="center"/>
    </xf>
    <xf numFmtId="0" fontId="104" fillId="98" borderId="0" xfId="0" applyFont="1" applyFill="1" applyAlignment="1">
      <alignment vertical="center"/>
    </xf>
    <xf numFmtId="0" fontId="107" fillId="98" borderId="0" xfId="0" applyFont="1" applyFill="1"/>
    <xf numFmtId="0" fontId="107" fillId="98" borderId="33" xfId="0" applyFont="1" applyFill="1" applyBorder="1"/>
    <xf numFmtId="0" fontId="107" fillId="98" borderId="24" xfId="0" applyFont="1" applyFill="1" applyBorder="1"/>
    <xf numFmtId="0" fontId="107" fillId="98" borderId="34" xfId="0" applyFont="1" applyFill="1" applyBorder="1"/>
    <xf numFmtId="0" fontId="107" fillId="98" borderId="17" xfId="0" applyFont="1" applyFill="1" applyBorder="1"/>
    <xf numFmtId="0" fontId="107" fillId="98" borderId="30" xfId="0" applyFont="1" applyFill="1" applyBorder="1"/>
    <xf numFmtId="0" fontId="107" fillId="98" borderId="0" xfId="0" applyFont="1" applyFill="1" applyAlignment="1">
      <alignment wrapText="1"/>
    </xf>
    <xf numFmtId="0" fontId="107" fillId="98" borderId="30" xfId="397" applyFont="1" applyFill="1" applyBorder="1"/>
    <xf numFmtId="0" fontId="107" fillId="98" borderId="17" xfId="397" applyFont="1" applyFill="1" applyBorder="1"/>
    <xf numFmtId="0" fontId="107" fillId="98" borderId="0" xfId="397" applyFont="1" applyFill="1"/>
    <xf numFmtId="0" fontId="104" fillId="98" borderId="0" xfId="0" applyFont="1" applyFill="1" applyAlignment="1">
      <alignment horizontal="right"/>
    </xf>
    <xf numFmtId="0" fontId="104" fillId="98" borderId="60" xfId="0" applyFont="1" applyFill="1" applyBorder="1" applyAlignment="1">
      <alignment horizontal="right"/>
    </xf>
    <xf numFmtId="0" fontId="104" fillId="98" borderId="30" xfId="0" applyFont="1" applyFill="1" applyBorder="1" applyAlignment="1">
      <alignment horizontal="right"/>
    </xf>
    <xf numFmtId="0" fontId="104" fillId="98" borderId="17" xfId="0" applyFont="1" applyFill="1" applyBorder="1" applyAlignment="1">
      <alignment horizontal="right"/>
    </xf>
    <xf numFmtId="0" fontId="107" fillId="98" borderId="0" xfId="0" applyFont="1" applyFill="1" applyAlignment="1">
      <alignment horizontal="right"/>
    </xf>
    <xf numFmtId="0" fontId="107" fillId="98" borderId="60" xfId="0" applyFont="1" applyFill="1" applyBorder="1" applyAlignment="1">
      <alignment horizontal="right"/>
    </xf>
    <xf numFmtId="0" fontId="107" fillId="98" borderId="30" xfId="0" applyFont="1" applyFill="1" applyBorder="1" applyAlignment="1">
      <alignment horizontal="right"/>
    </xf>
    <xf numFmtId="0" fontId="107" fillId="98" borderId="17" xfId="0" applyFont="1" applyFill="1" applyBorder="1" applyAlignment="1">
      <alignment horizontal="right"/>
    </xf>
    <xf numFmtId="0" fontId="107" fillId="98" borderId="0" xfId="429" applyFont="1" applyFill="1" applyAlignment="1">
      <alignment horizontal="right"/>
    </xf>
    <xf numFmtId="0" fontId="107" fillId="98" borderId="30" xfId="429" applyFont="1" applyFill="1" applyBorder="1" applyAlignment="1">
      <alignment horizontal="right"/>
    </xf>
    <xf numFmtId="0" fontId="17" fillId="98" borderId="0" xfId="0" applyFont="1" applyFill="1"/>
    <xf numFmtId="0" fontId="17" fillId="98" borderId="30" xfId="0" applyFont="1" applyFill="1" applyBorder="1"/>
    <xf numFmtId="0" fontId="107" fillId="98" borderId="30" xfId="425" applyFont="1" applyFill="1" applyBorder="1"/>
    <xf numFmtId="0" fontId="107" fillId="98" borderId="0" xfId="411" applyFont="1" applyFill="1"/>
    <xf numFmtId="0" fontId="107" fillId="98" borderId="0" xfId="425" applyFont="1" applyFill="1" applyAlignment="1">
      <alignment horizontal="right"/>
    </xf>
    <xf numFmtId="0" fontId="107" fillId="98" borderId="0" xfId="385" applyFont="1" applyFill="1"/>
    <xf numFmtId="165" fontId="107" fillId="98" borderId="0" xfId="248" applyFont="1" applyFill="1" applyBorder="1" applyAlignment="1">
      <alignment horizontal="left"/>
    </xf>
    <xf numFmtId="0" fontId="17" fillId="99" borderId="0" xfId="385" applyFont="1" applyFill="1" applyAlignment="1">
      <alignment horizontal="left"/>
    </xf>
    <xf numFmtId="1" fontId="17" fillId="99" borderId="0" xfId="385" applyNumberFormat="1" applyFont="1" applyFill="1" applyAlignment="1">
      <alignment horizontal="right"/>
    </xf>
    <xf numFmtId="0" fontId="11" fillId="99" borderId="30" xfId="425" applyFill="1" applyBorder="1" applyAlignment="1">
      <alignment horizontal="left"/>
    </xf>
    <xf numFmtId="0" fontId="106" fillId="99" borderId="0" xfId="425" applyFont="1" applyFill="1" applyAlignment="1">
      <alignment horizontal="right" vertical="center"/>
    </xf>
    <xf numFmtId="0" fontId="17" fillId="99" borderId="0" xfId="397" applyFont="1" applyFill="1" applyAlignment="1">
      <alignment horizontal="right"/>
    </xf>
    <xf numFmtId="0" fontId="17" fillId="99" borderId="30" xfId="397" applyFont="1" applyFill="1" applyBorder="1" applyAlignment="1">
      <alignment horizontal="right"/>
    </xf>
    <xf numFmtId="0" fontId="106" fillId="99" borderId="30" xfId="425" applyFont="1" applyFill="1" applyBorder="1" applyAlignment="1">
      <alignment horizontal="right" vertical="center"/>
    </xf>
    <xf numFmtId="0" fontId="17" fillId="99" borderId="30" xfId="425" applyFont="1" applyFill="1" applyBorder="1" applyAlignment="1">
      <alignment vertical="top" wrapText="1"/>
    </xf>
    <xf numFmtId="0" fontId="17" fillId="99" borderId="0" xfId="425" applyFont="1" applyFill="1" applyAlignment="1">
      <alignment vertical="top" wrapText="1"/>
    </xf>
    <xf numFmtId="0" fontId="109" fillId="99" borderId="0" xfId="425" applyFont="1" applyFill="1" applyAlignment="1">
      <alignment vertical="top" wrapText="1"/>
    </xf>
    <xf numFmtId="0" fontId="109" fillId="99" borderId="30" xfId="425" applyFont="1" applyFill="1" applyBorder="1" applyAlignment="1">
      <alignment vertical="top" wrapText="1"/>
    </xf>
    <xf numFmtId="0" fontId="17" fillId="99" borderId="0" xfId="0" applyFont="1" applyFill="1" applyAlignment="1">
      <alignment horizontal="left"/>
    </xf>
    <xf numFmtId="0" fontId="17" fillId="99" borderId="0" xfId="0" applyFont="1" applyFill="1" applyAlignment="1">
      <alignment horizontal="right"/>
    </xf>
    <xf numFmtId="0" fontId="17" fillId="99" borderId="23" xfId="0" applyFont="1" applyFill="1" applyBorder="1" applyAlignment="1">
      <alignment vertical="top" wrapText="1"/>
    </xf>
    <xf numFmtId="0" fontId="17" fillId="99" borderId="23" xfId="435" applyFont="1" applyFill="1" applyBorder="1" applyAlignment="1">
      <alignment horizontal="right" vertical="top" wrapText="1"/>
    </xf>
    <xf numFmtId="9" fontId="15" fillId="99" borderId="23" xfId="0" applyNumberFormat="1" applyFont="1" applyFill="1" applyBorder="1" applyAlignment="1">
      <alignment horizontal="left" vertical="top" wrapText="1"/>
    </xf>
    <xf numFmtId="0" fontId="17" fillId="99" borderId="31" xfId="0" applyFont="1" applyFill="1" applyBorder="1" applyAlignment="1">
      <alignment horizontal="right"/>
    </xf>
    <xf numFmtId="0" fontId="17" fillId="99" borderId="0" xfId="0" applyFont="1" applyFill="1"/>
    <xf numFmtId="0" fontId="11" fillId="99" borderId="0" xfId="431" applyFill="1" applyAlignment="1">
      <alignment horizontal="right"/>
    </xf>
    <xf numFmtId="0" fontId="11" fillId="99" borderId="30" xfId="431" applyFill="1" applyBorder="1" applyAlignment="1">
      <alignment horizontal="right"/>
    </xf>
    <xf numFmtId="0" fontId="11" fillId="99" borderId="0" xfId="0" applyFont="1" applyFill="1" applyAlignment="1">
      <alignment horizontal="left"/>
    </xf>
    <xf numFmtId="0" fontId="17" fillId="99" borderId="30" xfId="0" applyFont="1" applyFill="1" applyBorder="1" applyAlignment="1">
      <alignment horizontal="right"/>
    </xf>
    <xf numFmtId="0" fontId="17" fillId="99" borderId="0" xfId="441" applyFont="1" applyFill="1"/>
    <xf numFmtId="0" fontId="11" fillId="99" borderId="0" xfId="0" applyFont="1" applyFill="1"/>
    <xf numFmtId="0" fontId="11" fillId="99" borderId="30" xfId="0" applyFont="1" applyFill="1" applyBorder="1"/>
    <xf numFmtId="0" fontId="11" fillId="99" borderId="23" xfId="443" applyFill="1" applyBorder="1"/>
    <xf numFmtId="0" fontId="17" fillId="99" borderId="23" xfId="0" applyFont="1" applyFill="1" applyBorder="1" applyAlignment="1">
      <alignment horizontal="right"/>
    </xf>
    <xf numFmtId="0" fontId="106" fillId="99" borderId="0" xfId="429" applyFont="1" applyFill="1"/>
    <xf numFmtId="0" fontId="106" fillId="99" borderId="0" xfId="429" applyFont="1" applyFill="1" applyAlignment="1">
      <alignment horizontal="right"/>
    </xf>
    <xf numFmtId="0" fontId="106" fillId="99" borderId="30" xfId="429" applyFont="1" applyFill="1" applyBorder="1" applyAlignment="1">
      <alignment horizontal="right"/>
    </xf>
    <xf numFmtId="0" fontId="105" fillId="99" borderId="0" xfId="429" applyFont="1" applyFill="1" applyAlignment="1">
      <alignment horizontal="left"/>
    </xf>
    <xf numFmtId="0" fontId="107" fillId="99" borderId="0" xfId="0" applyFont="1" applyFill="1"/>
    <xf numFmtId="0" fontId="104" fillId="99" borderId="0" xfId="0" applyFont="1" applyFill="1"/>
    <xf numFmtId="0" fontId="104" fillId="99" borderId="30" xfId="0" applyFont="1" applyFill="1" applyBorder="1"/>
    <xf numFmtId="0" fontId="105" fillId="99" borderId="0" xfId="0" applyFont="1" applyFill="1" applyAlignment="1">
      <alignment horizontal="left"/>
    </xf>
    <xf numFmtId="0" fontId="106" fillId="99" borderId="0" xfId="0" applyFont="1" applyFill="1" applyAlignment="1">
      <alignment horizontal="right"/>
    </xf>
    <xf numFmtId="0" fontId="106" fillId="99" borderId="30" xfId="0" applyFont="1" applyFill="1" applyBorder="1" applyAlignment="1">
      <alignment horizontal="right"/>
    </xf>
    <xf numFmtId="0" fontId="17" fillId="99" borderId="30" xfId="0" applyFont="1" applyFill="1" applyBorder="1" applyAlignment="1">
      <alignment horizontal="left"/>
    </xf>
    <xf numFmtId="0" fontId="17" fillId="99" borderId="60" xfId="0" applyFont="1" applyFill="1" applyBorder="1" applyAlignment="1">
      <alignment horizontal="right"/>
    </xf>
    <xf numFmtId="0" fontId="17" fillId="99" borderId="17" xfId="0" applyFont="1" applyFill="1" applyBorder="1" applyAlignment="1">
      <alignment horizontal="right"/>
    </xf>
    <xf numFmtId="0" fontId="17" fillId="99" borderId="30" xfId="397" applyFont="1" applyFill="1" applyBorder="1" applyAlignment="1">
      <alignment horizontal="left"/>
    </xf>
    <xf numFmtId="0" fontId="17" fillId="99" borderId="17" xfId="397" applyFont="1" applyFill="1" applyBorder="1" applyAlignment="1">
      <alignment horizontal="right"/>
    </xf>
    <xf numFmtId="0" fontId="17" fillId="99" borderId="31" xfId="397" applyFont="1" applyFill="1" applyBorder="1" applyAlignment="1">
      <alignment horizontal="left"/>
    </xf>
    <xf numFmtId="0" fontId="17" fillId="99" borderId="23" xfId="397" applyFont="1" applyFill="1" applyBorder="1" applyAlignment="1">
      <alignment horizontal="right"/>
    </xf>
    <xf numFmtId="0" fontId="17" fillId="99" borderId="15" xfId="397" applyFont="1" applyFill="1" applyBorder="1" applyAlignment="1">
      <alignment horizontal="right"/>
    </xf>
    <xf numFmtId="0" fontId="17" fillId="99" borderId="31" xfId="397" applyFont="1" applyFill="1" applyBorder="1" applyAlignment="1">
      <alignment horizontal="right"/>
    </xf>
    <xf numFmtId="0" fontId="11" fillId="99" borderId="0" xfId="0" applyFont="1" applyFill="1" applyAlignment="1">
      <alignment horizontal="left" vertical="center"/>
    </xf>
    <xf numFmtId="0" fontId="106" fillId="99" borderId="0" xfId="0" applyFont="1" applyFill="1" applyAlignment="1">
      <alignment horizontal="right" vertical="center"/>
    </xf>
    <xf numFmtId="0" fontId="11" fillId="99" borderId="31" xfId="0" applyFont="1" applyFill="1" applyBorder="1" applyAlignment="1">
      <alignment horizontal="left" vertical="center"/>
    </xf>
    <xf numFmtId="0" fontId="106" fillId="99" borderId="23" xfId="0" applyFont="1" applyFill="1" applyBorder="1" applyAlignment="1">
      <alignment horizontal="right" vertical="center"/>
    </xf>
    <xf numFmtId="0" fontId="0" fillId="99" borderId="0" xfId="0" applyFill="1"/>
    <xf numFmtId="3" fontId="165" fillId="0" borderId="0" xfId="0" applyNumberFormat="1" applyFont="1" applyAlignment="1">
      <alignment vertical="top"/>
    </xf>
    <xf numFmtId="3" fontId="165" fillId="0" borderId="24" xfId="0" applyNumberFormat="1" applyFont="1" applyBorder="1" applyAlignment="1">
      <alignment vertical="top"/>
    </xf>
    <xf numFmtId="3" fontId="166" fillId="0" borderId="0" xfId="0" applyNumberFormat="1" applyFont="1" applyAlignment="1">
      <alignment vertical="center"/>
    </xf>
    <xf numFmtId="3" fontId="166" fillId="0" borderId="0" xfId="0" applyNumberFormat="1" applyFont="1"/>
    <xf numFmtId="3" fontId="166" fillId="52" borderId="0" xfId="0" applyNumberFormat="1" applyFont="1" applyFill="1"/>
    <xf numFmtId="3" fontId="11" fillId="52" borderId="31" xfId="397" applyNumberFormat="1" applyFill="1" applyBorder="1" applyProtection="1">
      <protection locked="0"/>
    </xf>
    <xf numFmtId="0" fontId="110" fillId="0" borderId="0" xfId="0" applyFont="1" applyAlignment="1">
      <alignment horizontal="right"/>
    </xf>
    <xf numFmtId="2" fontId="11" fillId="52" borderId="30" xfId="431" applyNumberFormat="1" applyFill="1" applyBorder="1"/>
    <xf numFmtId="2" fontId="99" fillId="52" borderId="30" xfId="0" applyNumberFormat="1" applyFont="1" applyFill="1" applyBorder="1"/>
    <xf numFmtId="0" fontId="99" fillId="52" borderId="30" xfId="0" applyFont="1" applyFill="1" applyBorder="1"/>
    <xf numFmtId="2" fontId="99" fillId="0" borderId="30" xfId="0" applyNumberFormat="1" applyFont="1" applyBorder="1"/>
    <xf numFmtId="0" fontId="99" fillId="0" borderId="30" xfId="0" applyFont="1" applyBorder="1"/>
    <xf numFmtId="4" fontId="11" fillId="0" borderId="30" xfId="0" applyNumberFormat="1" applyFont="1" applyBorder="1"/>
    <xf numFmtId="3" fontId="17" fillId="0" borderId="30" xfId="0" applyNumberFormat="1" applyFont="1" applyBorder="1"/>
    <xf numFmtId="3" fontId="21" fillId="0" borderId="30" xfId="0" applyNumberFormat="1" applyFont="1" applyBorder="1"/>
    <xf numFmtId="167" fontId="19" fillId="0" borderId="30" xfId="457" applyNumberFormat="1" applyFont="1" applyFill="1" applyBorder="1" applyAlignment="1">
      <alignment horizontal="right"/>
    </xf>
    <xf numFmtId="167" fontId="21" fillId="0" borderId="30" xfId="457" applyNumberFormat="1" applyFont="1" applyFill="1" applyBorder="1"/>
    <xf numFmtId="1" fontId="17" fillId="0" borderId="23" xfId="0" applyNumberFormat="1" applyFont="1" applyBorder="1" applyAlignment="1">
      <alignment horizontal="right"/>
    </xf>
    <xf numFmtId="0" fontId="11" fillId="52" borderId="36" xfId="0" applyFont="1" applyFill="1" applyBorder="1" applyAlignment="1">
      <alignment horizontal="left" vertical="top" wrapText="1" indent="1"/>
    </xf>
    <xf numFmtId="0" fontId="17" fillId="52" borderId="36" xfId="0" applyFont="1" applyFill="1" applyBorder="1" applyAlignment="1">
      <alignment horizontal="left" vertical="top"/>
    </xf>
    <xf numFmtId="0" fontId="0" fillId="52" borderId="36" xfId="0" applyFill="1" applyBorder="1" applyAlignment="1">
      <alignment horizontal="left" vertical="top" wrapText="1" indent="1"/>
    </xf>
    <xf numFmtId="0" fontId="11" fillId="52" borderId="36" xfId="0" applyFont="1" applyFill="1" applyBorder="1" applyAlignment="1">
      <alignment horizontal="left" vertical="center" wrapText="1" indent="1"/>
    </xf>
    <xf numFmtId="0" fontId="112" fillId="52" borderId="0" xfId="0" applyFont="1" applyFill="1" applyAlignment="1">
      <alignment horizontal="left" wrapText="1"/>
    </xf>
    <xf numFmtId="0" fontId="110" fillId="52" borderId="0" xfId="0" applyFont="1" applyFill="1" applyAlignment="1">
      <alignment horizontal="center" vertical="top" wrapText="1"/>
    </xf>
    <xf numFmtId="0" fontId="17" fillId="52" borderId="36" xfId="0" applyFont="1" applyFill="1" applyBorder="1" applyAlignment="1">
      <alignment horizontal="left" wrapText="1"/>
    </xf>
    <xf numFmtId="0" fontId="17" fillId="52" borderId="36" xfId="0" applyFont="1" applyFill="1" applyBorder="1" applyAlignment="1">
      <alignment horizontal="left"/>
    </xf>
    <xf numFmtId="0" fontId="11" fillId="52" borderId="0" xfId="0" applyFont="1" applyFill="1" applyAlignment="1">
      <alignment horizontal="left" wrapText="1"/>
    </xf>
    <xf numFmtId="0" fontId="11" fillId="0" borderId="36" xfId="0" applyFont="1" applyBorder="1" applyAlignment="1">
      <alignment horizontal="left" vertical="top" wrapText="1" indent="1"/>
    </xf>
    <xf numFmtId="0" fontId="107" fillId="98" borderId="17" xfId="0" applyFont="1" applyFill="1" applyBorder="1" applyAlignment="1">
      <alignment horizontal="center"/>
    </xf>
    <xf numFmtId="0" fontId="107" fillId="98" borderId="0" xfId="0" applyFont="1" applyFill="1" applyAlignment="1">
      <alignment horizontal="center"/>
    </xf>
    <xf numFmtId="0" fontId="107" fillId="98" borderId="30" xfId="0" applyFont="1" applyFill="1" applyBorder="1" applyAlignment="1">
      <alignment horizontal="center"/>
    </xf>
    <xf numFmtId="0" fontId="99" fillId="52" borderId="0" xfId="385" applyFont="1" applyFill="1" applyAlignment="1">
      <alignment horizontal="left" vertical="center" wrapText="1"/>
    </xf>
    <xf numFmtId="0" fontId="99" fillId="52" borderId="0" xfId="385" applyFont="1" applyFill="1" applyAlignment="1">
      <alignment vertical="center" wrapText="1"/>
    </xf>
    <xf numFmtId="2" fontId="15" fillId="52" borderId="30" xfId="0" applyNumberFormat="1" applyFont="1" applyFill="1" applyBorder="1" applyAlignment="1">
      <alignment horizontal="right"/>
    </xf>
  </cellXfs>
  <cellStyles count="12602">
    <cellStyle name="_Bank Draft-May 08" xfId="1" xr:uid="{00000000-0005-0000-0000-000000000000}"/>
    <cellStyle name="_Book3" xfId="2" xr:uid="{00000000-0005-0000-0000-000001000000}"/>
    <cellStyle name="_Book4" xfId="3" xr:uid="{00000000-0005-0000-0000-000002000000}"/>
    <cellStyle name="_Column1" xfId="1892" xr:uid="{00000000-0005-0000-0000-000003000000}"/>
    <cellStyle name="_Column2" xfId="1893" xr:uid="{00000000-0005-0000-0000-000004000000}"/>
    <cellStyle name="_Column3" xfId="1894" xr:uid="{00000000-0005-0000-0000-000005000000}"/>
    <cellStyle name="_Column4" xfId="1895" xr:uid="{00000000-0005-0000-0000-000006000000}"/>
    <cellStyle name="_Column5" xfId="1896" xr:uid="{00000000-0005-0000-0000-000007000000}"/>
    <cellStyle name="_Column6" xfId="1897" xr:uid="{00000000-0005-0000-0000-000008000000}"/>
    <cellStyle name="_Column7" xfId="1898" xr:uid="{00000000-0005-0000-0000-000009000000}"/>
    <cellStyle name="_Data" xfId="1899" xr:uid="{00000000-0005-0000-0000-00000A000000}"/>
    <cellStyle name="_Finance OH Allocation-B 2009-V1" xfId="4" xr:uid="{00000000-0005-0000-0000-00000B000000}"/>
    <cellStyle name="_Header" xfId="1900" xr:uid="{00000000-0005-0000-0000-00000C000000}"/>
    <cellStyle name="_Heading" xfId="5" xr:uid="{00000000-0005-0000-0000-00000D000000}"/>
    <cellStyle name="_J029-BPI bank recon" xfId="711" xr:uid="{00000000-0005-0000-0000-00000E000000}"/>
    <cellStyle name="_J029-BPI bank recon 2" xfId="712" xr:uid="{00000000-0005-0000-0000-00000F000000}"/>
    <cellStyle name="_J029-BPI bank recon 2_AcqBal LC" xfId="5699" xr:uid="{00000000-0005-0000-0000-000010000000}"/>
    <cellStyle name="_J029-BPI bank recon 2_Förvhist GPS" xfId="5675" xr:uid="{00000000-0005-0000-0000-000011000000}"/>
    <cellStyle name="_J029-BPI bank recon_AcqBal LC" xfId="5700" xr:uid="{00000000-0005-0000-0000-000012000000}"/>
    <cellStyle name="_J029-BPI bank recon_Förvhist GPS" xfId="5676"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01" xr:uid="{00000000-0005-0000-0000-00001D000000}"/>
    <cellStyle name="_Row1_Data" xfId="1902" xr:uid="{00000000-0005-0000-0000-00001E000000}"/>
    <cellStyle name="_Row1_Data Ext ES" xfId="1903" xr:uid="{00000000-0005-0000-0000-00001F000000}"/>
    <cellStyle name="_Row2" xfId="1904" xr:uid="{00000000-0005-0000-0000-000020000000}"/>
    <cellStyle name="_Row3" xfId="1905" xr:uid="{00000000-0005-0000-0000-000021000000}"/>
    <cellStyle name="_Row4" xfId="1906" xr:uid="{00000000-0005-0000-0000-000022000000}"/>
    <cellStyle name="_Row5" xfId="1907" xr:uid="{00000000-0005-0000-0000-000023000000}"/>
    <cellStyle name="_Row6" xfId="1908" xr:uid="{00000000-0005-0000-0000-000024000000}"/>
    <cellStyle name="_Row7" xfId="1909"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3"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3" xr:uid="{00000000-0005-0000-0000-00002E000000}"/>
    <cellStyle name="20 % - Akzent1 2" xfId="1910" xr:uid="{00000000-0005-0000-0000-00002F000000}"/>
    <cellStyle name="20 % - Akzent2" xfId="714" xr:uid="{00000000-0005-0000-0000-000030000000}"/>
    <cellStyle name="20 % - Akzent2 2" xfId="1911" xr:uid="{00000000-0005-0000-0000-000031000000}"/>
    <cellStyle name="20 % - Akzent3" xfId="715" xr:uid="{00000000-0005-0000-0000-000032000000}"/>
    <cellStyle name="20 % - Akzent3 2" xfId="1912" xr:uid="{00000000-0005-0000-0000-000033000000}"/>
    <cellStyle name="20 % - Akzent4" xfId="716" xr:uid="{00000000-0005-0000-0000-000034000000}"/>
    <cellStyle name="20 % - Akzent4 2" xfId="1913" xr:uid="{00000000-0005-0000-0000-000035000000}"/>
    <cellStyle name="20 % - Akzent5" xfId="717" xr:uid="{00000000-0005-0000-0000-000036000000}"/>
    <cellStyle name="20 % - Akzent5 2" xfId="1914" xr:uid="{00000000-0005-0000-0000-000037000000}"/>
    <cellStyle name="20 % - Akzent6" xfId="718" xr:uid="{00000000-0005-0000-0000-000038000000}"/>
    <cellStyle name="20 % - Akzent6 2" xfId="1915" xr:uid="{00000000-0005-0000-0000-000039000000}"/>
    <cellStyle name="20 % - Accent1" xfId="22" xr:uid="{00000000-0005-0000-0000-00003A000000}"/>
    <cellStyle name="20 % - Accent1 2" xfId="23" xr:uid="{00000000-0005-0000-0000-00003B000000}"/>
    <cellStyle name="20 % - Accent1 3" xfId="719" xr:uid="{00000000-0005-0000-0000-00003C000000}"/>
    <cellStyle name="20 % - Accent1_9 Inc.St" xfId="11140" xr:uid="{05B1D29A-58E9-43E2-B104-CFEB7255A1B2}"/>
    <cellStyle name="20 % - Accent2" xfId="24" xr:uid="{00000000-0005-0000-0000-00003E000000}"/>
    <cellStyle name="20 % - Accent2 2" xfId="25" xr:uid="{00000000-0005-0000-0000-00003F000000}"/>
    <cellStyle name="20 % - Accent2 3" xfId="720" xr:uid="{00000000-0005-0000-0000-000040000000}"/>
    <cellStyle name="20 % - Accent2_9 Inc.St" xfId="11141" xr:uid="{3C82F68F-809A-45DC-B17E-42D119C54099}"/>
    <cellStyle name="20 % - Accent3" xfId="26" xr:uid="{00000000-0005-0000-0000-000042000000}"/>
    <cellStyle name="20 % - Accent3 2" xfId="27" xr:uid="{00000000-0005-0000-0000-000043000000}"/>
    <cellStyle name="20 % - Accent3 3" xfId="721" xr:uid="{00000000-0005-0000-0000-000044000000}"/>
    <cellStyle name="20 % - Accent3_9 Inc.St" xfId="11142" xr:uid="{7D12D289-240C-4C21-9ED7-75F6FF7B2C70}"/>
    <cellStyle name="20 % - Accent4" xfId="28" xr:uid="{00000000-0005-0000-0000-000046000000}"/>
    <cellStyle name="20 % - Accent4 2" xfId="29" xr:uid="{00000000-0005-0000-0000-000047000000}"/>
    <cellStyle name="20 % - Accent4 3" xfId="722" xr:uid="{00000000-0005-0000-0000-000048000000}"/>
    <cellStyle name="20 % - Accent4_9 Inc.St" xfId="11143" xr:uid="{9F5BE356-E142-4A09-B2DD-77DD55EE5A4A}"/>
    <cellStyle name="20 % - Accent5" xfId="30" xr:uid="{00000000-0005-0000-0000-00004A000000}"/>
    <cellStyle name="20 % - Accent5 2" xfId="31" xr:uid="{00000000-0005-0000-0000-00004B000000}"/>
    <cellStyle name="20 % - Accent5 3" xfId="723" xr:uid="{00000000-0005-0000-0000-00004C000000}"/>
    <cellStyle name="20 % - Accent5_9 Inc.St" xfId="11144" xr:uid="{F49396DE-92EF-46D8-BCA7-E316E64EC7A0}"/>
    <cellStyle name="20 % - Accent6" xfId="32" xr:uid="{00000000-0005-0000-0000-00004E000000}"/>
    <cellStyle name="20 % - Accent6 2" xfId="33" xr:uid="{00000000-0005-0000-0000-00004F000000}"/>
    <cellStyle name="20 % - Accent6 3" xfId="724" xr:uid="{00000000-0005-0000-0000-000050000000}"/>
    <cellStyle name="20 % - Accent6_9 Inc.St" xfId="11145" xr:uid="{FD1EF64A-A954-4DC9-8D62-FCE6504F0C04}"/>
    <cellStyle name="20% - Accent1 10" xfId="725" xr:uid="{00000000-0005-0000-0000-000052000000}"/>
    <cellStyle name="20% - Accent1 11" xfId="2037" xr:uid="{00000000-0005-0000-0000-000053000000}"/>
    <cellStyle name="20% - Accent1 12" xfId="6294" xr:uid="{00000000-0005-0000-0000-000054000000}"/>
    <cellStyle name="20% - Accent1 13" xfId="6295" xr:uid="{00000000-0005-0000-0000-000055000000}"/>
    <cellStyle name="20% - Accent1 2" xfId="34" xr:uid="{00000000-0005-0000-0000-000056000000}"/>
    <cellStyle name="20% - Accent1 2 10" xfId="6296" xr:uid="{00000000-0005-0000-0000-000057000000}"/>
    <cellStyle name="20% - Accent1 2 10 2" xfId="6297" xr:uid="{00000000-0005-0000-0000-000058000000}"/>
    <cellStyle name="20% - Accent1 2 10 2 2" xfId="6298" xr:uid="{00000000-0005-0000-0000-000059000000}"/>
    <cellStyle name="20% - Accent1 2 10 3" xfId="6299" xr:uid="{00000000-0005-0000-0000-00005A000000}"/>
    <cellStyle name="20% - Accent1 2 11" xfId="6300" xr:uid="{00000000-0005-0000-0000-00005B000000}"/>
    <cellStyle name="20% - Accent1 2 11 2" xfId="6301" xr:uid="{00000000-0005-0000-0000-00005C000000}"/>
    <cellStyle name="20% - Accent1 2 11 2 2" xfId="6302" xr:uid="{00000000-0005-0000-0000-00005D000000}"/>
    <cellStyle name="20% - Accent1 2 11 3" xfId="6303" xr:uid="{00000000-0005-0000-0000-00005E000000}"/>
    <cellStyle name="20% - Accent1 2 12" xfId="6304" xr:uid="{00000000-0005-0000-0000-00005F000000}"/>
    <cellStyle name="20% - Accent1 2 12 2" xfId="6305" xr:uid="{00000000-0005-0000-0000-000060000000}"/>
    <cellStyle name="20% - Accent1 2 12 2 2" xfId="6306" xr:uid="{00000000-0005-0000-0000-000061000000}"/>
    <cellStyle name="20% - Accent1 2 12 3" xfId="6307" xr:uid="{00000000-0005-0000-0000-000062000000}"/>
    <cellStyle name="20% - Accent1 2 13" xfId="6308" xr:uid="{00000000-0005-0000-0000-000063000000}"/>
    <cellStyle name="20% - Accent1 2 13 2" xfId="6309" xr:uid="{00000000-0005-0000-0000-000064000000}"/>
    <cellStyle name="20% - Accent1 2 13 2 2" xfId="6310" xr:uid="{00000000-0005-0000-0000-000065000000}"/>
    <cellStyle name="20% - Accent1 2 13 3" xfId="6311" xr:uid="{00000000-0005-0000-0000-000066000000}"/>
    <cellStyle name="20% - Accent1 2 14" xfId="6312" xr:uid="{00000000-0005-0000-0000-000067000000}"/>
    <cellStyle name="20% - Accent1 2 15" xfId="6313" xr:uid="{00000000-0005-0000-0000-000068000000}"/>
    <cellStyle name="20% - Accent1 2 16" xfId="6314" xr:uid="{00000000-0005-0000-0000-000069000000}"/>
    <cellStyle name="20% - Accent1 2 17" xfId="6315" xr:uid="{00000000-0005-0000-0000-00006A000000}"/>
    <cellStyle name="20% - Accent1 2 18" xfId="6316" xr:uid="{00000000-0005-0000-0000-00006B000000}"/>
    <cellStyle name="20% - Accent1 2 19" xfId="6317" xr:uid="{00000000-0005-0000-0000-00006C000000}"/>
    <cellStyle name="20% - Accent1 2 19 2" xfId="6318" xr:uid="{00000000-0005-0000-0000-00006D000000}"/>
    <cellStyle name="20% - Accent1 2 2" xfId="35" xr:uid="{00000000-0005-0000-0000-00006E000000}"/>
    <cellStyle name="20% - Accent1 2 2 10" xfId="2078" xr:uid="{00000000-0005-0000-0000-00006F000000}"/>
    <cellStyle name="20% - Accent1 2 2 11" xfId="2079" xr:uid="{00000000-0005-0000-0000-000070000000}"/>
    <cellStyle name="20% - Accent1 2 2 12" xfId="2080" xr:uid="{00000000-0005-0000-0000-000071000000}"/>
    <cellStyle name="20% - Accent1 2 2 13" xfId="2081" xr:uid="{00000000-0005-0000-0000-000072000000}"/>
    <cellStyle name="20% - Accent1 2 2 14" xfId="2082" xr:uid="{00000000-0005-0000-0000-000073000000}"/>
    <cellStyle name="20% - Accent1 2 2 15" xfId="2083" xr:uid="{00000000-0005-0000-0000-000074000000}"/>
    <cellStyle name="20% - Accent1 2 2 16" xfId="2084" xr:uid="{00000000-0005-0000-0000-000075000000}"/>
    <cellStyle name="20% - Accent1 2 2 17" xfId="2085" xr:uid="{00000000-0005-0000-0000-000076000000}"/>
    <cellStyle name="20% - Accent1 2 2 18" xfId="2086" xr:uid="{00000000-0005-0000-0000-000077000000}"/>
    <cellStyle name="20% - Accent1 2 2 19" xfId="2087" xr:uid="{00000000-0005-0000-0000-000078000000}"/>
    <cellStyle name="20% - Accent1 2 2 2" xfId="2088" xr:uid="{00000000-0005-0000-0000-000079000000}"/>
    <cellStyle name="20% - Accent1 2 2 20" xfId="2089" xr:uid="{00000000-0005-0000-0000-00007A000000}"/>
    <cellStyle name="20% - Accent1 2 2 21" xfId="2090" xr:uid="{00000000-0005-0000-0000-00007B000000}"/>
    <cellStyle name="20% - Accent1 2 2 22" xfId="2091" xr:uid="{00000000-0005-0000-0000-00007C000000}"/>
    <cellStyle name="20% - Accent1 2 2 23" xfId="2092" xr:uid="{00000000-0005-0000-0000-00007D000000}"/>
    <cellStyle name="20% - Accent1 2 2 24" xfId="2093" xr:uid="{00000000-0005-0000-0000-00007E000000}"/>
    <cellStyle name="20% - Accent1 2 2 25" xfId="2094" xr:uid="{00000000-0005-0000-0000-00007F000000}"/>
    <cellStyle name="20% - Accent1 2 2 26" xfId="2095" xr:uid="{00000000-0005-0000-0000-000080000000}"/>
    <cellStyle name="20% - Accent1 2 2 27" xfId="726" xr:uid="{00000000-0005-0000-0000-000081000000}"/>
    <cellStyle name="20% - Accent1 2 2 3" xfId="2096" xr:uid="{00000000-0005-0000-0000-000082000000}"/>
    <cellStyle name="20% - Accent1 2 2 4" xfId="2097" xr:uid="{00000000-0005-0000-0000-000083000000}"/>
    <cellStyle name="20% - Accent1 2 2 5" xfId="2098" xr:uid="{00000000-0005-0000-0000-000084000000}"/>
    <cellStyle name="20% - Accent1 2 2 6" xfId="2099" xr:uid="{00000000-0005-0000-0000-000085000000}"/>
    <cellStyle name="20% - Accent1 2 2 7" xfId="2100" xr:uid="{00000000-0005-0000-0000-000086000000}"/>
    <cellStyle name="20% - Accent1 2 2 8" xfId="2101" xr:uid="{00000000-0005-0000-0000-000087000000}"/>
    <cellStyle name="20% - Accent1 2 2 8 2" xfId="6319" xr:uid="{00000000-0005-0000-0000-000088000000}"/>
    <cellStyle name="20% - Accent1 2 2 8_9 Inc.St" xfId="11146" xr:uid="{88ED60E2-ABD0-42EA-ABA1-BDCE4E3A8ABF}"/>
    <cellStyle name="20% - Accent1 2 2 9" xfId="2102" xr:uid="{00000000-0005-0000-0000-00008A000000}"/>
    <cellStyle name="20% - Accent1 2 2_09-30 Admin exp" xfId="2103" xr:uid="{00000000-0005-0000-0000-00008B000000}"/>
    <cellStyle name="20% - Accent1 2 3" xfId="6320" xr:uid="{00000000-0005-0000-0000-00008C000000}"/>
    <cellStyle name="20% - Accent1 2 3 10" xfId="6321" xr:uid="{00000000-0005-0000-0000-00008D000000}"/>
    <cellStyle name="20% - Accent1 2 3 11" xfId="6322" xr:uid="{00000000-0005-0000-0000-00008E000000}"/>
    <cellStyle name="20% - Accent1 2 3 12" xfId="6323" xr:uid="{00000000-0005-0000-0000-00008F000000}"/>
    <cellStyle name="20% - Accent1 2 3 13" xfId="6324" xr:uid="{00000000-0005-0000-0000-000090000000}"/>
    <cellStyle name="20% - Accent1 2 3 14" xfId="6325" xr:uid="{00000000-0005-0000-0000-000091000000}"/>
    <cellStyle name="20% - Accent1 2 3 15" xfId="6326" xr:uid="{00000000-0005-0000-0000-000092000000}"/>
    <cellStyle name="20% - Accent1 2 3 16" xfId="6327" xr:uid="{00000000-0005-0000-0000-000093000000}"/>
    <cellStyle name="20% - Accent1 2 3 17" xfId="6328" xr:uid="{00000000-0005-0000-0000-000094000000}"/>
    <cellStyle name="20% - Accent1 2 3 18" xfId="6329" xr:uid="{00000000-0005-0000-0000-000095000000}"/>
    <cellStyle name="20% - Accent1 2 3 18 2" xfId="6330" xr:uid="{00000000-0005-0000-0000-000096000000}"/>
    <cellStyle name="20% - Accent1 2 3 19" xfId="6331" xr:uid="{00000000-0005-0000-0000-000097000000}"/>
    <cellStyle name="20% - Accent1 2 3 2" xfId="6332" xr:uid="{00000000-0005-0000-0000-000098000000}"/>
    <cellStyle name="20% - Accent1 2 3 2 10" xfId="6333" xr:uid="{00000000-0005-0000-0000-000099000000}"/>
    <cellStyle name="20% - Accent1 2 3 2 11" xfId="6334" xr:uid="{00000000-0005-0000-0000-00009A000000}"/>
    <cellStyle name="20% - Accent1 2 3 2 12" xfId="6335" xr:uid="{00000000-0005-0000-0000-00009B000000}"/>
    <cellStyle name="20% - Accent1 2 3 2 2" xfId="6336" xr:uid="{00000000-0005-0000-0000-00009C000000}"/>
    <cellStyle name="20% - Accent1 2 3 2 3" xfId="6337" xr:uid="{00000000-0005-0000-0000-00009D000000}"/>
    <cellStyle name="20% - Accent1 2 3 2 4" xfId="6338" xr:uid="{00000000-0005-0000-0000-00009E000000}"/>
    <cellStyle name="20% - Accent1 2 3 2 5" xfId="6339" xr:uid="{00000000-0005-0000-0000-00009F000000}"/>
    <cellStyle name="20% - Accent1 2 3 2 6" xfId="6340" xr:uid="{00000000-0005-0000-0000-0000A0000000}"/>
    <cellStyle name="20% - Accent1 2 3 2 7" xfId="6341" xr:uid="{00000000-0005-0000-0000-0000A1000000}"/>
    <cellStyle name="20% - Accent1 2 3 2 8" xfId="6342" xr:uid="{00000000-0005-0000-0000-0000A2000000}"/>
    <cellStyle name="20% - Accent1 2 3 2 9" xfId="6343" xr:uid="{00000000-0005-0000-0000-0000A3000000}"/>
    <cellStyle name="20% - Accent1 2 3 3" xfId="6344" xr:uid="{00000000-0005-0000-0000-0000A4000000}"/>
    <cellStyle name="20% - Accent1 2 3 4" xfId="6345" xr:uid="{00000000-0005-0000-0000-0000A5000000}"/>
    <cellStyle name="20% - Accent1 2 3 5" xfId="6346" xr:uid="{00000000-0005-0000-0000-0000A6000000}"/>
    <cellStyle name="20% - Accent1 2 3 6" xfId="6347" xr:uid="{00000000-0005-0000-0000-0000A7000000}"/>
    <cellStyle name="20% - Accent1 2 3 7" xfId="6348" xr:uid="{00000000-0005-0000-0000-0000A8000000}"/>
    <cellStyle name="20% - Accent1 2 3 8" xfId="6349" xr:uid="{00000000-0005-0000-0000-0000A9000000}"/>
    <cellStyle name="20% - Accent1 2 3 9" xfId="6350" xr:uid="{00000000-0005-0000-0000-0000AA000000}"/>
    <cellStyle name="20% - Accent1 2 3_EQU" xfId="6351" xr:uid="{00000000-0005-0000-0000-0000AB000000}"/>
    <cellStyle name="20% - Accent1 2 4" xfId="6352" xr:uid="{00000000-0005-0000-0000-0000AC000000}"/>
    <cellStyle name="20% - Accent1 2 4 2" xfId="6353" xr:uid="{00000000-0005-0000-0000-0000AD000000}"/>
    <cellStyle name="20% - Accent1 2 4 2 2" xfId="6354" xr:uid="{00000000-0005-0000-0000-0000AE000000}"/>
    <cellStyle name="20% - Accent1 2 4 3" xfId="6355" xr:uid="{00000000-0005-0000-0000-0000AF000000}"/>
    <cellStyle name="20% - Accent1 2 4_EQU" xfId="6356" xr:uid="{00000000-0005-0000-0000-0000B0000000}"/>
    <cellStyle name="20% - Accent1 2 5" xfId="6357" xr:uid="{00000000-0005-0000-0000-0000B1000000}"/>
    <cellStyle name="20% - Accent1 2 5 2" xfId="6358" xr:uid="{00000000-0005-0000-0000-0000B2000000}"/>
    <cellStyle name="20% - Accent1 2 5 2 2" xfId="6359" xr:uid="{00000000-0005-0000-0000-0000B3000000}"/>
    <cellStyle name="20% - Accent1 2 5 3" xfId="6360" xr:uid="{00000000-0005-0000-0000-0000B4000000}"/>
    <cellStyle name="20% - Accent1 2 6" xfId="6361" xr:uid="{00000000-0005-0000-0000-0000B5000000}"/>
    <cellStyle name="20% - Accent1 2 6 2" xfId="6362" xr:uid="{00000000-0005-0000-0000-0000B6000000}"/>
    <cellStyle name="20% - Accent1 2 6 2 2" xfId="6363" xr:uid="{00000000-0005-0000-0000-0000B7000000}"/>
    <cellStyle name="20% - Accent1 2 6 3" xfId="6364" xr:uid="{00000000-0005-0000-0000-0000B8000000}"/>
    <cellStyle name="20% - Accent1 2 7" xfId="6365" xr:uid="{00000000-0005-0000-0000-0000B9000000}"/>
    <cellStyle name="20% - Accent1 2 7 2" xfId="6366" xr:uid="{00000000-0005-0000-0000-0000BA000000}"/>
    <cellStyle name="20% - Accent1 2 7 2 2" xfId="6367" xr:uid="{00000000-0005-0000-0000-0000BB000000}"/>
    <cellStyle name="20% - Accent1 2 7 3" xfId="6368" xr:uid="{00000000-0005-0000-0000-0000BC000000}"/>
    <cellStyle name="20% - Accent1 2 8" xfId="6369" xr:uid="{00000000-0005-0000-0000-0000BD000000}"/>
    <cellStyle name="20% - Accent1 2 8 2" xfId="6370" xr:uid="{00000000-0005-0000-0000-0000BE000000}"/>
    <cellStyle name="20% - Accent1 2 8 2 2" xfId="6371" xr:uid="{00000000-0005-0000-0000-0000BF000000}"/>
    <cellStyle name="20% - Accent1 2 8 3" xfId="6372" xr:uid="{00000000-0005-0000-0000-0000C0000000}"/>
    <cellStyle name="20% - Accent1 2 9" xfId="6373" xr:uid="{00000000-0005-0000-0000-0000C1000000}"/>
    <cellStyle name="20% - Accent1 2 9 2" xfId="6374" xr:uid="{00000000-0005-0000-0000-0000C2000000}"/>
    <cellStyle name="20% - Accent1 2 9 2 2" xfId="6375" xr:uid="{00000000-0005-0000-0000-0000C3000000}"/>
    <cellStyle name="20% - Accent1 2 9 3" xfId="6376" xr:uid="{00000000-0005-0000-0000-0000C4000000}"/>
    <cellStyle name="20% - Accent1 2_5130_new" xfId="6377" xr:uid="{00000000-0005-0000-0000-0000C5000000}"/>
    <cellStyle name="20% - Accent1 3" xfId="36" xr:uid="{00000000-0005-0000-0000-0000C6000000}"/>
    <cellStyle name="20% - Accent1 3 10" xfId="2104" xr:uid="{00000000-0005-0000-0000-0000C7000000}"/>
    <cellStyle name="20% - Accent1 3 11" xfId="2105" xr:uid="{00000000-0005-0000-0000-0000C8000000}"/>
    <cellStyle name="20% - Accent1 3 12" xfId="2106" xr:uid="{00000000-0005-0000-0000-0000C9000000}"/>
    <cellStyle name="20% - Accent1 3 13" xfId="2107" xr:uid="{00000000-0005-0000-0000-0000CA000000}"/>
    <cellStyle name="20% - Accent1 3 14" xfId="2108" xr:uid="{00000000-0005-0000-0000-0000CB000000}"/>
    <cellStyle name="20% - Accent1 3 15" xfId="2109" xr:uid="{00000000-0005-0000-0000-0000CC000000}"/>
    <cellStyle name="20% - Accent1 3 16" xfId="2110" xr:uid="{00000000-0005-0000-0000-0000CD000000}"/>
    <cellStyle name="20% - Accent1 3 17" xfId="2111" xr:uid="{00000000-0005-0000-0000-0000CE000000}"/>
    <cellStyle name="20% - Accent1 3 18" xfId="2112" xr:uid="{00000000-0005-0000-0000-0000CF000000}"/>
    <cellStyle name="20% - Accent1 3 19" xfId="2113" xr:uid="{00000000-0005-0000-0000-0000D0000000}"/>
    <cellStyle name="20% - Accent1 3 2" xfId="37" xr:uid="{00000000-0005-0000-0000-0000D1000000}"/>
    <cellStyle name="20% - Accent1 3 2 2" xfId="2114" xr:uid="{00000000-0005-0000-0000-0000D2000000}"/>
    <cellStyle name="20% - Accent1 3 2 2 2" xfId="6378" xr:uid="{00000000-0005-0000-0000-0000D3000000}"/>
    <cellStyle name="20% - Accent1 3 2 2_9 Inc.St" xfId="11149" xr:uid="{E5B646D7-334A-4B37-A8E8-853705683EB0}"/>
    <cellStyle name="20% - Accent1 3 2 3" xfId="6379" xr:uid="{00000000-0005-0000-0000-0000D5000000}"/>
    <cellStyle name="20% - Accent1 3 2_9 Inc.St" xfId="11148" xr:uid="{81CD2E8A-0B89-4027-96AA-84E765702F38}"/>
    <cellStyle name="20% - Accent1 3 20" xfId="2115" xr:uid="{00000000-0005-0000-0000-0000D7000000}"/>
    <cellStyle name="20% - Accent1 3 21" xfId="2116" xr:uid="{00000000-0005-0000-0000-0000D8000000}"/>
    <cellStyle name="20% - Accent1 3 22" xfId="2117" xr:uid="{00000000-0005-0000-0000-0000D9000000}"/>
    <cellStyle name="20% - Accent1 3 23" xfId="2118" xr:uid="{00000000-0005-0000-0000-0000DA000000}"/>
    <cellStyle name="20% - Accent1 3 24" xfId="2119" xr:uid="{00000000-0005-0000-0000-0000DB000000}"/>
    <cellStyle name="20% - Accent1 3 25" xfId="2120" xr:uid="{00000000-0005-0000-0000-0000DC000000}"/>
    <cellStyle name="20% - Accent1 3 26" xfId="2121" xr:uid="{00000000-0005-0000-0000-0000DD000000}"/>
    <cellStyle name="20% - Accent1 3 3" xfId="2122" xr:uid="{00000000-0005-0000-0000-0000DE000000}"/>
    <cellStyle name="20% - Accent1 3 4" xfId="2123" xr:uid="{00000000-0005-0000-0000-0000DF000000}"/>
    <cellStyle name="20% - Accent1 3 5" xfId="2124" xr:uid="{00000000-0005-0000-0000-0000E0000000}"/>
    <cellStyle name="20% - Accent1 3 6" xfId="2125" xr:uid="{00000000-0005-0000-0000-0000E1000000}"/>
    <cellStyle name="20% - Accent1 3 7" xfId="2126" xr:uid="{00000000-0005-0000-0000-0000E2000000}"/>
    <cellStyle name="20% - Accent1 3 8" xfId="2127" xr:uid="{00000000-0005-0000-0000-0000E3000000}"/>
    <cellStyle name="20% - Accent1 3 9" xfId="2128" xr:uid="{00000000-0005-0000-0000-0000E4000000}"/>
    <cellStyle name="20% - Accent1 3 9 2" xfId="6380" xr:uid="{00000000-0005-0000-0000-0000E5000000}"/>
    <cellStyle name="20% - Accent1 3 9_9 Inc.St" xfId="11150" xr:uid="{9519834E-15FD-4CCB-A49A-0E188D434C2C}"/>
    <cellStyle name="20% - Accent1 3_9 Inc.St" xfId="11147" xr:uid="{3180A73B-F61F-433E-B971-6B1DA6EBEC30}"/>
    <cellStyle name="20% - Accent1 4" xfId="38" xr:uid="{00000000-0005-0000-0000-0000E8000000}"/>
    <cellStyle name="20% - Accent1 4 10" xfId="6381" xr:uid="{00000000-0005-0000-0000-0000E9000000}"/>
    <cellStyle name="20% - Accent1 4 2" xfId="39" xr:uid="{00000000-0005-0000-0000-0000EA000000}"/>
    <cellStyle name="20% - Accent1 4 2 2" xfId="6382" xr:uid="{00000000-0005-0000-0000-0000EB000000}"/>
    <cellStyle name="20% - Accent1 4 2 2 2" xfId="6383" xr:uid="{00000000-0005-0000-0000-0000EC000000}"/>
    <cellStyle name="20% - Accent1 4 2 3" xfId="6384" xr:uid="{00000000-0005-0000-0000-0000ED000000}"/>
    <cellStyle name="20% - Accent1 4 2_EQU" xfId="6385" xr:uid="{00000000-0005-0000-0000-0000EE000000}"/>
    <cellStyle name="20% - Accent1 4 3" xfId="6386" xr:uid="{00000000-0005-0000-0000-0000EF000000}"/>
    <cellStyle name="20% - Accent1 4 4" xfId="6387" xr:uid="{00000000-0005-0000-0000-0000F0000000}"/>
    <cellStyle name="20% - Accent1 4 5" xfId="6388" xr:uid="{00000000-0005-0000-0000-0000F1000000}"/>
    <cellStyle name="20% - Accent1 4 6" xfId="6389" xr:uid="{00000000-0005-0000-0000-0000F2000000}"/>
    <cellStyle name="20% - Accent1 4 7" xfId="6390" xr:uid="{00000000-0005-0000-0000-0000F3000000}"/>
    <cellStyle name="20% - Accent1 4 8" xfId="6391" xr:uid="{00000000-0005-0000-0000-0000F4000000}"/>
    <cellStyle name="20% - Accent1 4 9" xfId="6392" xr:uid="{00000000-0005-0000-0000-0000F5000000}"/>
    <cellStyle name="20% - Accent1 4 9 2" xfId="6393" xr:uid="{00000000-0005-0000-0000-0000F6000000}"/>
    <cellStyle name="20% - Accent1 4_9 Inc.St" xfId="11151" xr:uid="{8D14CA46-6A49-4486-9050-D74EE22BD93E}"/>
    <cellStyle name="20% - Accent1 5" xfId="40" xr:uid="{00000000-0005-0000-0000-0000F8000000}"/>
    <cellStyle name="20% - Accent1 5 2" xfId="41" xr:uid="{00000000-0005-0000-0000-0000F9000000}"/>
    <cellStyle name="20% - Accent1 5 2 2" xfId="728" xr:uid="{00000000-0005-0000-0000-0000FA000000}"/>
    <cellStyle name="20% - Accent1 5 2 2 2" xfId="6394" xr:uid="{00000000-0005-0000-0000-0000FB000000}"/>
    <cellStyle name="20% - Accent1 5 2 2 3" xfId="5879" xr:uid="{00000000-0005-0000-0000-0000FC000000}"/>
    <cellStyle name="20% - Accent1 5 2 2 3 2" xfId="9714" xr:uid="{1278A98E-208D-42EB-8E12-F2AC6A864C15}"/>
    <cellStyle name="20% - Accent1 5 2 2 4" xfId="9147" xr:uid="{00000000-0005-0000-0000-0000FD000000}"/>
    <cellStyle name="20% - Accent1 5 2 2 4 2" xfId="9715" xr:uid="{2ACFB652-86AF-4593-8E59-B8D893CD5C42}"/>
    <cellStyle name="20% - Accent1 5 2 2 5" xfId="9419" xr:uid="{BBF54BE6-8838-4BA6-9A61-F4C5F2C45592}"/>
    <cellStyle name="20% - Accent1 5 2 2 5 2" xfId="11720" xr:uid="{216BD10B-9EFC-4784-B1AC-7428CE65973F}"/>
    <cellStyle name="20% - Accent1 5 2 2 6" xfId="11419" xr:uid="{D9451F6D-9B2A-4AA8-A397-9E9A5ED88945}"/>
    <cellStyle name="20% - Accent1 5 2 2_11. BS" xfId="10322" xr:uid="{6238172E-3313-44C8-BE0E-343698C1CC3D}"/>
    <cellStyle name="20% - Accent1 5 2 3" xfId="5493" xr:uid="{00000000-0005-0000-0000-0000FF000000}"/>
    <cellStyle name="20% - Accent1 5 2 3 2" xfId="6395" xr:uid="{00000000-0005-0000-0000-000000010000}"/>
    <cellStyle name="20% - Accent1 5 2 3_11. BS" xfId="10323" xr:uid="{6B3B8FC4-8042-4727-A20D-DFD70E33F24F}"/>
    <cellStyle name="20% - Accent1 5 2_9 Inc.St" xfId="11153" xr:uid="{E77D08E4-920A-4FF0-969A-A930DA8A8D97}"/>
    <cellStyle name="20% - Accent1 5 3" xfId="727" xr:uid="{00000000-0005-0000-0000-000002010000}"/>
    <cellStyle name="20% - Accent1 5 3 2" xfId="6396" xr:uid="{00000000-0005-0000-0000-000003010000}"/>
    <cellStyle name="20% - Accent1 5 3 3" xfId="5878" xr:uid="{00000000-0005-0000-0000-000004010000}"/>
    <cellStyle name="20% - Accent1 5 3 3 2" xfId="9716" xr:uid="{405860C4-526D-479A-84D2-0C248400031A}"/>
    <cellStyle name="20% - Accent1 5 3 4" xfId="9146" xr:uid="{00000000-0005-0000-0000-000005010000}"/>
    <cellStyle name="20% - Accent1 5 3 4 2" xfId="9717" xr:uid="{54B19306-C4EF-42D3-8C3F-32782F60E07A}"/>
    <cellStyle name="20% - Accent1 5 3 5" xfId="9418" xr:uid="{5B954F47-E6C3-489D-8C82-A0AC4BE69024}"/>
    <cellStyle name="20% - Accent1 5 3 5 2" xfId="11721" xr:uid="{0661A950-A306-4E6E-9E5F-8A6D0AEFA0B9}"/>
    <cellStyle name="20% - Accent1 5 3 6" xfId="11418" xr:uid="{5F55A1CD-0A6D-42E9-9B38-76378D4DEA53}"/>
    <cellStyle name="20% - Accent1 5 3_11. BS" xfId="10324" xr:uid="{7816AED4-E7E8-4C05-9E11-F2F174EA2860}"/>
    <cellStyle name="20% - Accent1 5 4" xfId="5492" xr:uid="{00000000-0005-0000-0000-000007010000}"/>
    <cellStyle name="20% - Accent1 5 4 2" xfId="6397" xr:uid="{00000000-0005-0000-0000-000008010000}"/>
    <cellStyle name="20% - Accent1 5 4_11. BS" xfId="10325" xr:uid="{75A7C74F-0CEB-484F-AE8D-578465D4B588}"/>
    <cellStyle name="20% - Accent1 5_9 Inc.St" xfId="11152" xr:uid="{B41DD4B9-9286-4723-8314-157230FBB8C3}"/>
    <cellStyle name="20% - Accent1 6" xfId="729" xr:uid="{00000000-0005-0000-0000-00000A010000}"/>
    <cellStyle name="20% - Accent1 6 10" xfId="11336" xr:uid="{07F2A808-F741-43CC-B3F4-5C3C54630A46}"/>
    <cellStyle name="20% - Accent1 6 10 2" xfId="11722" xr:uid="{DD330974-B15B-4C91-8ADD-5A85B37892B3}"/>
    <cellStyle name="20% - Accent1 6 11" xfId="11420" xr:uid="{E9B50CBA-F980-4815-ABF4-00DD64285394}"/>
    <cellStyle name="20% - Accent1 6 2" xfId="730" xr:uid="{00000000-0005-0000-0000-00000B010000}"/>
    <cellStyle name="20% - Accent1 6 2 10" xfId="11421" xr:uid="{1BD8A8A3-3153-4EB7-BEEF-E4F49631E7C4}"/>
    <cellStyle name="20% - Accent1 6 2 2" xfId="5495" xr:uid="{00000000-0005-0000-0000-00000C010000}"/>
    <cellStyle name="20% - Accent1 6 2 2 2" xfId="6399" xr:uid="{00000000-0005-0000-0000-00000D010000}"/>
    <cellStyle name="20% - Accent1 6 2 2 3" xfId="6398" xr:uid="{00000000-0005-0000-0000-00000E010000}"/>
    <cellStyle name="20% - Accent1 6 2 2_11. BS" xfId="10328" xr:uid="{9322CCD1-6F73-48FB-AA9D-2F29AE00CFA2}"/>
    <cellStyle name="20% - Accent1 6 2 3" xfId="6400" xr:uid="{00000000-0005-0000-0000-00000F010000}"/>
    <cellStyle name="20% - Accent1 6 2 4" xfId="5881" xr:uid="{00000000-0005-0000-0000-000010010000}"/>
    <cellStyle name="20% - Accent1 6 2 4 2" xfId="9719" xr:uid="{F007147B-F544-4784-B0C7-0C56479DC812}"/>
    <cellStyle name="20% - Accent1 6 2 5" xfId="9149" xr:uid="{00000000-0005-0000-0000-000011010000}"/>
    <cellStyle name="20% - Accent1 6 2 5 2" xfId="9720" xr:uid="{7A71A6FC-3FA8-484C-B24E-529F8141D882}"/>
    <cellStyle name="20% - Accent1 6 2 6" xfId="9421" xr:uid="{DA19C8D0-A9A5-460C-B8E8-6F66AF2CAE82}"/>
    <cellStyle name="20% - Accent1 6 2 6 2" xfId="11723" xr:uid="{1A13B12C-BFA0-4E6D-BCA8-17AA14BFDF26}"/>
    <cellStyle name="20% - Accent1 6 2 7" xfId="9532" xr:uid="{3068CD0F-D9B1-453E-8E1C-C06A7A54CB26}"/>
    <cellStyle name="20% - Accent1 6 2 7 2" xfId="11724" xr:uid="{13ED1680-9DBB-4C45-A62C-50E26891FE48}"/>
    <cellStyle name="20% - Accent1 6 2 8" xfId="9684" xr:uid="{BAEA90CF-0C86-4E73-A517-AED0D8D88318}"/>
    <cellStyle name="20% - Accent1 6 2 8 2" xfId="11725" xr:uid="{F3FFDB5A-D509-44C8-9F7F-53ABB6326CE1}"/>
    <cellStyle name="20% - Accent1 6 2 9" xfId="9673" xr:uid="{8AC060AA-BFE1-4508-A9C2-3B6C07B7AE08}"/>
    <cellStyle name="20% - Accent1 6 2 9 2" xfId="11726" xr:uid="{6B140B9C-3383-479A-9C69-8AC82F29DB29}"/>
    <cellStyle name="20% - Accent1 6 2_11. BS" xfId="10327" xr:uid="{C278A511-81A9-4E6F-9C39-A57FB43A0ECB}"/>
    <cellStyle name="20% - Accent1 6 3" xfId="5494" xr:uid="{00000000-0005-0000-0000-000013010000}"/>
    <cellStyle name="20% - Accent1 6 3 2" xfId="6402" xr:uid="{00000000-0005-0000-0000-000014010000}"/>
    <cellStyle name="20% - Accent1 6 3 3" xfId="6401" xr:uid="{00000000-0005-0000-0000-000015010000}"/>
    <cellStyle name="20% - Accent1 6 3_11. BS" xfId="10329" xr:uid="{892CCF61-DC42-48A7-8A68-9305DABD6946}"/>
    <cellStyle name="20% - Accent1 6 4" xfId="6403" xr:uid="{00000000-0005-0000-0000-000016010000}"/>
    <cellStyle name="20% - Accent1 6 5" xfId="5880" xr:uid="{00000000-0005-0000-0000-000017010000}"/>
    <cellStyle name="20% - Accent1 6 5 2" xfId="9721" xr:uid="{C206CCF2-7AAC-4EC8-A74B-FBC29A5B5A4F}"/>
    <cellStyle name="20% - Accent1 6 6" xfId="9148" xr:uid="{00000000-0005-0000-0000-000018010000}"/>
    <cellStyle name="20% - Accent1 6 6 2" xfId="9722" xr:uid="{16640606-0234-449F-9C4E-ED93F7301147}"/>
    <cellStyle name="20% - Accent1 6 7" xfId="9420" xr:uid="{24541020-FFDA-4205-ACA5-D02E1D17CAE5}"/>
    <cellStyle name="20% - Accent1 6 7 2" xfId="11727" xr:uid="{B5245D80-4257-4DFC-AD43-293CCFEA1D7E}"/>
    <cellStyle name="20% - Accent1 6 8" xfId="9533" xr:uid="{89C7413B-FB1A-40A0-9393-AB26ACD6D86C}"/>
    <cellStyle name="20% - Accent1 6 8 2" xfId="11728" xr:uid="{A747598E-CCB0-4DF1-81BB-3E1F0FF7AAFB}"/>
    <cellStyle name="20% - Accent1 6 9" xfId="9394" xr:uid="{F5D329BB-446C-4E48-8783-15BF8C5B85BA}"/>
    <cellStyle name="20% - Accent1 6 9 2" xfId="11729" xr:uid="{3C73F42C-67A2-43E1-9E98-B74E8E6867A6}"/>
    <cellStyle name="20% - Accent1 6_11. BS" xfId="10326" xr:uid="{267A0A21-8793-4DDE-891A-D0897DFED226}"/>
    <cellStyle name="20% - Accent1 7" xfId="731" xr:uid="{00000000-0005-0000-0000-00001A010000}"/>
    <cellStyle name="20% - Accent1 7 10" xfId="11422" xr:uid="{678DCE1A-C18D-4A4E-BA41-75E63E1390F9}"/>
    <cellStyle name="20% - Accent1 7 2" xfId="5496" xr:uid="{00000000-0005-0000-0000-00001B010000}"/>
    <cellStyle name="20% - Accent1 7 2 2" xfId="6405" xr:uid="{00000000-0005-0000-0000-00001C010000}"/>
    <cellStyle name="20% - Accent1 7 2 3" xfId="6404" xr:uid="{00000000-0005-0000-0000-00001D010000}"/>
    <cellStyle name="20% - Accent1 7 2_11. BS" xfId="10331" xr:uid="{5130E252-D74D-45B0-8DDF-7E75C09D9937}"/>
    <cellStyle name="20% - Accent1 7 3" xfId="6406" xr:uid="{00000000-0005-0000-0000-00001E010000}"/>
    <cellStyle name="20% - Accent1 7 4" xfId="5882" xr:uid="{00000000-0005-0000-0000-00001F010000}"/>
    <cellStyle name="20% - Accent1 7 4 2" xfId="9723" xr:uid="{089004B2-FAC7-4074-9AD7-7E6667CB143D}"/>
    <cellStyle name="20% - Accent1 7 5" xfId="9150" xr:uid="{00000000-0005-0000-0000-000020010000}"/>
    <cellStyle name="20% - Accent1 7 5 2" xfId="9724" xr:uid="{E57D659D-3596-4D2D-95CA-BA69D839D459}"/>
    <cellStyle name="20% - Accent1 7 6" xfId="9422" xr:uid="{BA6E64E6-AA3F-4282-BAB9-9762A10D5E84}"/>
    <cellStyle name="20% - Accent1 7 6 2" xfId="11730" xr:uid="{8102C9A7-8007-472A-B0E5-19A98B287F6A}"/>
    <cellStyle name="20% - Accent1 7 7" xfId="9531" xr:uid="{D739E280-B906-43B3-90A9-801CEEC015B6}"/>
    <cellStyle name="20% - Accent1 7 7 2" xfId="11731" xr:uid="{921D37AA-B29F-43D6-844A-B4C512B29C21}"/>
    <cellStyle name="20% - Accent1 7 8" xfId="11368" xr:uid="{D97109B0-CF88-4BEB-A22A-00402B2FAA3E}"/>
    <cellStyle name="20% - Accent1 7 8 2" xfId="11732" xr:uid="{243382CE-CF4D-4B9D-841B-E7B3BB0DB70F}"/>
    <cellStyle name="20% - Accent1 7 9" xfId="9571" xr:uid="{6CD4CF66-5693-496A-888B-980EF1EF8540}"/>
    <cellStyle name="20% - Accent1 7 9 2" xfId="11733" xr:uid="{C03B18AD-BBF5-4415-87CB-80E17A08F247}"/>
    <cellStyle name="20% - Accent1 7_11. BS" xfId="10330" xr:uid="{B42D37E2-1E90-429D-A3A5-BDDF9FBE3FDC}"/>
    <cellStyle name="20% - Accent1 8" xfId="732" xr:uid="{00000000-0005-0000-0000-000022010000}"/>
    <cellStyle name="20% - Accent1 8 2" xfId="5497" xr:uid="{00000000-0005-0000-0000-000023010000}"/>
    <cellStyle name="20% - Accent1 8 2 2" xfId="9725" xr:uid="{C3D81795-A8F1-457C-99E1-94CFF93454D1}"/>
    <cellStyle name="20% - Accent1 8 3" xfId="5883" xr:uid="{00000000-0005-0000-0000-000024010000}"/>
    <cellStyle name="20% - Accent1 8 3 2" xfId="9726" xr:uid="{9970CE4A-5617-455E-A4A6-795A908096D1}"/>
    <cellStyle name="20% - Accent1 8 4" xfId="9151" xr:uid="{00000000-0005-0000-0000-000025010000}"/>
    <cellStyle name="20% - Accent1 8 4 2" xfId="9727" xr:uid="{3B9FC157-240E-4E09-BC61-C42548270A9F}"/>
    <cellStyle name="20% - Accent1 8 5" xfId="9423" xr:uid="{CAD528FE-D8D3-411B-8872-89910AB2D4FC}"/>
    <cellStyle name="20% - Accent1 8 5 2" xfId="11734" xr:uid="{47F9F46E-85B3-42CD-8B4B-21CE99BB9FF0}"/>
    <cellStyle name="20% - Accent1 8 6" xfId="11423" xr:uid="{A1A48121-1AAB-4333-85EB-D0F28F10AB84}"/>
    <cellStyle name="20% - Accent1 8_11. BS" xfId="10332" xr:uid="{558DC16C-4036-45C8-87BD-1215D55B6BD4}"/>
    <cellStyle name="20% - Accent1 9" xfId="733" xr:uid="{00000000-0005-0000-0000-000026010000}"/>
    <cellStyle name="20% - Accent1 9 2" xfId="5498" xr:uid="{00000000-0005-0000-0000-000027010000}"/>
    <cellStyle name="20% - Accent1 9 2 2" xfId="9728" xr:uid="{F8169FAC-99BD-44B5-8669-45A0E8893E26}"/>
    <cellStyle name="20% - Accent1 9 3" xfId="5884" xr:uid="{00000000-0005-0000-0000-000028010000}"/>
    <cellStyle name="20% - Accent1 9 3 2" xfId="9729" xr:uid="{3A60775C-8C03-480A-983C-25409BA8EA2D}"/>
    <cellStyle name="20% - Accent1 9 4" xfId="9152" xr:uid="{00000000-0005-0000-0000-000029010000}"/>
    <cellStyle name="20% - Accent1 9 4 2" xfId="9730" xr:uid="{A926F483-D101-4265-93D2-02FAB098993E}"/>
    <cellStyle name="20% - Accent1 9 5" xfId="9424" xr:uid="{410D051C-CE88-43B7-9DCA-4AC09D94BB71}"/>
    <cellStyle name="20% - Accent1 9 5 2" xfId="11735" xr:uid="{6C5366A7-6DC0-46E5-AC99-2654604C95FF}"/>
    <cellStyle name="20% - Accent1 9 6" xfId="11424" xr:uid="{D3447097-A232-45C1-9A5B-38565A4DC595}"/>
    <cellStyle name="20% - Accent1 9_11. BS" xfId="10333" xr:uid="{E2432309-AD93-40A8-B691-CBE7B9003B6A}"/>
    <cellStyle name="20% - Accent2 10" xfId="734" xr:uid="{00000000-0005-0000-0000-00002A010000}"/>
    <cellStyle name="20% - Accent2 11" xfId="2038" xr:uid="{00000000-0005-0000-0000-00002B010000}"/>
    <cellStyle name="20% - Accent2 12" xfId="6407" xr:uid="{00000000-0005-0000-0000-00002C010000}"/>
    <cellStyle name="20% - Accent2 13" xfId="6408" xr:uid="{00000000-0005-0000-0000-00002D010000}"/>
    <cellStyle name="20% - Accent2 2" xfId="42" xr:uid="{00000000-0005-0000-0000-00002E010000}"/>
    <cellStyle name="20% - Accent2 2 10" xfId="6409" xr:uid="{00000000-0005-0000-0000-00002F010000}"/>
    <cellStyle name="20% - Accent2 2 10 2" xfId="6410" xr:uid="{00000000-0005-0000-0000-000030010000}"/>
    <cellStyle name="20% - Accent2 2 10 2 2" xfId="6411" xr:uid="{00000000-0005-0000-0000-000031010000}"/>
    <cellStyle name="20% - Accent2 2 10 3" xfId="6412" xr:uid="{00000000-0005-0000-0000-000032010000}"/>
    <cellStyle name="20% - Accent2 2 11" xfId="6413" xr:uid="{00000000-0005-0000-0000-000033010000}"/>
    <cellStyle name="20% - Accent2 2 11 2" xfId="6414" xr:uid="{00000000-0005-0000-0000-000034010000}"/>
    <cellStyle name="20% - Accent2 2 11 2 2" xfId="6415" xr:uid="{00000000-0005-0000-0000-000035010000}"/>
    <cellStyle name="20% - Accent2 2 11 3" xfId="6416" xr:uid="{00000000-0005-0000-0000-000036010000}"/>
    <cellStyle name="20% - Accent2 2 12" xfId="6417" xr:uid="{00000000-0005-0000-0000-000037010000}"/>
    <cellStyle name="20% - Accent2 2 12 2" xfId="6418" xr:uid="{00000000-0005-0000-0000-000038010000}"/>
    <cellStyle name="20% - Accent2 2 12 2 2" xfId="6419" xr:uid="{00000000-0005-0000-0000-000039010000}"/>
    <cellStyle name="20% - Accent2 2 12 3" xfId="6420" xr:uid="{00000000-0005-0000-0000-00003A010000}"/>
    <cellStyle name="20% - Accent2 2 13" xfId="6421" xr:uid="{00000000-0005-0000-0000-00003B010000}"/>
    <cellStyle name="20% - Accent2 2 13 2" xfId="6422" xr:uid="{00000000-0005-0000-0000-00003C010000}"/>
    <cellStyle name="20% - Accent2 2 13 2 2" xfId="6423" xr:uid="{00000000-0005-0000-0000-00003D010000}"/>
    <cellStyle name="20% - Accent2 2 13 3" xfId="6424" xr:uid="{00000000-0005-0000-0000-00003E010000}"/>
    <cellStyle name="20% - Accent2 2 14" xfId="6425" xr:uid="{00000000-0005-0000-0000-00003F010000}"/>
    <cellStyle name="20% - Accent2 2 15" xfId="6426" xr:uid="{00000000-0005-0000-0000-000040010000}"/>
    <cellStyle name="20% - Accent2 2 16" xfId="6427" xr:uid="{00000000-0005-0000-0000-000041010000}"/>
    <cellStyle name="20% - Accent2 2 17" xfId="6428" xr:uid="{00000000-0005-0000-0000-000042010000}"/>
    <cellStyle name="20% - Accent2 2 18" xfId="6429" xr:uid="{00000000-0005-0000-0000-000043010000}"/>
    <cellStyle name="20% - Accent2 2 19" xfId="6430" xr:uid="{00000000-0005-0000-0000-000044010000}"/>
    <cellStyle name="20% - Accent2 2 19 2" xfId="6431" xr:uid="{00000000-0005-0000-0000-000045010000}"/>
    <cellStyle name="20% - Accent2 2 2" xfId="43" xr:uid="{00000000-0005-0000-0000-000046010000}"/>
    <cellStyle name="20% - Accent2 2 2 10" xfId="2129" xr:uid="{00000000-0005-0000-0000-000047010000}"/>
    <cellStyle name="20% - Accent2 2 2 11" xfId="2130" xr:uid="{00000000-0005-0000-0000-000048010000}"/>
    <cellStyle name="20% - Accent2 2 2 12" xfId="2131" xr:uid="{00000000-0005-0000-0000-000049010000}"/>
    <cellStyle name="20% - Accent2 2 2 13" xfId="2132" xr:uid="{00000000-0005-0000-0000-00004A010000}"/>
    <cellStyle name="20% - Accent2 2 2 14" xfId="2133" xr:uid="{00000000-0005-0000-0000-00004B010000}"/>
    <cellStyle name="20% - Accent2 2 2 15" xfId="2134" xr:uid="{00000000-0005-0000-0000-00004C010000}"/>
    <cellStyle name="20% - Accent2 2 2 16" xfId="2135" xr:uid="{00000000-0005-0000-0000-00004D010000}"/>
    <cellStyle name="20% - Accent2 2 2 17" xfId="2136" xr:uid="{00000000-0005-0000-0000-00004E010000}"/>
    <cellStyle name="20% - Accent2 2 2 18" xfId="2137" xr:uid="{00000000-0005-0000-0000-00004F010000}"/>
    <cellStyle name="20% - Accent2 2 2 19" xfId="2138" xr:uid="{00000000-0005-0000-0000-000050010000}"/>
    <cellStyle name="20% - Accent2 2 2 2" xfId="2139" xr:uid="{00000000-0005-0000-0000-000051010000}"/>
    <cellStyle name="20% - Accent2 2 2 20" xfId="2140" xr:uid="{00000000-0005-0000-0000-000052010000}"/>
    <cellStyle name="20% - Accent2 2 2 21" xfId="2141" xr:uid="{00000000-0005-0000-0000-000053010000}"/>
    <cellStyle name="20% - Accent2 2 2 22" xfId="2142" xr:uid="{00000000-0005-0000-0000-000054010000}"/>
    <cellStyle name="20% - Accent2 2 2 23" xfId="2143" xr:uid="{00000000-0005-0000-0000-000055010000}"/>
    <cellStyle name="20% - Accent2 2 2 24" xfId="2144" xr:uid="{00000000-0005-0000-0000-000056010000}"/>
    <cellStyle name="20% - Accent2 2 2 25" xfId="2145" xr:uid="{00000000-0005-0000-0000-000057010000}"/>
    <cellStyle name="20% - Accent2 2 2 26" xfId="2146" xr:uid="{00000000-0005-0000-0000-000058010000}"/>
    <cellStyle name="20% - Accent2 2 2 27" xfId="735" xr:uid="{00000000-0005-0000-0000-000059010000}"/>
    <cellStyle name="20% - Accent2 2 2 3" xfId="2147" xr:uid="{00000000-0005-0000-0000-00005A010000}"/>
    <cellStyle name="20% - Accent2 2 2 4" xfId="2148" xr:uid="{00000000-0005-0000-0000-00005B010000}"/>
    <cellStyle name="20% - Accent2 2 2 5" xfId="2149" xr:uid="{00000000-0005-0000-0000-00005C010000}"/>
    <cellStyle name="20% - Accent2 2 2 6" xfId="2150" xr:uid="{00000000-0005-0000-0000-00005D010000}"/>
    <cellStyle name="20% - Accent2 2 2 7" xfId="2151" xr:uid="{00000000-0005-0000-0000-00005E010000}"/>
    <cellStyle name="20% - Accent2 2 2 8" xfId="2152" xr:uid="{00000000-0005-0000-0000-00005F010000}"/>
    <cellStyle name="20% - Accent2 2 2 8 2" xfId="6432" xr:uid="{00000000-0005-0000-0000-000060010000}"/>
    <cellStyle name="20% - Accent2 2 2 8_9 Inc.St" xfId="11155" xr:uid="{D9DF0D0C-A8AE-4B80-8C40-020CD15C3E11}"/>
    <cellStyle name="20% - Accent2 2 2 9" xfId="2153" xr:uid="{00000000-0005-0000-0000-000062010000}"/>
    <cellStyle name="20% - Accent2 2 2_9 Inc.St" xfId="11154" xr:uid="{19BA8E12-9938-4F3B-A60D-ECD47A7593AB}"/>
    <cellStyle name="20% - Accent2 2 3" xfId="6433" xr:uid="{00000000-0005-0000-0000-000064010000}"/>
    <cellStyle name="20% - Accent2 2 3 10" xfId="6434" xr:uid="{00000000-0005-0000-0000-000065010000}"/>
    <cellStyle name="20% - Accent2 2 3 11" xfId="6435" xr:uid="{00000000-0005-0000-0000-000066010000}"/>
    <cellStyle name="20% - Accent2 2 3 12" xfId="6436" xr:uid="{00000000-0005-0000-0000-000067010000}"/>
    <cellStyle name="20% - Accent2 2 3 13" xfId="6437" xr:uid="{00000000-0005-0000-0000-000068010000}"/>
    <cellStyle name="20% - Accent2 2 3 14" xfId="6438" xr:uid="{00000000-0005-0000-0000-000069010000}"/>
    <cellStyle name="20% - Accent2 2 3 15" xfId="6439" xr:uid="{00000000-0005-0000-0000-00006A010000}"/>
    <cellStyle name="20% - Accent2 2 3 16" xfId="6440" xr:uid="{00000000-0005-0000-0000-00006B010000}"/>
    <cellStyle name="20% - Accent2 2 3 17" xfId="6441" xr:uid="{00000000-0005-0000-0000-00006C010000}"/>
    <cellStyle name="20% - Accent2 2 3 18" xfId="6442" xr:uid="{00000000-0005-0000-0000-00006D010000}"/>
    <cellStyle name="20% - Accent2 2 3 18 2" xfId="6443" xr:uid="{00000000-0005-0000-0000-00006E010000}"/>
    <cellStyle name="20% - Accent2 2 3 19" xfId="6444" xr:uid="{00000000-0005-0000-0000-00006F010000}"/>
    <cellStyle name="20% - Accent2 2 3 2" xfId="6445" xr:uid="{00000000-0005-0000-0000-000070010000}"/>
    <cellStyle name="20% - Accent2 2 3 2 10" xfId="6446" xr:uid="{00000000-0005-0000-0000-000071010000}"/>
    <cellStyle name="20% - Accent2 2 3 2 11" xfId="6447" xr:uid="{00000000-0005-0000-0000-000072010000}"/>
    <cellStyle name="20% - Accent2 2 3 2 12" xfId="6448" xr:uid="{00000000-0005-0000-0000-000073010000}"/>
    <cellStyle name="20% - Accent2 2 3 2 2" xfId="6449" xr:uid="{00000000-0005-0000-0000-000074010000}"/>
    <cellStyle name="20% - Accent2 2 3 2 3" xfId="6450" xr:uid="{00000000-0005-0000-0000-000075010000}"/>
    <cellStyle name="20% - Accent2 2 3 2 4" xfId="6451" xr:uid="{00000000-0005-0000-0000-000076010000}"/>
    <cellStyle name="20% - Accent2 2 3 2 5" xfId="6452" xr:uid="{00000000-0005-0000-0000-000077010000}"/>
    <cellStyle name="20% - Accent2 2 3 2 6" xfId="6453" xr:uid="{00000000-0005-0000-0000-000078010000}"/>
    <cellStyle name="20% - Accent2 2 3 2 7" xfId="6454" xr:uid="{00000000-0005-0000-0000-000079010000}"/>
    <cellStyle name="20% - Accent2 2 3 2 8" xfId="6455" xr:uid="{00000000-0005-0000-0000-00007A010000}"/>
    <cellStyle name="20% - Accent2 2 3 2 9" xfId="6456" xr:uid="{00000000-0005-0000-0000-00007B010000}"/>
    <cellStyle name="20% - Accent2 2 3 3" xfId="6457" xr:uid="{00000000-0005-0000-0000-00007C010000}"/>
    <cellStyle name="20% - Accent2 2 3 4" xfId="6458" xr:uid="{00000000-0005-0000-0000-00007D010000}"/>
    <cellStyle name="20% - Accent2 2 3 5" xfId="6459" xr:uid="{00000000-0005-0000-0000-00007E010000}"/>
    <cellStyle name="20% - Accent2 2 3 6" xfId="6460" xr:uid="{00000000-0005-0000-0000-00007F010000}"/>
    <cellStyle name="20% - Accent2 2 3 7" xfId="6461" xr:uid="{00000000-0005-0000-0000-000080010000}"/>
    <cellStyle name="20% - Accent2 2 3 8" xfId="6462" xr:uid="{00000000-0005-0000-0000-000081010000}"/>
    <cellStyle name="20% - Accent2 2 3 9" xfId="6463" xr:uid="{00000000-0005-0000-0000-000082010000}"/>
    <cellStyle name="20% - Accent2 2 3_EQU" xfId="6464" xr:uid="{00000000-0005-0000-0000-000083010000}"/>
    <cellStyle name="20% - Accent2 2 4" xfId="6465" xr:uid="{00000000-0005-0000-0000-000084010000}"/>
    <cellStyle name="20% - Accent2 2 4 2" xfId="6466" xr:uid="{00000000-0005-0000-0000-000085010000}"/>
    <cellStyle name="20% - Accent2 2 4 2 2" xfId="6467" xr:uid="{00000000-0005-0000-0000-000086010000}"/>
    <cellStyle name="20% - Accent2 2 4 3" xfId="6468" xr:uid="{00000000-0005-0000-0000-000087010000}"/>
    <cellStyle name="20% - Accent2 2 4_EQU" xfId="6469" xr:uid="{00000000-0005-0000-0000-000088010000}"/>
    <cellStyle name="20% - Accent2 2 5" xfId="6470" xr:uid="{00000000-0005-0000-0000-000089010000}"/>
    <cellStyle name="20% - Accent2 2 5 2" xfId="6471" xr:uid="{00000000-0005-0000-0000-00008A010000}"/>
    <cellStyle name="20% - Accent2 2 5 2 2" xfId="6472" xr:uid="{00000000-0005-0000-0000-00008B010000}"/>
    <cellStyle name="20% - Accent2 2 5 3" xfId="6473" xr:uid="{00000000-0005-0000-0000-00008C010000}"/>
    <cellStyle name="20% - Accent2 2 6" xfId="6474" xr:uid="{00000000-0005-0000-0000-00008D010000}"/>
    <cellStyle name="20% - Accent2 2 6 2" xfId="6475" xr:uid="{00000000-0005-0000-0000-00008E010000}"/>
    <cellStyle name="20% - Accent2 2 6 2 2" xfId="6476" xr:uid="{00000000-0005-0000-0000-00008F010000}"/>
    <cellStyle name="20% - Accent2 2 6 3" xfId="6477" xr:uid="{00000000-0005-0000-0000-000090010000}"/>
    <cellStyle name="20% - Accent2 2 7" xfId="6478" xr:uid="{00000000-0005-0000-0000-000091010000}"/>
    <cellStyle name="20% - Accent2 2 7 2" xfId="6479" xr:uid="{00000000-0005-0000-0000-000092010000}"/>
    <cellStyle name="20% - Accent2 2 7 2 2" xfId="6480" xr:uid="{00000000-0005-0000-0000-000093010000}"/>
    <cellStyle name="20% - Accent2 2 7 3" xfId="6481" xr:uid="{00000000-0005-0000-0000-000094010000}"/>
    <cellStyle name="20% - Accent2 2 8" xfId="6482" xr:uid="{00000000-0005-0000-0000-000095010000}"/>
    <cellStyle name="20% - Accent2 2 8 2" xfId="6483" xr:uid="{00000000-0005-0000-0000-000096010000}"/>
    <cellStyle name="20% - Accent2 2 8 2 2" xfId="6484" xr:uid="{00000000-0005-0000-0000-000097010000}"/>
    <cellStyle name="20% - Accent2 2 8 3" xfId="6485" xr:uid="{00000000-0005-0000-0000-000098010000}"/>
    <cellStyle name="20% - Accent2 2 9" xfId="6486" xr:uid="{00000000-0005-0000-0000-000099010000}"/>
    <cellStyle name="20% - Accent2 2 9 2" xfId="6487" xr:uid="{00000000-0005-0000-0000-00009A010000}"/>
    <cellStyle name="20% - Accent2 2 9 2 2" xfId="6488" xr:uid="{00000000-0005-0000-0000-00009B010000}"/>
    <cellStyle name="20% - Accent2 2 9 3" xfId="6489" xr:uid="{00000000-0005-0000-0000-00009C010000}"/>
    <cellStyle name="20% - Accent2 2_5130_new" xfId="6490" xr:uid="{00000000-0005-0000-0000-00009D010000}"/>
    <cellStyle name="20% - Accent2 3" xfId="44" xr:uid="{00000000-0005-0000-0000-00009E010000}"/>
    <cellStyle name="20% - Accent2 3 10" xfId="2154" xr:uid="{00000000-0005-0000-0000-00009F010000}"/>
    <cellStyle name="20% - Accent2 3 11" xfId="2155" xr:uid="{00000000-0005-0000-0000-0000A0010000}"/>
    <cellStyle name="20% - Accent2 3 12" xfId="2156" xr:uid="{00000000-0005-0000-0000-0000A1010000}"/>
    <cellStyle name="20% - Accent2 3 13" xfId="2157" xr:uid="{00000000-0005-0000-0000-0000A2010000}"/>
    <cellStyle name="20% - Accent2 3 14" xfId="2158" xr:uid="{00000000-0005-0000-0000-0000A3010000}"/>
    <cellStyle name="20% - Accent2 3 15" xfId="2159" xr:uid="{00000000-0005-0000-0000-0000A4010000}"/>
    <cellStyle name="20% - Accent2 3 16" xfId="2160" xr:uid="{00000000-0005-0000-0000-0000A5010000}"/>
    <cellStyle name="20% - Accent2 3 17" xfId="2161" xr:uid="{00000000-0005-0000-0000-0000A6010000}"/>
    <cellStyle name="20% - Accent2 3 18" xfId="2162" xr:uid="{00000000-0005-0000-0000-0000A7010000}"/>
    <cellStyle name="20% - Accent2 3 19" xfId="2163" xr:uid="{00000000-0005-0000-0000-0000A8010000}"/>
    <cellStyle name="20% - Accent2 3 2" xfId="45" xr:uid="{00000000-0005-0000-0000-0000A9010000}"/>
    <cellStyle name="20% - Accent2 3 2 2" xfId="2164" xr:uid="{00000000-0005-0000-0000-0000AA010000}"/>
    <cellStyle name="20% - Accent2 3 2 2 2" xfId="6491" xr:uid="{00000000-0005-0000-0000-0000AB010000}"/>
    <cellStyle name="20% - Accent2 3 2 2_9 Inc.St" xfId="11158" xr:uid="{07CBBC2E-A712-4FC1-933D-DD3935D22476}"/>
    <cellStyle name="20% - Accent2 3 2 3" xfId="6492" xr:uid="{00000000-0005-0000-0000-0000AD010000}"/>
    <cellStyle name="20% - Accent2 3 2_9 Inc.St" xfId="11157" xr:uid="{B75042DC-801F-461C-BD42-A14100844C14}"/>
    <cellStyle name="20% - Accent2 3 20" xfId="2165" xr:uid="{00000000-0005-0000-0000-0000AF010000}"/>
    <cellStyle name="20% - Accent2 3 21" xfId="2166" xr:uid="{00000000-0005-0000-0000-0000B0010000}"/>
    <cellStyle name="20% - Accent2 3 22" xfId="2167" xr:uid="{00000000-0005-0000-0000-0000B1010000}"/>
    <cellStyle name="20% - Accent2 3 23" xfId="2168" xr:uid="{00000000-0005-0000-0000-0000B2010000}"/>
    <cellStyle name="20% - Accent2 3 24" xfId="2169" xr:uid="{00000000-0005-0000-0000-0000B3010000}"/>
    <cellStyle name="20% - Accent2 3 25" xfId="2170" xr:uid="{00000000-0005-0000-0000-0000B4010000}"/>
    <cellStyle name="20% - Accent2 3 26" xfId="2171" xr:uid="{00000000-0005-0000-0000-0000B5010000}"/>
    <cellStyle name="20% - Accent2 3 3" xfId="2172" xr:uid="{00000000-0005-0000-0000-0000B6010000}"/>
    <cellStyle name="20% - Accent2 3 4" xfId="2173" xr:uid="{00000000-0005-0000-0000-0000B7010000}"/>
    <cellStyle name="20% - Accent2 3 5" xfId="2174" xr:uid="{00000000-0005-0000-0000-0000B8010000}"/>
    <cellStyle name="20% - Accent2 3 6" xfId="2175" xr:uid="{00000000-0005-0000-0000-0000B9010000}"/>
    <cellStyle name="20% - Accent2 3 7" xfId="2176" xr:uid="{00000000-0005-0000-0000-0000BA010000}"/>
    <cellStyle name="20% - Accent2 3 8" xfId="2177" xr:uid="{00000000-0005-0000-0000-0000BB010000}"/>
    <cellStyle name="20% - Accent2 3 9" xfId="2178" xr:uid="{00000000-0005-0000-0000-0000BC010000}"/>
    <cellStyle name="20% - Accent2 3 9 2" xfId="6493" xr:uid="{00000000-0005-0000-0000-0000BD010000}"/>
    <cellStyle name="20% - Accent2 3 9_9 Inc.St" xfId="11159" xr:uid="{2D6245C4-6F2D-43A8-8A35-A3FF92B11B23}"/>
    <cellStyle name="20% - Accent2 3_9 Inc.St" xfId="11156" xr:uid="{17C04929-2205-4C6E-AE31-840BDD087524}"/>
    <cellStyle name="20% - Accent2 4" xfId="46" xr:uid="{00000000-0005-0000-0000-0000C0010000}"/>
    <cellStyle name="20% - Accent2 4 10" xfId="6494" xr:uid="{00000000-0005-0000-0000-0000C1010000}"/>
    <cellStyle name="20% - Accent2 4 2" xfId="47" xr:uid="{00000000-0005-0000-0000-0000C2010000}"/>
    <cellStyle name="20% - Accent2 4 2 2" xfId="6495" xr:uid="{00000000-0005-0000-0000-0000C3010000}"/>
    <cellStyle name="20% - Accent2 4 2 2 2" xfId="6496" xr:uid="{00000000-0005-0000-0000-0000C4010000}"/>
    <cellStyle name="20% - Accent2 4 2 3" xfId="6497" xr:uid="{00000000-0005-0000-0000-0000C5010000}"/>
    <cellStyle name="20% - Accent2 4 2_EQU" xfId="6498" xr:uid="{00000000-0005-0000-0000-0000C6010000}"/>
    <cellStyle name="20% - Accent2 4 3" xfId="6499" xr:uid="{00000000-0005-0000-0000-0000C7010000}"/>
    <cellStyle name="20% - Accent2 4 4" xfId="6500" xr:uid="{00000000-0005-0000-0000-0000C8010000}"/>
    <cellStyle name="20% - Accent2 4 5" xfId="6501" xr:uid="{00000000-0005-0000-0000-0000C9010000}"/>
    <cellStyle name="20% - Accent2 4 6" xfId="6502" xr:uid="{00000000-0005-0000-0000-0000CA010000}"/>
    <cellStyle name="20% - Accent2 4 7" xfId="6503" xr:uid="{00000000-0005-0000-0000-0000CB010000}"/>
    <cellStyle name="20% - Accent2 4 8" xfId="6504" xr:uid="{00000000-0005-0000-0000-0000CC010000}"/>
    <cellStyle name="20% - Accent2 4 9" xfId="6505" xr:uid="{00000000-0005-0000-0000-0000CD010000}"/>
    <cellStyle name="20% - Accent2 4 9 2" xfId="6506" xr:uid="{00000000-0005-0000-0000-0000CE010000}"/>
    <cellStyle name="20% - Accent2 4_9 Inc.St" xfId="11160" xr:uid="{473FB506-A99B-4C2D-B129-72F1EEB0FAF6}"/>
    <cellStyle name="20% - Accent2 5" xfId="48" xr:uid="{00000000-0005-0000-0000-0000D0010000}"/>
    <cellStyle name="20% - Accent2 5 2" xfId="49" xr:uid="{00000000-0005-0000-0000-0000D1010000}"/>
    <cellStyle name="20% - Accent2 5 2 2" xfId="737" xr:uid="{00000000-0005-0000-0000-0000D2010000}"/>
    <cellStyle name="20% - Accent2 5 2 2 2" xfId="6507" xr:uid="{00000000-0005-0000-0000-0000D3010000}"/>
    <cellStyle name="20% - Accent2 5 2 2 3" xfId="5886" xr:uid="{00000000-0005-0000-0000-0000D4010000}"/>
    <cellStyle name="20% - Accent2 5 2 2 3 2" xfId="9731" xr:uid="{5EED0E26-F734-4733-8E07-FCFA6F5EC05D}"/>
    <cellStyle name="20% - Accent2 5 2 2 4" xfId="9154" xr:uid="{00000000-0005-0000-0000-0000D5010000}"/>
    <cellStyle name="20% - Accent2 5 2 2 4 2" xfId="9732" xr:uid="{B6C0C349-BBC8-4EFB-A011-DF415E0C9809}"/>
    <cellStyle name="20% - Accent2 5 2 2 5" xfId="9426" xr:uid="{FF9D8082-0A40-4869-A6D4-889300AEDEB8}"/>
    <cellStyle name="20% - Accent2 5 2 2 5 2" xfId="11736" xr:uid="{3040CFF3-DFF1-4ADB-8912-2CEDF7581588}"/>
    <cellStyle name="20% - Accent2 5 2 2 6" xfId="11426" xr:uid="{CD1CBA87-BE67-44BA-9E2A-EFD7560EA990}"/>
    <cellStyle name="20% - Accent2 5 2 2_11. BS" xfId="10334" xr:uid="{42225C88-7D39-4058-BCAB-7959FB2BFD34}"/>
    <cellStyle name="20% - Accent2 5 2 3" xfId="5500" xr:uid="{00000000-0005-0000-0000-0000D7010000}"/>
    <cellStyle name="20% - Accent2 5 2 3 2" xfId="6508" xr:uid="{00000000-0005-0000-0000-0000D8010000}"/>
    <cellStyle name="20% - Accent2 5 2 3_11. BS" xfId="10335" xr:uid="{6BB63B42-5010-41BD-92E3-47987ACC591A}"/>
    <cellStyle name="20% - Accent2 5 2_9 Inc.St" xfId="11162" xr:uid="{DD8E4910-F607-45E7-965B-D95237D02260}"/>
    <cellStyle name="20% - Accent2 5 3" xfId="736" xr:uid="{00000000-0005-0000-0000-0000DA010000}"/>
    <cellStyle name="20% - Accent2 5 3 2" xfId="6509" xr:uid="{00000000-0005-0000-0000-0000DB010000}"/>
    <cellStyle name="20% - Accent2 5 3 3" xfId="5885" xr:uid="{00000000-0005-0000-0000-0000DC010000}"/>
    <cellStyle name="20% - Accent2 5 3 3 2" xfId="9733" xr:uid="{E700D3E6-019B-4C15-BC18-B25A8F7F7F0B}"/>
    <cellStyle name="20% - Accent2 5 3 4" xfId="9153" xr:uid="{00000000-0005-0000-0000-0000DD010000}"/>
    <cellStyle name="20% - Accent2 5 3 4 2" xfId="9734" xr:uid="{E1E02E7B-854A-4240-B184-0D23B91548EF}"/>
    <cellStyle name="20% - Accent2 5 3 5" xfId="9425" xr:uid="{E6F33549-6D1A-461A-B28E-594A0F540F37}"/>
    <cellStyle name="20% - Accent2 5 3 5 2" xfId="11737" xr:uid="{BBBE22DB-7E26-4FFE-BCD3-6E9CCD884023}"/>
    <cellStyle name="20% - Accent2 5 3 6" xfId="11425" xr:uid="{277EFD38-C508-405E-BFD3-F86243BB6D42}"/>
    <cellStyle name="20% - Accent2 5 3_11. BS" xfId="10336" xr:uid="{6336951E-7B26-45A3-9F40-0C13AAD29FA5}"/>
    <cellStyle name="20% - Accent2 5 4" xfId="5499" xr:uid="{00000000-0005-0000-0000-0000DF010000}"/>
    <cellStyle name="20% - Accent2 5 4 2" xfId="6510" xr:uid="{00000000-0005-0000-0000-0000E0010000}"/>
    <cellStyle name="20% - Accent2 5 4_11. BS" xfId="10337" xr:uid="{90869BFD-8065-497F-AC31-E23FDFFC6AA1}"/>
    <cellStyle name="20% - Accent2 5_9 Inc.St" xfId="11161" xr:uid="{1FA04C6E-46F3-4D36-90BF-F23F8D3C0ADE}"/>
    <cellStyle name="20% - Accent2 6" xfId="738" xr:uid="{00000000-0005-0000-0000-0000E2010000}"/>
    <cellStyle name="20% - Accent2 6 10" xfId="9613" xr:uid="{4F7BD8F8-DE73-4002-ABD1-48755FA14944}"/>
    <cellStyle name="20% - Accent2 6 10 2" xfId="11738" xr:uid="{055FB47E-2FF2-4DCD-B2C0-167541573C14}"/>
    <cellStyle name="20% - Accent2 6 11" xfId="11427" xr:uid="{8D01DA1A-DAC8-4756-B344-2A77D579FB9A}"/>
    <cellStyle name="20% - Accent2 6 2" xfId="739" xr:uid="{00000000-0005-0000-0000-0000E3010000}"/>
    <cellStyle name="20% - Accent2 6 2 10" xfId="11428" xr:uid="{857B3D76-AF26-40C6-8490-8A14C6718D85}"/>
    <cellStyle name="20% - Accent2 6 2 2" xfId="5502" xr:uid="{00000000-0005-0000-0000-0000E4010000}"/>
    <cellStyle name="20% - Accent2 6 2 2 2" xfId="6512" xr:uid="{00000000-0005-0000-0000-0000E5010000}"/>
    <cellStyle name="20% - Accent2 6 2 2 3" xfId="6511" xr:uid="{00000000-0005-0000-0000-0000E6010000}"/>
    <cellStyle name="20% - Accent2 6 2 2_11. BS" xfId="10340" xr:uid="{6EFA186B-40E6-42FF-9375-F54AC45E570A}"/>
    <cellStyle name="20% - Accent2 6 2 3" xfId="6513" xr:uid="{00000000-0005-0000-0000-0000E7010000}"/>
    <cellStyle name="20% - Accent2 6 2 4" xfId="5888" xr:uid="{00000000-0005-0000-0000-0000E8010000}"/>
    <cellStyle name="20% - Accent2 6 2 4 2" xfId="9735" xr:uid="{0BB12AA3-AB32-4E77-82C0-5DD0AE6CA4DD}"/>
    <cellStyle name="20% - Accent2 6 2 5" xfId="9156" xr:uid="{00000000-0005-0000-0000-0000E9010000}"/>
    <cellStyle name="20% - Accent2 6 2 5 2" xfId="9736" xr:uid="{749E0269-875E-4BE3-8BB3-66FCBE1D6FB8}"/>
    <cellStyle name="20% - Accent2 6 2 6" xfId="9428" xr:uid="{B409BDC0-0597-446C-908F-51D38A2EAAF4}"/>
    <cellStyle name="20% - Accent2 6 2 6 2" xfId="11739" xr:uid="{D1F48CB2-4B90-4ACB-ABC4-B2A6F4175C76}"/>
    <cellStyle name="20% - Accent2 6 2 7" xfId="9529" xr:uid="{A898315A-29D8-46DD-9334-A65E6C837D3C}"/>
    <cellStyle name="20% - Accent2 6 2 7 2" xfId="11740" xr:uid="{02EFFF58-D0BE-4EF9-8476-D195CBAF6F6D}"/>
    <cellStyle name="20% - Accent2 6 2 8" xfId="9658" xr:uid="{29BBB6C1-50B7-47DD-ADB2-E23DFFF10E6C}"/>
    <cellStyle name="20% - Accent2 6 2 8 2" xfId="11741" xr:uid="{ABD71B2A-CADB-40E9-BE55-E6E38E337C03}"/>
    <cellStyle name="20% - Accent2 6 2 9" xfId="9672" xr:uid="{C2C52D5D-275D-48A1-B82D-EC0E61F22CA6}"/>
    <cellStyle name="20% - Accent2 6 2 9 2" xfId="11742" xr:uid="{3F61275B-6A02-457B-8ACC-2DB16550D6E3}"/>
    <cellStyle name="20% - Accent2 6 2_11. BS" xfId="10339" xr:uid="{3060AF25-6DE8-49A8-B886-A07CC68D536C}"/>
    <cellStyle name="20% - Accent2 6 3" xfId="5501" xr:uid="{00000000-0005-0000-0000-0000EB010000}"/>
    <cellStyle name="20% - Accent2 6 3 2" xfId="6515" xr:uid="{00000000-0005-0000-0000-0000EC010000}"/>
    <cellStyle name="20% - Accent2 6 3 3" xfId="6514" xr:uid="{00000000-0005-0000-0000-0000ED010000}"/>
    <cellStyle name="20% - Accent2 6 3_11. BS" xfId="10341" xr:uid="{66B15BB4-494C-4290-BD4E-9FD4F5497962}"/>
    <cellStyle name="20% - Accent2 6 4" xfId="6516" xr:uid="{00000000-0005-0000-0000-0000EE010000}"/>
    <cellStyle name="20% - Accent2 6 5" xfId="5887" xr:uid="{00000000-0005-0000-0000-0000EF010000}"/>
    <cellStyle name="20% - Accent2 6 5 2" xfId="9737" xr:uid="{3585780F-8CDB-4FA7-A44A-030830362DB9}"/>
    <cellStyle name="20% - Accent2 6 6" xfId="9155" xr:uid="{00000000-0005-0000-0000-0000F0010000}"/>
    <cellStyle name="20% - Accent2 6 6 2" xfId="9738" xr:uid="{BDE85296-77CF-4021-8CC3-F8917381495F}"/>
    <cellStyle name="20% - Accent2 6 7" xfId="9427" xr:uid="{7A452FBA-1934-40CA-907C-ADD076C004B2}"/>
    <cellStyle name="20% - Accent2 6 7 2" xfId="11743" xr:uid="{88DB507B-588C-479C-AFDD-579E307CC294}"/>
    <cellStyle name="20% - Accent2 6 8" xfId="9530" xr:uid="{3F768FCD-1E81-4A0D-B528-3BD0919D868A}"/>
    <cellStyle name="20% - Accent2 6 8 2" xfId="11744" xr:uid="{CD67A781-72FC-4A4E-8FE9-F1E72FBF60F4}"/>
    <cellStyle name="20% - Accent2 6 9" xfId="9657" xr:uid="{8E0E6A89-8902-431E-AFE2-9E3BC94A2FAA}"/>
    <cellStyle name="20% - Accent2 6 9 2" xfId="11745" xr:uid="{028CFD8C-B70D-4C1B-BFC6-0AFE6D71453F}"/>
    <cellStyle name="20% - Accent2 6_11. BS" xfId="10338" xr:uid="{3C4506A1-62C2-46D6-8C2D-2F9EE9590CB8}"/>
    <cellStyle name="20% - Accent2 7" xfId="740" xr:uid="{00000000-0005-0000-0000-0000F2010000}"/>
    <cellStyle name="20% - Accent2 7 10" xfId="11429" xr:uid="{38BE315D-6706-4451-835B-517E3353EA95}"/>
    <cellStyle name="20% - Accent2 7 2" xfId="5503" xr:uid="{00000000-0005-0000-0000-0000F3010000}"/>
    <cellStyle name="20% - Accent2 7 2 2" xfId="6518" xr:uid="{00000000-0005-0000-0000-0000F4010000}"/>
    <cellStyle name="20% - Accent2 7 2 3" xfId="6517" xr:uid="{00000000-0005-0000-0000-0000F5010000}"/>
    <cellStyle name="20% - Accent2 7 2_11. BS" xfId="10343" xr:uid="{D4D66C4B-6BBE-4F4C-8ED4-401A2F99FA6E}"/>
    <cellStyle name="20% - Accent2 7 3" xfId="6519" xr:uid="{00000000-0005-0000-0000-0000F6010000}"/>
    <cellStyle name="20% - Accent2 7 4" xfId="5889" xr:uid="{00000000-0005-0000-0000-0000F7010000}"/>
    <cellStyle name="20% - Accent2 7 4 2" xfId="9739" xr:uid="{7F072D5A-2888-41E2-8A07-5EFC372AFD1E}"/>
    <cellStyle name="20% - Accent2 7 5" xfId="9157" xr:uid="{00000000-0005-0000-0000-0000F8010000}"/>
    <cellStyle name="20% - Accent2 7 5 2" xfId="9740" xr:uid="{B9C84959-0EAC-40F2-911E-6A792ED9AB68}"/>
    <cellStyle name="20% - Accent2 7 6" xfId="9429" xr:uid="{8D3DBD81-E094-49D2-8F38-7C3AFF311D3E}"/>
    <cellStyle name="20% - Accent2 7 6 2" xfId="11746" xr:uid="{C4BF99EE-41FC-41C9-BFBF-23B2DFD422E2}"/>
    <cellStyle name="20% - Accent2 7 7" xfId="9528" xr:uid="{99A8B942-55E2-4A75-9BD8-D5CF4D523E92}"/>
    <cellStyle name="20% - Accent2 7 7 2" xfId="11747" xr:uid="{61EBA95A-5985-4339-AAF2-C227E8E5B9D8}"/>
    <cellStyle name="20% - Accent2 7 8" xfId="9659" xr:uid="{DF9944F1-4285-4DF3-A95D-4F9A21464195}"/>
    <cellStyle name="20% - Accent2 7 8 2" xfId="11748" xr:uid="{78326DA5-F454-4350-983C-1FFA34D2014E}"/>
    <cellStyle name="20% - Accent2 7 9" xfId="11340" xr:uid="{23821D98-E68E-44A0-B0F0-03CEFC885D72}"/>
    <cellStyle name="20% - Accent2 7 9 2" xfId="11749" xr:uid="{EEC901ED-9F9E-4731-9CE9-6722F46A24C6}"/>
    <cellStyle name="20% - Accent2 7_11. BS" xfId="10342" xr:uid="{7FE9B849-9971-4345-8AD6-EEB3CCA6C6D9}"/>
    <cellStyle name="20% - Accent2 8" xfId="741" xr:uid="{00000000-0005-0000-0000-0000FA010000}"/>
    <cellStyle name="20% - Accent2 8 2" xfId="5504" xr:uid="{00000000-0005-0000-0000-0000FB010000}"/>
    <cellStyle name="20% - Accent2 8 2 2" xfId="9741" xr:uid="{E0478409-6533-4055-9114-F531632053B4}"/>
    <cellStyle name="20% - Accent2 8 3" xfId="5890" xr:uid="{00000000-0005-0000-0000-0000FC010000}"/>
    <cellStyle name="20% - Accent2 8 3 2" xfId="9742" xr:uid="{BE363A30-A632-4EAA-91EE-456BB71A000B}"/>
    <cellStyle name="20% - Accent2 8 4" xfId="9158" xr:uid="{00000000-0005-0000-0000-0000FD010000}"/>
    <cellStyle name="20% - Accent2 8 4 2" xfId="9743" xr:uid="{D841135B-BB0D-456B-A4BA-C1BECCFEAA9C}"/>
    <cellStyle name="20% - Accent2 8 5" xfId="9430" xr:uid="{4573131E-511A-4627-B5B3-983CDCB946F1}"/>
    <cellStyle name="20% - Accent2 8 5 2" xfId="11750" xr:uid="{11E003D5-E5B1-4FB7-AAD8-11ED5A9868F3}"/>
    <cellStyle name="20% - Accent2 8 6" xfId="11430" xr:uid="{5007C835-EC23-4CD3-91D0-61169AE853E3}"/>
    <cellStyle name="20% - Accent2 8_11. BS" xfId="10344" xr:uid="{6D8B5C99-D64D-4252-8536-7F7E037ECD76}"/>
    <cellStyle name="20% - Accent2 9" xfId="742" xr:uid="{00000000-0005-0000-0000-0000FE010000}"/>
    <cellStyle name="20% - Accent2 9 2" xfId="5505" xr:uid="{00000000-0005-0000-0000-0000FF010000}"/>
    <cellStyle name="20% - Accent2 9 2 2" xfId="9744" xr:uid="{AF97EDE0-A2B3-49C9-AC0E-F751D330233A}"/>
    <cellStyle name="20% - Accent2 9 3" xfId="5891" xr:uid="{00000000-0005-0000-0000-000000020000}"/>
    <cellStyle name="20% - Accent2 9 3 2" xfId="9745" xr:uid="{E710E479-C4B6-4A9F-A8B0-CBE943E1E2D9}"/>
    <cellStyle name="20% - Accent2 9 4" xfId="9159" xr:uid="{00000000-0005-0000-0000-000001020000}"/>
    <cellStyle name="20% - Accent2 9 4 2" xfId="9746" xr:uid="{30E17E0F-F07F-4403-9B9D-427D39A23DCC}"/>
    <cellStyle name="20% - Accent2 9 5" xfId="9431" xr:uid="{CF862F39-FBF7-4B17-960C-B1D2D0BA32B7}"/>
    <cellStyle name="20% - Accent2 9 5 2" xfId="11751" xr:uid="{672BB125-CFB9-4657-AEE6-103CFFD51763}"/>
    <cellStyle name="20% - Accent2 9 6" xfId="11431" xr:uid="{88E3D9A8-B3E2-486F-9147-C9A80A508914}"/>
    <cellStyle name="20% - Accent2 9_11. BS" xfId="10345" xr:uid="{ADA07A03-BA27-41F4-A786-08AAB3CC9206}"/>
    <cellStyle name="20% - Accent3 10" xfId="743" xr:uid="{00000000-0005-0000-0000-000002020000}"/>
    <cellStyle name="20% - Accent3 11" xfId="2039" xr:uid="{00000000-0005-0000-0000-000003020000}"/>
    <cellStyle name="20% - Accent3 12" xfId="6520" xr:uid="{00000000-0005-0000-0000-000004020000}"/>
    <cellStyle name="20% - Accent3 13" xfId="6521" xr:uid="{00000000-0005-0000-0000-000005020000}"/>
    <cellStyle name="20% - Accent3 2" xfId="50" xr:uid="{00000000-0005-0000-0000-000006020000}"/>
    <cellStyle name="20% - Accent3 2 10" xfId="6522" xr:uid="{00000000-0005-0000-0000-000007020000}"/>
    <cellStyle name="20% - Accent3 2 10 2" xfId="6523" xr:uid="{00000000-0005-0000-0000-000008020000}"/>
    <cellStyle name="20% - Accent3 2 10 2 2" xfId="6524" xr:uid="{00000000-0005-0000-0000-000009020000}"/>
    <cellStyle name="20% - Accent3 2 10 3" xfId="6525" xr:uid="{00000000-0005-0000-0000-00000A020000}"/>
    <cellStyle name="20% - Accent3 2 11" xfId="6526" xr:uid="{00000000-0005-0000-0000-00000B020000}"/>
    <cellStyle name="20% - Accent3 2 11 2" xfId="6527" xr:uid="{00000000-0005-0000-0000-00000C020000}"/>
    <cellStyle name="20% - Accent3 2 11 2 2" xfId="6528" xr:uid="{00000000-0005-0000-0000-00000D020000}"/>
    <cellStyle name="20% - Accent3 2 11 3" xfId="6529" xr:uid="{00000000-0005-0000-0000-00000E020000}"/>
    <cellStyle name="20% - Accent3 2 12" xfId="6530" xr:uid="{00000000-0005-0000-0000-00000F020000}"/>
    <cellStyle name="20% - Accent3 2 12 2" xfId="6531" xr:uid="{00000000-0005-0000-0000-000010020000}"/>
    <cellStyle name="20% - Accent3 2 12 2 2" xfId="6532" xr:uid="{00000000-0005-0000-0000-000011020000}"/>
    <cellStyle name="20% - Accent3 2 12 3" xfId="6533" xr:uid="{00000000-0005-0000-0000-000012020000}"/>
    <cellStyle name="20% - Accent3 2 13" xfId="6534" xr:uid="{00000000-0005-0000-0000-000013020000}"/>
    <cellStyle name="20% - Accent3 2 13 2" xfId="6535" xr:uid="{00000000-0005-0000-0000-000014020000}"/>
    <cellStyle name="20% - Accent3 2 13 2 2" xfId="6536" xr:uid="{00000000-0005-0000-0000-000015020000}"/>
    <cellStyle name="20% - Accent3 2 13 3" xfId="6537" xr:uid="{00000000-0005-0000-0000-000016020000}"/>
    <cellStyle name="20% - Accent3 2 14" xfId="6538" xr:uid="{00000000-0005-0000-0000-000017020000}"/>
    <cellStyle name="20% - Accent3 2 15" xfId="6539" xr:uid="{00000000-0005-0000-0000-000018020000}"/>
    <cellStyle name="20% - Accent3 2 16" xfId="6540" xr:uid="{00000000-0005-0000-0000-000019020000}"/>
    <cellStyle name="20% - Accent3 2 17" xfId="6541" xr:uid="{00000000-0005-0000-0000-00001A020000}"/>
    <cellStyle name="20% - Accent3 2 18" xfId="6542" xr:uid="{00000000-0005-0000-0000-00001B020000}"/>
    <cellStyle name="20% - Accent3 2 19" xfId="6543" xr:uid="{00000000-0005-0000-0000-00001C020000}"/>
    <cellStyle name="20% - Accent3 2 19 2" xfId="6544" xr:uid="{00000000-0005-0000-0000-00001D020000}"/>
    <cellStyle name="20% - Accent3 2 2" xfId="51" xr:uid="{00000000-0005-0000-0000-00001E020000}"/>
    <cellStyle name="20% - Accent3 2 2 10" xfId="2179" xr:uid="{00000000-0005-0000-0000-00001F020000}"/>
    <cellStyle name="20% - Accent3 2 2 11" xfId="2180" xr:uid="{00000000-0005-0000-0000-000020020000}"/>
    <cellStyle name="20% - Accent3 2 2 12" xfId="2181" xr:uid="{00000000-0005-0000-0000-000021020000}"/>
    <cellStyle name="20% - Accent3 2 2 13" xfId="2182" xr:uid="{00000000-0005-0000-0000-000022020000}"/>
    <cellStyle name="20% - Accent3 2 2 14" xfId="2183" xr:uid="{00000000-0005-0000-0000-000023020000}"/>
    <cellStyle name="20% - Accent3 2 2 15" xfId="2184" xr:uid="{00000000-0005-0000-0000-000024020000}"/>
    <cellStyle name="20% - Accent3 2 2 16" xfId="2185" xr:uid="{00000000-0005-0000-0000-000025020000}"/>
    <cellStyle name="20% - Accent3 2 2 17" xfId="2186" xr:uid="{00000000-0005-0000-0000-000026020000}"/>
    <cellStyle name="20% - Accent3 2 2 18" xfId="2187" xr:uid="{00000000-0005-0000-0000-000027020000}"/>
    <cellStyle name="20% - Accent3 2 2 19" xfId="2188" xr:uid="{00000000-0005-0000-0000-000028020000}"/>
    <cellStyle name="20% - Accent3 2 2 2" xfId="2189" xr:uid="{00000000-0005-0000-0000-000029020000}"/>
    <cellStyle name="20% - Accent3 2 2 20" xfId="2190" xr:uid="{00000000-0005-0000-0000-00002A020000}"/>
    <cellStyle name="20% - Accent3 2 2 21" xfId="2191" xr:uid="{00000000-0005-0000-0000-00002B020000}"/>
    <cellStyle name="20% - Accent3 2 2 22" xfId="2192" xr:uid="{00000000-0005-0000-0000-00002C020000}"/>
    <cellStyle name="20% - Accent3 2 2 23" xfId="2193" xr:uid="{00000000-0005-0000-0000-00002D020000}"/>
    <cellStyle name="20% - Accent3 2 2 24" xfId="2194" xr:uid="{00000000-0005-0000-0000-00002E020000}"/>
    <cellStyle name="20% - Accent3 2 2 25" xfId="2195" xr:uid="{00000000-0005-0000-0000-00002F020000}"/>
    <cellStyle name="20% - Accent3 2 2 26" xfId="2196" xr:uid="{00000000-0005-0000-0000-000030020000}"/>
    <cellStyle name="20% - Accent3 2 2 27" xfId="744" xr:uid="{00000000-0005-0000-0000-000031020000}"/>
    <cellStyle name="20% - Accent3 2 2 3" xfId="2197" xr:uid="{00000000-0005-0000-0000-000032020000}"/>
    <cellStyle name="20% - Accent3 2 2 4" xfId="2198" xr:uid="{00000000-0005-0000-0000-000033020000}"/>
    <cellStyle name="20% - Accent3 2 2 5" xfId="2199" xr:uid="{00000000-0005-0000-0000-000034020000}"/>
    <cellStyle name="20% - Accent3 2 2 6" xfId="2200" xr:uid="{00000000-0005-0000-0000-000035020000}"/>
    <cellStyle name="20% - Accent3 2 2 7" xfId="2201" xr:uid="{00000000-0005-0000-0000-000036020000}"/>
    <cellStyle name="20% - Accent3 2 2 8" xfId="2202" xr:uid="{00000000-0005-0000-0000-000037020000}"/>
    <cellStyle name="20% - Accent3 2 2 8 2" xfId="6545" xr:uid="{00000000-0005-0000-0000-000038020000}"/>
    <cellStyle name="20% - Accent3 2 2 8_9 Inc.St" xfId="11164" xr:uid="{EC069573-213E-4E29-9387-1522394CA028}"/>
    <cellStyle name="20% - Accent3 2 2 9" xfId="2203" xr:uid="{00000000-0005-0000-0000-00003A020000}"/>
    <cellStyle name="20% - Accent3 2 2_9 Inc.St" xfId="11163" xr:uid="{21BE26BD-CC2D-4CF7-8D17-5F02B1776B30}"/>
    <cellStyle name="20% - Accent3 2 3" xfId="6546" xr:uid="{00000000-0005-0000-0000-00003C020000}"/>
    <cellStyle name="20% - Accent3 2 3 10" xfId="6547" xr:uid="{00000000-0005-0000-0000-00003D020000}"/>
    <cellStyle name="20% - Accent3 2 3 11" xfId="6548" xr:uid="{00000000-0005-0000-0000-00003E020000}"/>
    <cellStyle name="20% - Accent3 2 3 12" xfId="6549" xr:uid="{00000000-0005-0000-0000-00003F020000}"/>
    <cellStyle name="20% - Accent3 2 3 13" xfId="6550" xr:uid="{00000000-0005-0000-0000-000040020000}"/>
    <cellStyle name="20% - Accent3 2 3 14" xfId="6551" xr:uid="{00000000-0005-0000-0000-000041020000}"/>
    <cellStyle name="20% - Accent3 2 3 15" xfId="6552" xr:uid="{00000000-0005-0000-0000-000042020000}"/>
    <cellStyle name="20% - Accent3 2 3 16" xfId="6553" xr:uid="{00000000-0005-0000-0000-000043020000}"/>
    <cellStyle name="20% - Accent3 2 3 17" xfId="6554" xr:uid="{00000000-0005-0000-0000-000044020000}"/>
    <cellStyle name="20% - Accent3 2 3 18" xfId="6555" xr:uid="{00000000-0005-0000-0000-000045020000}"/>
    <cellStyle name="20% - Accent3 2 3 18 2" xfId="6556" xr:uid="{00000000-0005-0000-0000-000046020000}"/>
    <cellStyle name="20% - Accent3 2 3 19" xfId="6557" xr:uid="{00000000-0005-0000-0000-000047020000}"/>
    <cellStyle name="20% - Accent3 2 3 2" xfId="6558" xr:uid="{00000000-0005-0000-0000-000048020000}"/>
    <cellStyle name="20% - Accent3 2 3 2 10" xfId="6559" xr:uid="{00000000-0005-0000-0000-000049020000}"/>
    <cellStyle name="20% - Accent3 2 3 2 11" xfId="6560" xr:uid="{00000000-0005-0000-0000-00004A020000}"/>
    <cellStyle name="20% - Accent3 2 3 2 12" xfId="6561" xr:uid="{00000000-0005-0000-0000-00004B020000}"/>
    <cellStyle name="20% - Accent3 2 3 2 2" xfId="6562" xr:uid="{00000000-0005-0000-0000-00004C020000}"/>
    <cellStyle name="20% - Accent3 2 3 2 3" xfId="6563" xr:uid="{00000000-0005-0000-0000-00004D020000}"/>
    <cellStyle name="20% - Accent3 2 3 2 4" xfId="6564" xr:uid="{00000000-0005-0000-0000-00004E020000}"/>
    <cellStyle name="20% - Accent3 2 3 2 5" xfId="6565" xr:uid="{00000000-0005-0000-0000-00004F020000}"/>
    <cellStyle name="20% - Accent3 2 3 2 6" xfId="6566" xr:uid="{00000000-0005-0000-0000-000050020000}"/>
    <cellStyle name="20% - Accent3 2 3 2 7" xfId="6567" xr:uid="{00000000-0005-0000-0000-000051020000}"/>
    <cellStyle name="20% - Accent3 2 3 2 8" xfId="6568" xr:uid="{00000000-0005-0000-0000-000052020000}"/>
    <cellStyle name="20% - Accent3 2 3 2 9" xfId="6569" xr:uid="{00000000-0005-0000-0000-000053020000}"/>
    <cellStyle name="20% - Accent3 2 3 3" xfId="6570" xr:uid="{00000000-0005-0000-0000-000054020000}"/>
    <cellStyle name="20% - Accent3 2 3 4" xfId="6571" xr:uid="{00000000-0005-0000-0000-000055020000}"/>
    <cellStyle name="20% - Accent3 2 3 5" xfId="6572" xr:uid="{00000000-0005-0000-0000-000056020000}"/>
    <cellStyle name="20% - Accent3 2 3 6" xfId="6573" xr:uid="{00000000-0005-0000-0000-000057020000}"/>
    <cellStyle name="20% - Accent3 2 3 7" xfId="6574" xr:uid="{00000000-0005-0000-0000-000058020000}"/>
    <cellStyle name="20% - Accent3 2 3 8" xfId="6575" xr:uid="{00000000-0005-0000-0000-000059020000}"/>
    <cellStyle name="20% - Accent3 2 3 9" xfId="6576" xr:uid="{00000000-0005-0000-0000-00005A020000}"/>
    <cellStyle name="20% - Accent3 2 3_EQU" xfId="6577" xr:uid="{00000000-0005-0000-0000-00005B020000}"/>
    <cellStyle name="20% - Accent3 2 4" xfId="6578" xr:uid="{00000000-0005-0000-0000-00005C020000}"/>
    <cellStyle name="20% - Accent3 2 4 2" xfId="6579" xr:uid="{00000000-0005-0000-0000-00005D020000}"/>
    <cellStyle name="20% - Accent3 2 4 2 2" xfId="6580" xr:uid="{00000000-0005-0000-0000-00005E020000}"/>
    <cellStyle name="20% - Accent3 2 4 3" xfId="6581" xr:uid="{00000000-0005-0000-0000-00005F020000}"/>
    <cellStyle name="20% - Accent3 2 4_EQU" xfId="6582" xr:uid="{00000000-0005-0000-0000-000060020000}"/>
    <cellStyle name="20% - Accent3 2 5" xfId="6583" xr:uid="{00000000-0005-0000-0000-000061020000}"/>
    <cellStyle name="20% - Accent3 2 5 2" xfId="6584" xr:uid="{00000000-0005-0000-0000-000062020000}"/>
    <cellStyle name="20% - Accent3 2 5 2 2" xfId="6585" xr:uid="{00000000-0005-0000-0000-000063020000}"/>
    <cellStyle name="20% - Accent3 2 5 3" xfId="6586" xr:uid="{00000000-0005-0000-0000-000064020000}"/>
    <cellStyle name="20% - Accent3 2 6" xfId="6587" xr:uid="{00000000-0005-0000-0000-000065020000}"/>
    <cellStyle name="20% - Accent3 2 6 2" xfId="6588" xr:uid="{00000000-0005-0000-0000-000066020000}"/>
    <cellStyle name="20% - Accent3 2 6 2 2" xfId="6589" xr:uid="{00000000-0005-0000-0000-000067020000}"/>
    <cellStyle name="20% - Accent3 2 6 3" xfId="6590" xr:uid="{00000000-0005-0000-0000-000068020000}"/>
    <cellStyle name="20% - Accent3 2 7" xfId="6591" xr:uid="{00000000-0005-0000-0000-000069020000}"/>
    <cellStyle name="20% - Accent3 2 7 2" xfId="6592" xr:uid="{00000000-0005-0000-0000-00006A020000}"/>
    <cellStyle name="20% - Accent3 2 7 2 2" xfId="6593" xr:uid="{00000000-0005-0000-0000-00006B020000}"/>
    <cellStyle name="20% - Accent3 2 7 3" xfId="6594" xr:uid="{00000000-0005-0000-0000-00006C020000}"/>
    <cellStyle name="20% - Accent3 2 8" xfId="6595" xr:uid="{00000000-0005-0000-0000-00006D020000}"/>
    <cellStyle name="20% - Accent3 2 8 2" xfId="6596" xr:uid="{00000000-0005-0000-0000-00006E020000}"/>
    <cellStyle name="20% - Accent3 2 8 2 2" xfId="6597" xr:uid="{00000000-0005-0000-0000-00006F020000}"/>
    <cellStyle name="20% - Accent3 2 8 3" xfId="6598" xr:uid="{00000000-0005-0000-0000-000070020000}"/>
    <cellStyle name="20% - Accent3 2 9" xfId="6599" xr:uid="{00000000-0005-0000-0000-000071020000}"/>
    <cellStyle name="20% - Accent3 2 9 2" xfId="6600" xr:uid="{00000000-0005-0000-0000-000072020000}"/>
    <cellStyle name="20% - Accent3 2 9 2 2" xfId="6601" xr:uid="{00000000-0005-0000-0000-000073020000}"/>
    <cellStyle name="20% - Accent3 2 9 3" xfId="6602" xr:uid="{00000000-0005-0000-0000-000074020000}"/>
    <cellStyle name="20% - Accent3 2_5130_new" xfId="6603" xr:uid="{00000000-0005-0000-0000-000075020000}"/>
    <cellStyle name="20% - Accent3 3" xfId="52" xr:uid="{00000000-0005-0000-0000-000076020000}"/>
    <cellStyle name="20% - Accent3 3 10" xfId="2204" xr:uid="{00000000-0005-0000-0000-000077020000}"/>
    <cellStyle name="20% - Accent3 3 11" xfId="2205" xr:uid="{00000000-0005-0000-0000-000078020000}"/>
    <cellStyle name="20% - Accent3 3 12" xfId="2206" xr:uid="{00000000-0005-0000-0000-000079020000}"/>
    <cellStyle name="20% - Accent3 3 13" xfId="2207" xr:uid="{00000000-0005-0000-0000-00007A020000}"/>
    <cellStyle name="20% - Accent3 3 14" xfId="2208" xr:uid="{00000000-0005-0000-0000-00007B020000}"/>
    <cellStyle name="20% - Accent3 3 15" xfId="2209" xr:uid="{00000000-0005-0000-0000-00007C020000}"/>
    <cellStyle name="20% - Accent3 3 16" xfId="2210" xr:uid="{00000000-0005-0000-0000-00007D020000}"/>
    <cellStyle name="20% - Accent3 3 17" xfId="2211" xr:uid="{00000000-0005-0000-0000-00007E020000}"/>
    <cellStyle name="20% - Accent3 3 18" xfId="2212" xr:uid="{00000000-0005-0000-0000-00007F020000}"/>
    <cellStyle name="20% - Accent3 3 19" xfId="2213" xr:uid="{00000000-0005-0000-0000-000080020000}"/>
    <cellStyle name="20% - Accent3 3 2" xfId="53" xr:uid="{00000000-0005-0000-0000-000081020000}"/>
    <cellStyle name="20% - Accent3 3 2 2" xfId="2214" xr:uid="{00000000-0005-0000-0000-000082020000}"/>
    <cellStyle name="20% - Accent3 3 2 2 2" xfId="6604" xr:uid="{00000000-0005-0000-0000-000083020000}"/>
    <cellStyle name="20% - Accent3 3 2 2_9 Inc.St" xfId="11167" xr:uid="{87D710EF-1C0B-483E-BB52-49BD4B3627F6}"/>
    <cellStyle name="20% - Accent3 3 2 3" xfId="6605" xr:uid="{00000000-0005-0000-0000-000085020000}"/>
    <cellStyle name="20% - Accent3 3 2_9 Inc.St" xfId="11166" xr:uid="{FC0E762B-30A8-485B-AD90-FADB0E59E61A}"/>
    <cellStyle name="20% - Accent3 3 20" xfId="2215" xr:uid="{00000000-0005-0000-0000-000087020000}"/>
    <cellStyle name="20% - Accent3 3 21" xfId="2216" xr:uid="{00000000-0005-0000-0000-000088020000}"/>
    <cellStyle name="20% - Accent3 3 22" xfId="2217" xr:uid="{00000000-0005-0000-0000-000089020000}"/>
    <cellStyle name="20% - Accent3 3 23" xfId="2218" xr:uid="{00000000-0005-0000-0000-00008A020000}"/>
    <cellStyle name="20% - Accent3 3 24" xfId="2219" xr:uid="{00000000-0005-0000-0000-00008B020000}"/>
    <cellStyle name="20% - Accent3 3 25" xfId="2220" xr:uid="{00000000-0005-0000-0000-00008C020000}"/>
    <cellStyle name="20% - Accent3 3 26" xfId="2221" xr:uid="{00000000-0005-0000-0000-00008D020000}"/>
    <cellStyle name="20% - Accent3 3 3" xfId="2222" xr:uid="{00000000-0005-0000-0000-00008E020000}"/>
    <cellStyle name="20% - Accent3 3 4" xfId="2223" xr:uid="{00000000-0005-0000-0000-00008F020000}"/>
    <cellStyle name="20% - Accent3 3 5" xfId="2224" xr:uid="{00000000-0005-0000-0000-000090020000}"/>
    <cellStyle name="20% - Accent3 3 6" xfId="2225" xr:uid="{00000000-0005-0000-0000-000091020000}"/>
    <cellStyle name="20% - Accent3 3 7" xfId="2226" xr:uid="{00000000-0005-0000-0000-000092020000}"/>
    <cellStyle name="20% - Accent3 3 8" xfId="2227" xr:uid="{00000000-0005-0000-0000-000093020000}"/>
    <cellStyle name="20% - Accent3 3 9" xfId="2228" xr:uid="{00000000-0005-0000-0000-000094020000}"/>
    <cellStyle name="20% - Accent3 3 9 2" xfId="6606" xr:uid="{00000000-0005-0000-0000-000095020000}"/>
    <cellStyle name="20% - Accent3 3 9_9 Inc.St" xfId="11168" xr:uid="{9C8CE331-B81E-4BBB-8CC3-ED5A8E614AAF}"/>
    <cellStyle name="20% - Accent3 3_9 Inc.St" xfId="11165" xr:uid="{600CC394-108F-4A68-B511-20634B25E4BF}"/>
    <cellStyle name="20% - Accent3 4" xfId="54" xr:uid="{00000000-0005-0000-0000-000098020000}"/>
    <cellStyle name="20% - Accent3 4 10" xfId="6607" xr:uid="{00000000-0005-0000-0000-000099020000}"/>
    <cellStyle name="20% - Accent3 4 2" xfId="55" xr:uid="{00000000-0005-0000-0000-00009A020000}"/>
    <cellStyle name="20% - Accent3 4 2 2" xfId="6608" xr:uid="{00000000-0005-0000-0000-00009B020000}"/>
    <cellStyle name="20% - Accent3 4 2 2 2" xfId="6609" xr:uid="{00000000-0005-0000-0000-00009C020000}"/>
    <cellStyle name="20% - Accent3 4 2 3" xfId="6610" xr:uid="{00000000-0005-0000-0000-00009D020000}"/>
    <cellStyle name="20% - Accent3 4 2_EQU" xfId="6611" xr:uid="{00000000-0005-0000-0000-00009E020000}"/>
    <cellStyle name="20% - Accent3 4 3" xfId="6612" xr:uid="{00000000-0005-0000-0000-00009F020000}"/>
    <cellStyle name="20% - Accent3 4 4" xfId="6613" xr:uid="{00000000-0005-0000-0000-0000A0020000}"/>
    <cellStyle name="20% - Accent3 4 5" xfId="6614" xr:uid="{00000000-0005-0000-0000-0000A1020000}"/>
    <cellStyle name="20% - Accent3 4 6" xfId="6615" xr:uid="{00000000-0005-0000-0000-0000A2020000}"/>
    <cellStyle name="20% - Accent3 4 7" xfId="6616" xr:uid="{00000000-0005-0000-0000-0000A3020000}"/>
    <cellStyle name="20% - Accent3 4 8" xfId="6617" xr:uid="{00000000-0005-0000-0000-0000A4020000}"/>
    <cellStyle name="20% - Accent3 4 9" xfId="6618" xr:uid="{00000000-0005-0000-0000-0000A5020000}"/>
    <cellStyle name="20% - Accent3 4 9 2" xfId="6619" xr:uid="{00000000-0005-0000-0000-0000A6020000}"/>
    <cellStyle name="20% - Accent3 4_9 Inc.St" xfId="11169" xr:uid="{3FEB3BF8-88F8-402A-93F6-041DF9DF545A}"/>
    <cellStyle name="20% - Accent3 5" xfId="56" xr:uid="{00000000-0005-0000-0000-0000A8020000}"/>
    <cellStyle name="20% - Accent3 5 2" xfId="57" xr:uid="{00000000-0005-0000-0000-0000A9020000}"/>
    <cellStyle name="20% - Accent3 5 2 2" xfId="746" xr:uid="{00000000-0005-0000-0000-0000AA020000}"/>
    <cellStyle name="20% - Accent3 5 2 2 2" xfId="6620" xr:uid="{00000000-0005-0000-0000-0000AB020000}"/>
    <cellStyle name="20% - Accent3 5 2 2 3" xfId="5893" xr:uid="{00000000-0005-0000-0000-0000AC020000}"/>
    <cellStyle name="20% - Accent3 5 2 2 3 2" xfId="9747" xr:uid="{508ABB81-A976-4954-A3CA-E34D5E863414}"/>
    <cellStyle name="20% - Accent3 5 2 2 4" xfId="9161" xr:uid="{00000000-0005-0000-0000-0000AD020000}"/>
    <cellStyle name="20% - Accent3 5 2 2 4 2" xfId="9748" xr:uid="{20A53603-ACA7-4497-8284-3D4186CCDAFA}"/>
    <cellStyle name="20% - Accent3 5 2 2 5" xfId="9433" xr:uid="{ABA3701C-EBAC-4AA6-9CBC-73B7F11C8D17}"/>
    <cellStyle name="20% - Accent3 5 2 2 5 2" xfId="11752" xr:uid="{03324F9D-2C00-4DA2-BFF9-4B0CC56ACDA8}"/>
    <cellStyle name="20% - Accent3 5 2 2 6" xfId="11433" xr:uid="{51906558-B8C4-4E21-841E-5DFFAFFDE7B0}"/>
    <cellStyle name="20% - Accent3 5 2 2_11. BS" xfId="10346" xr:uid="{55F9614C-0181-4761-92E6-03711CDEAACA}"/>
    <cellStyle name="20% - Accent3 5 2 3" xfId="5507" xr:uid="{00000000-0005-0000-0000-0000AF020000}"/>
    <cellStyle name="20% - Accent3 5 2 3 2" xfId="6621" xr:uid="{00000000-0005-0000-0000-0000B0020000}"/>
    <cellStyle name="20% - Accent3 5 2 3_11. BS" xfId="10347" xr:uid="{EC8C29CD-54D3-49AD-B9D9-CB617578A8DF}"/>
    <cellStyle name="20% - Accent3 5 2_9 Inc.St" xfId="11171" xr:uid="{81188DEF-F6F8-4967-8F10-6E79F3D93BE8}"/>
    <cellStyle name="20% - Accent3 5 3" xfId="745" xr:uid="{00000000-0005-0000-0000-0000B2020000}"/>
    <cellStyle name="20% - Accent3 5 3 2" xfId="6622" xr:uid="{00000000-0005-0000-0000-0000B3020000}"/>
    <cellStyle name="20% - Accent3 5 3 3" xfId="5892" xr:uid="{00000000-0005-0000-0000-0000B4020000}"/>
    <cellStyle name="20% - Accent3 5 3 3 2" xfId="9749" xr:uid="{521D4C01-C15B-4EE4-BA0E-2DF7C9EB64C7}"/>
    <cellStyle name="20% - Accent3 5 3 4" xfId="9160" xr:uid="{00000000-0005-0000-0000-0000B5020000}"/>
    <cellStyle name="20% - Accent3 5 3 4 2" xfId="9750" xr:uid="{E80C405B-3518-491E-BC63-62C5E857C544}"/>
    <cellStyle name="20% - Accent3 5 3 5" xfId="9432" xr:uid="{42A7BEFD-53D4-451D-B312-7B67573B68BC}"/>
    <cellStyle name="20% - Accent3 5 3 5 2" xfId="11753" xr:uid="{72787386-4B74-4765-8F61-B61FE12BA4B1}"/>
    <cellStyle name="20% - Accent3 5 3 6" xfId="11432" xr:uid="{01F647B3-8522-4457-957C-D76A5350436C}"/>
    <cellStyle name="20% - Accent3 5 3_11. BS" xfId="10348" xr:uid="{573C7F55-60D3-4B25-B874-618EC3BA0A5E}"/>
    <cellStyle name="20% - Accent3 5 4" xfId="5506" xr:uid="{00000000-0005-0000-0000-0000B7020000}"/>
    <cellStyle name="20% - Accent3 5 4 2" xfId="6623" xr:uid="{00000000-0005-0000-0000-0000B8020000}"/>
    <cellStyle name="20% - Accent3 5 4_11. BS" xfId="10349" xr:uid="{73786203-ECE3-48B7-A760-E8AE2635F0B2}"/>
    <cellStyle name="20% - Accent3 5_9 Inc.St" xfId="11170" xr:uid="{F9FDE7ED-E2ED-4B76-92D2-389CD6E6F3A7}"/>
    <cellStyle name="20% - Accent3 6" xfId="747" xr:uid="{00000000-0005-0000-0000-0000BA020000}"/>
    <cellStyle name="20% - Accent3 6 10" xfId="11373" xr:uid="{9C075071-C6E9-437C-AF4E-AF0D6409040E}"/>
    <cellStyle name="20% - Accent3 6 10 2" xfId="11754" xr:uid="{CF4B68D8-04A4-4B8D-8338-26C1A9D099E8}"/>
    <cellStyle name="20% - Accent3 6 11" xfId="11434" xr:uid="{88F00481-4111-4AC5-B0C4-7168C3116382}"/>
    <cellStyle name="20% - Accent3 6 2" xfId="748" xr:uid="{00000000-0005-0000-0000-0000BB020000}"/>
    <cellStyle name="20% - Accent3 6 2 10" xfId="11435" xr:uid="{FEADF806-CDC5-4AC6-A4C8-E49495E2B160}"/>
    <cellStyle name="20% - Accent3 6 2 2" xfId="5509" xr:uid="{00000000-0005-0000-0000-0000BC020000}"/>
    <cellStyle name="20% - Accent3 6 2 2 2" xfId="6625" xr:uid="{00000000-0005-0000-0000-0000BD020000}"/>
    <cellStyle name="20% - Accent3 6 2 2 3" xfId="6624" xr:uid="{00000000-0005-0000-0000-0000BE020000}"/>
    <cellStyle name="20% - Accent3 6 2 2_11. BS" xfId="10352" xr:uid="{F3F4ADD1-9121-47C3-9664-9DFEFD442AF0}"/>
    <cellStyle name="20% - Accent3 6 2 3" xfId="6626" xr:uid="{00000000-0005-0000-0000-0000BF020000}"/>
    <cellStyle name="20% - Accent3 6 2 4" xfId="5895" xr:uid="{00000000-0005-0000-0000-0000C0020000}"/>
    <cellStyle name="20% - Accent3 6 2 4 2" xfId="9751" xr:uid="{3DE79EC0-E39C-44CE-B08E-17B0330DCA14}"/>
    <cellStyle name="20% - Accent3 6 2 5" xfId="9163" xr:uid="{00000000-0005-0000-0000-0000C1020000}"/>
    <cellStyle name="20% - Accent3 6 2 5 2" xfId="9752" xr:uid="{4068C6B7-3AA6-4035-B305-AFA0A8B0358E}"/>
    <cellStyle name="20% - Accent3 6 2 6" xfId="9435" xr:uid="{6E47E052-8D87-45CF-BB45-C2CEF3BDA5DB}"/>
    <cellStyle name="20% - Accent3 6 2 6 2" xfId="11755" xr:uid="{666D69DC-74C4-4482-B17D-2C669C05BD25}"/>
    <cellStyle name="20% - Accent3 6 2 7" xfId="9680" xr:uid="{A5782E04-FCC9-49A0-B5CE-F03F83B98A86}"/>
    <cellStyle name="20% - Accent3 6 2 7 2" xfId="11756" xr:uid="{9CA5D43D-9F6A-4070-86FE-EB4BC1BBB5B3}"/>
    <cellStyle name="20% - Accent3 6 2 8" xfId="9661" xr:uid="{BAC4BB11-B342-4634-9D2B-B53CA71E7488}"/>
    <cellStyle name="20% - Accent3 6 2 8 2" xfId="11757" xr:uid="{6AD1147B-297E-4DB6-87A5-EAD4C5E614EE}"/>
    <cellStyle name="20% - Accent3 6 2 9" xfId="9671" xr:uid="{D99DB5BE-EEA5-4305-809D-7DFB698D6698}"/>
    <cellStyle name="20% - Accent3 6 2 9 2" xfId="11758" xr:uid="{928EBFBF-C786-49E2-A698-F42AEE52B443}"/>
    <cellStyle name="20% - Accent3 6 2_11. BS" xfId="10351" xr:uid="{41093F23-CABD-4E48-9FEA-3412B2195754}"/>
    <cellStyle name="20% - Accent3 6 3" xfId="5508" xr:uid="{00000000-0005-0000-0000-0000C3020000}"/>
    <cellStyle name="20% - Accent3 6 3 2" xfId="6628" xr:uid="{00000000-0005-0000-0000-0000C4020000}"/>
    <cellStyle name="20% - Accent3 6 3 3" xfId="6627" xr:uid="{00000000-0005-0000-0000-0000C5020000}"/>
    <cellStyle name="20% - Accent3 6 3_11. BS" xfId="10353" xr:uid="{10FE649B-0180-428E-AA0C-2660B605F418}"/>
    <cellStyle name="20% - Accent3 6 4" xfId="6629" xr:uid="{00000000-0005-0000-0000-0000C6020000}"/>
    <cellStyle name="20% - Accent3 6 5" xfId="5894" xr:uid="{00000000-0005-0000-0000-0000C7020000}"/>
    <cellStyle name="20% - Accent3 6 5 2" xfId="9753" xr:uid="{92B0AA28-D811-42D6-BE79-2A9014A8C6DE}"/>
    <cellStyle name="20% - Accent3 6 6" xfId="9162" xr:uid="{00000000-0005-0000-0000-0000C8020000}"/>
    <cellStyle name="20% - Accent3 6 6 2" xfId="9754" xr:uid="{7E6FF024-B93E-4C30-A4B4-A2D800D318BF}"/>
    <cellStyle name="20% - Accent3 6 7" xfId="9434" xr:uid="{801C0351-E7B8-4FD9-B7BC-11B8D1AAC165}"/>
    <cellStyle name="20% - Accent3 6 7 2" xfId="11759" xr:uid="{68EF71C9-722A-405D-B077-8719D89EF34B}"/>
    <cellStyle name="20% - Accent3 6 8" xfId="9681" xr:uid="{58D220EE-45F5-4BAF-8781-86B1BBB57E1C}"/>
    <cellStyle name="20% - Accent3 6 8 2" xfId="11760" xr:uid="{70176D6E-6769-40E3-A446-8773FE25D672}"/>
    <cellStyle name="20% - Accent3 6 9" xfId="9660" xr:uid="{5B405D02-FCBD-48D1-8DC2-68EA18D1A2DB}"/>
    <cellStyle name="20% - Accent3 6 9 2" xfId="11761" xr:uid="{CA06A868-91FB-4690-9FF8-4CA739671800}"/>
    <cellStyle name="20% - Accent3 6_11. BS" xfId="10350" xr:uid="{BD6B5BEE-AADB-4AD2-8345-B949F632FB8B}"/>
    <cellStyle name="20% - Accent3 7" xfId="749" xr:uid="{00000000-0005-0000-0000-0000CA020000}"/>
    <cellStyle name="20% - Accent3 7 10" xfId="11436" xr:uid="{75B2E708-6AD2-4472-927B-E1DDB4380FF4}"/>
    <cellStyle name="20% - Accent3 7 2" xfId="5510" xr:uid="{00000000-0005-0000-0000-0000CB020000}"/>
    <cellStyle name="20% - Accent3 7 2 2" xfId="6631" xr:uid="{00000000-0005-0000-0000-0000CC020000}"/>
    <cellStyle name="20% - Accent3 7 2 3" xfId="6630" xr:uid="{00000000-0005-0000-0000-0000CD020000}"/>
    <cellStyle name="20% - Accent3 7 2_11. BS" xfId="10355" xr:uid="{5A391D8F-86B0-4679-9368-562E68A25022}"/>
    <cellStyle name="20% - Accent3 7 3" xfId="6632" xr:uid="{00000000-0005-0000-0000-0000CE020000}"/>
    <cellStyle name="20% - Accent3 7 4" xfId="5896" xr:uid="{00000000-0005-0000-0000-0000CF020000}"/>
    <cellStyle name="20% - Accent3 7 4 2" xfId="9755" xr:uid="{B9E80EB4-F032-4F7A-BB6B-06D4AC0DFD12}"/>
    <cellStyle name="20% - Accent3 7 5" xfId="9164" xr:uid="{00000000-0005-0000-0000-0000D0020000}"/>
    <cellStyle name="20% - Accent3 7 5 2" xfId="9756" xr:uid="{70BC4A4E-2E75-4255-BB80-49AB50D81C06}"/>
    <cellStyle name="20% - Accent3 7 6" xfId="9436" xr:uid="{2931C9B0-B23C-4BFA-AB8A-35522A27D078}"/>
    <cellStyle name="20% - Accent3 7 6 2" xfId="11762" xr:uid="{567A3BDE-FC0D-4A66-8BA1-C90F0C28B7D8}"/>
    <cellStyle name="20% - Accent3 7 7" xfId="9679" xr:uid="{5471E1BD-A7B3-4046-9294-DAA815C54020}"/>
    <cellStyle name="20% - Accent3 7 7 2" xfId="11763" xr:uid="{E546330F-E3A0-4B3C-B272-4125EE872B2C}"/>
    <cellStyle name="20% - Accent3 7 8" xfId="9339" xr:uid="{4219860C-ECA6-4642-89F1-2228E7F66C00}"/>
    <cellStyle name="20% - Accent3 7 8 2" xfId="11764" xr:uid="{9D07B854-6321-468C-872F-674BDA405EB3}"/>
    <cellStyle name="20% - Accent3 7 9" xfId="9670" xr:uid="{7D245838-1F03-4B94-AF04-ABC0E43499DD}"/>
    <cellStyle name="20% - Accent3 7 9 2" xfId="11765" xr:uid="{CB55D528-302F-4F50-B24C-3D8AB97B919F}"/>
    <cellStyle name="20% - Accent3 7_11. BS" xfId="10354" xr:uid="{CF6C6B30-37C5-4F76-BC7C-8E1B069C24D6}"/>
    <cellStyle name="20% - Accent3 8" xfId="750" xr:uid="{00000000-0005-0000-0000-0000D2020000}"/>
    <cellStyle name="20% - Accent3 8 2" xfId="5511" xr:uid="{00000000-0005-0000-0000-0000D3020000}"/>
    <cellStyle name="20% - Accent3 8 2 2" xfId="9757" xr:uid="{5225DA41-B38B-49AF-B4B7-937ABBA0408F}"/>
    <cellStyle name="20% - Accent3 8 3" xfId="5897" xr:uid="{00000000-0005-0000-0000-0000D4020000}"/>
    <cellStyle name="20% - Accent3 8 3 2" xfId="9758" xr:uid="{0620FEAC-3D32-428C-B606-E42B8F9BF272}"/>
    <cellStyle name="20% - Accent3 8 4" xfId="9165" xr:uid="{00000000-0005-0000-0000-0000D5020000}"/>
    <cellStyle name="20% - Accent3 8 4 2" xfId="9759" xr:uid="{862D295A-E8B9-4AA3-9601-EF886988A95C}"/>
    <cellStyle name="20% - Accent3 8 5" xfId="9437" xr:uid="{A861B0AA-0745-408F-B5D2-40AEE3642C2F}"/>
    <cellStyle name="20% - Accent3 8 5 2" xfId="11766" xr:uid="{4925BAB9-3F1A-4CD7-AA44-130F50D4A0F9}"/>
    <cellStyle name="20% - Accent3 8 6" xfId="11437" xr:uid="{C191935A-2228-4161-B8F3-3136B0E36503}"/>
    <cellStyle name="20% - Accent3 8_11. BS" xfId="10356" xr:uid="{C5D8EE92-5956-49D8-8AB2-1BF6E264081D}"/>
    <cellStyle name="20% - Accent3 9" xfId="751" xr:uid="{00000000-0005-0000-0000-0000D6020000}"/>
    <cellStyle name="20% - Accent3 9 2" xfId="5512" xr:uid="{00000000-0005-0000-0000-0000D7020000}"/>
    <cellStyle name="20% - Accent3 9 2 2" xfId="9760" xr:uid="{5AC97E4F-50DF-4B6D-A4FC-215FE4CED5F6}"/>
    <cellStyle name="20% - Accent3 9 3" xfId="5898" xr:uid="{00000000-0005-0000-0000-0000D8020000}"/>
    <cellStyle name="20% - Accent3 9 3 2" xfId="9761" xr:uid="{FF5FD03D-56E3-4057-916E-C40C59C09229}"/>
    <cellStyle name="20% - Accent3 9 4" xfId="9166" xr:uid="{00000000-0005-0000-0000-0000D9020000}"/>
    <cellStyle name="20% - Accent3 9 4 2" xfId="9762" xr:uid="{BBC3C9AD-CD4E-42A6-93D8-5BC5AE5D4244}"/>
    <cellStyle name="20% - Accent3 9 5" xfId="9438" xr:uid="{A5B812D0-49E0-4BE1-A0B1-B794A1A3B6BA}"/>
    <cellStyle name="20% - Accent3 9 5 2" xfId="11767" xr:uid="{BAFAE27C-0E8D-48B0-875A-C5922C10A418}"/>
    <cellStyle name="20% - Accent3 9 6" xfId="11438" xr:uid="{08602D95-70C9-45FF-AC58-ED8ADB9A3637}"/>
    <cellStyle name="20% - Accent3 9_11. BS" xfId="10357" xr:uid="{CE261C01-FA62-4605-97C8-31E985647490}"/>
    <cellStyle name="20% - Accent4 10" xfId="752" xr:uid="{00000000-0005-0000-0000-0000DA020000}"/>
    <cellStyle name="20% - Accent4 11" xfId="2040" xr:uid="{00000000-0005-0000-0000-0000DB020000}"/>
    <cellStyle name="20% - Accent4 12" xfId="6633" xr:uid="{00000000-0005-0000-0000-0000DC020000}"/>
    <cellStyle name="20% - Accent4 13" xfId="6634" xr:uid="{00000000-0005-0000-0000-0000DD020000}"/>
    <cellStyle name="20% - Accent4 2" xfId="58" xr:uid="{00000000-0005-0000-0000-0000DE020000}"/>
    <cellStyle name="20% - Accent4 2 10" xfId="6635" xr:uid="{00000000-0005-0000-0000-0000DF020000}"/>
    <cellStyle name="20% - Accent4 2 10 2" xfId="6636" xr:uid="{00000000-0005-0000-0000-0000E0020000}"/>
    <cellStyle name="20% - Accent4 2 10 2 2" xfId="6637" xr:uid="{00000000-0005-0000-0000-0000E1020000}"/>
    <cellStyle name="20% - Accent4 2 10 3" xfId="6638" xr:uid="{00000000-0005-0000-0000-0000E2020000}"/>
    <cellStyle name="20% - Accent4 2 11" xfId="6639" xr:uid="{00000000-0005-0000-0000-0000E3020000}"/>
    <cellStyle name="20% - Accent4 2 11 2" xfId="6640" xr:uid="{00000000-0005-0000-0000-0000E4020000}"/>
    <cellStyle name="20% - Accent4 2 11 2 2" xfId="6641" xr:uid="{00000000-0005-0000-0000-0000E5020000}"/>
    <cellStyle name="20% - Accent4 2 11 3" xfId="6642" xr:uid="{00000000-0005-0000-0000-0000E6020000}"/>
    <cellStyle name="20% - Accent4 2 12" xfId="6643" xr:uid="{00000000-0005-0000-0000-0000E7020000}"/>
    <cellStyle name="20% - Accent4 2 12 2" xfId="6644" xr:uid="{00000000-0005-0000-0000-0000E8020000}"/>
    <cellStyle name="20% - Accent4 2 12 2 2" xfId="6645" xr:uid="{00000000-0005-0000-0000-0000E9020000}"/>
    <cellStyle name="20% - Accent4 2 12 3" xfId="6646" xr:uid="{00000000-0005-0000-0000-0000EA020000}"/>
    <cellStyle name="20% - Accent4 2 13" xfId="6647" xr:uid="{00000000-0005-0000-0000-0000EB020000}"/>
    <cellStyle name="20% - Accent4 2 13 2" xfId="6648" xr:uid="{00000000-0005-0000-0000-0000EC020000}"/>
    <cellStyle name="20% - Accent4 2 13 2 2" xfId="6649" xr:uid="{00000000-0005-0000-0000-0000ED020000}"/>
    <cellStyle name="20% - Accent4 2 13 3" xfId="6650" xr:uid="{00000000-0005-0000-0000-0000EE020000}"/>
    <cellStyle name="20% - Accent4 2 14" xfId="6651" xr:uid="{00000000-0005-0000-0000-0000EF020000}"/>
    <cellStyle name="20% - Accent4 2 15" xfId="6652" xr:uid="{00000000-0005-0000-0000-0000F0020000}"/>
    <cellStyle name="20% - Accent4 2 16" xfId="6653" xr:uid="{00000000-0005-0000-0000-0000F1020000}"/>
    <cellStyle name="20% - Accent4 2 17" xfId="6654" xr:uid="{00000000-0005-0000-0000-0000F2020000}"/>
    <cellStyle name="20% - Accent4 2 18" xfId="6655" xr:uid="{00000000-0005-0000-0000-0000F3020000}"/>
    <cellStyle name="20% - Accent4 2 19" xfId="6656" xr:uid="{00000000-0005-0000-0000-0000F4020000}"/>
    <cellStyle name="20% - Accent4 2 19 2" xfId="6657" xr:uid="{00000000-0005-0000-0000-0000F5020000}"/>
    <cellStyle name="20% - Accent4 2 2" xfId="59" xr:uid="{00000000-0005-0000-0000-0000F6020000}"/>
    <cellStyle name="20% - Accent4 2 2 10" xfId="2229" xr:uid="{00000000-0005-0000-0000-0000F7020000}"/>
    <cellStyle name="20% - Accent4 2 2 11" xfId="2230" xr:uid="{00000000-0005-0000-0000-0000F8020000}"/>
    <cellStyle name="20% - Accent4 2 2 12" xfId="2231" xr:uid="{00000000-0005-0000-0000-0000F9020000}"/>
    <cellStyle name="20% - Accent4 2 2 13" xfId="2232" xr:uid="{00000000-0005-0000-0000-0000FA020000}"/>
    <cellStyle name="20% - Accent4 2 2 14" xfId="2233" xr:uid="{00000000-0005-0000-0000-0000FB020000}"/>
    <cellStyle name="20% - Accent4 2 2 15" xfId="2234" xr:uid="{00000000-0005-0000-0000-0000FC020000}"/>
    <cellStyle name="20% - Accent4 2 2 16" xfId="2235" xr:uid="{00000000-0005-0000-0000-0000FD020000}"/>
    <cellStyle name="20% - Accent4 2 2 17" xfId="2236" xr:uid="{00000000-0005-0000-0000-0000FE020000}"/>
    <cellStyle name="20% - Accent4 2 2 18" xfId="2237" xr:uid="{00000000-0005-0000-0000-0000FF020000}"/>
    <cellStyle name="20% - Accent4 2 2 19" xfId="2238" xr:uid="{00000000-0005-0000-0000-000000030000}"/>
    <cellStyle name="20% - Accent4 2 2 2" xfId="2239" xr:uid="{00000000-0005-0000-0000-000001030000}"/>
    <cellStyle name="20% - Accent4 2 2 20" xfId="2240" xr:uid="{00000000-0005-0000-0000-000002030000}"/>
    <cellStyle name="20% - Accent4 2 2 21" xfId="2241" xr:uid="{00000000-0005-0000-0000-000003030000}"/>
    <cellStyle name="20% - Accent4 2 2 22" xfId="2242" xr:uid="{00000000-0005-0000-0000-000004030000}"/>
    <cellStyle name="20% - Accent4 2 2 23" xfId="2243" xr:uid="{00000000-0005-0000-0000-000005030000}"/>
    <cellStyle name="20% - Accent4 2 2 24" xfId="2244" xr:uid="{00000000-0005-0000-0000-000006030000}"/>
    <cellStyle name="20% - Accent4 2 2 25" xfId="2245" xr:uid="{00000000-0005-0000-0000-000007030000}"/>
    <cellStyle name="20% - Accent4 2 2 26" xfId="2246" xr:uid="{00000000-0005-0000-0000-000008030000}"/>
    <cellStyle name="20% - Accent4 2 2 27" xfId="753" xr:uid="{00000000-0005-0000-0000-000009030000}"/>
    <cellStyle name="20% - Accent4 2 2 3" xfId="2247" xr:uid="{00000000-0005-0000-0000-00000A030000}"/>
    <cellStyle name="20% - Accent4 2 2 4" xfId="2248" xr:uid="{00000000-0005-0000-0000-00000B030000}"/>
    <cellStyle name="20% - Accent4 2 2 5" xfId="2249" xr:uid="{00000000-0005-0000-0000-00000C030000}"/>
    <cellStyle name="20% - Accent4 2 2 6" xfId="2250" xr:uid="{00000000-0005-0000-0000-00000D030000}"/>
    <cellStyle name="20% - Accent4 2 2 7" xfId="2251" xr:uid="{00000000-0005-0000-0000-00000E030000}"/>
    <cellStyle name="20% - Accent4 2 2 8" xfId="2252" xr:uid="{00000000-0005-0000-0000-00000F030000}"/>
    <cellStyle name="20% - Accent4 2 2 8 2" xfId="6658" xr:uid="{00000000-0005-0000-0000-000010030000}"/>
    <cellStyle name="20% - Accent4 2 2 8_9 Inc.St" xfId="11173" xr:uid="{6D82B216-8F1C-4896-BD0D-025D73F0335E}"/>
    <cellStyle name="20% - Accent4 2 2 9" xfId="2253" xr:uid="{00000000-0005-0000-0000-000012030000}"/>
    <cellStyle name="20% - Accent4 2 2_9 Inc.St" xfId="11172" xr:uid="{9151920B-E130-45FF-8A72-5863FD18E975}"/>
    <cellStyle name="20% - Accent4 2 3" xfId="6659" xr:uid="{00000000-0005-0000-0000-000014030000}"/>
    <cellStyle name="20% - Accent4 2 3 10" xfId="6660" xr:uid="{00000000-0005-0000-0000-000015030000}"/>
    <cellStyle name="20% - Accent4 2 3 11" xfId="6661" xr:uid="{00000000-0005-0000-0000-000016030000}"/>
    <cellStyle name="20% - Accent4 2 3 12" xfId="6662" xr:uid="{00000000-0005-0000-0000-000017030000}"/>
    <cellStyle name="20% - Accent4 2 3 13" xfId="6663" xr:uid="{00000000-0005-0000-0000-000018030000}"/>
    <cellStyle name="20% - Accent4 2 3 13 2" xfId="6664" xr:uid="{00000000-0005-0000-0000-000019030000}"/>
    <cellStyle name="20% - Accent4 2 3 14" xfId="6665" xr:uid="{00000000-0005-0000-0000-00001A030000}"/>
    <cellStyle name="20% - Accent4 2 3 2" xfId="6666" xr:uid="{00000000-0005-0000-0000-00001B030000}"/>
    <cellStyle name="20% - Accent4 2 3 3" xfId="6667" xr:uid="{00000000-0005-0000-0000-00001C030000}"/>
    <cellStyle name="20% - Accent4 2 3 4" xfId="6668" xr:uid="{00000000-0005-0000-0000-00001D030000}"/>
    <cellStyle name="20% - Accent4 2 3 5" xfId="6669" xr:uid="{00000000-0005-0000-0000-00001E030000}"/>
    <cellStyle name="20% - Accent4 2 3 6" xfId="6670" xr:uid="{00000000-0005-0000-0000-00001F030000}"/>
    <cellStyle name="20% - Accent4 2 3 7" xfId="6671" xr:uid="{00000000-0005-0000-0000-000020030000}"/>
    <cellStyle name="20% - Accent4 2 3 8" xfId="6672" xr:uid="{00000000-0005-0000-0000-000021030000}"/>
    <cellStyle name="20% - Accent4 2 3 9" xfId="6673" xr:uid="{00000000-0005-0000-0000-000022030000}"/>
    <cellStyle name="20% - Accent4 2 3_EQU" xfId="6674" xr:uid="{00000000-0005-0000-0000-000023030000}"/>
    <cellStyle name="20% - Accent4 2 4" xfId="6675" xr:uid="{00000000-0005-0000-0000-000024030000}"/>
    <cellStyle name="20% - Accent4 2 4 2" xfId="6676" xr:uid="{00000000-0005-0000-0000-000025030000}"/>
    <cellStyle name="20% - Accent4 2 4 2 2" xfId="6677" xr:uid="{00000000-0005-0000-0000-000026030000}"/>
    <cellStyle name="20% - Accent4 2 4 3" xfId="6678" xr:uid="{00000000-0005-0000-0000-000027030000}"/>
    <cellStyle name="20% - Accent4 2 4_EQU" xfId="6679" xr:uid="{00000000-0005-0000-0000-000028030000}"/>
    <cellStyle name="20% - Accent4 2 5" xfId="6680" xr:uid="{00000000-0005-0000-0000-000029030000}"/>
    <cellStyle name="20% - Accent4 2 5 2" xfId="6681" xr:uid="{00000000-0005-0000-0000-00002A030000}"/>
    <cellStyle name="20% - Accent4 2 5 2 2" xfId="6682" xr:uid="{00000000-0005-0000-0000-00002B030000}"/>
    <cellStyle name="20% - Accent4 2 5 3" xfId="6683" xr:uid="{00000000-0005-0000-0000-00002C030000}"/>
    <cellStyle name="20% - Accent4 2 6" xfId="6684" xr:uid="{00000000-0005-0000-0000-00002D030000}"/>
    <cellStyle name="20% - Accent4 2 6 2" xfId="6685" xr:uid="{00000000-0005-0000-0000-00002E030000}"/>
    <cellStyle name="20% - Accent4 2 6 2 2" xfId="6686" xr:uid="{00000000-0005-0000-0000-00002F030000}"/>
    <cellStyle name="20% - Accent4 2 6 3" xfId="6687" xr:uid="{00000000-0005-0000-0000-000030030000}"/>
    <cellStyle name="20% - Accent4 2 7" xfId="6688" xr:uid="{00000000-0005-0000-0000-000031030000}"/>
    <cellStyle name="20% - Accent4 2 7 2" xfId="6689" xr:uid="{00000000-0005-0000-0000-000032030000}"/>
    <cellStyle name="20% - Accent4 2 7 2 2" xfId="6690" xr:uid="{00000000-0005-0000-0000-000033030000}"/>
    <cellStyle name="20% - Accent4 2 7 3" xfId="6691" xr:uid="{00000000-0005-0000-0000-000034030000}"/>
    <cellStyle name="20% - Accent4 2 8" xfId="6692" xr:uid="{00000000-0005-0000-0000-000035030000}"/>
    <cellStyle name="20% - Accent4 2 8 2" xfId="6693" xr:uid="{00000000-0005-0000-0000-000036030000}"/>
    <cellStyle name="20% - Accent4 2 8 2 2" xfId="6694" xr:uid="{00000000-0005-0000-0000-000037030000}"/>
    <cellStyle name="20% - Accent4 2 8 3" xfId="6695" xr:uid="{00000000-0005-0000-0000-000038030000}"/>
    <cellStyle name="20% - Accent4 2 9" xfId="6696" xr:uid="{00000000-0005-0000-0000-000039030000}"/>
    <cellStyle name="20% - Accent4 2 9 2" xfId="6697" xr:uid="{00000000-0005-0000-0000-00003A030000}"/>
    <cellStyle name="20% - Accent4 2 9 2 2" xfId="6698" xr:uid="{00000000-0005-0000-0000-00003B030000}"/>
    <cellStyle name="20% - Accent4 2 9 3" xfId="6699" xr:uid="{00000000-0005-0000-0000-00003C030000}"/>
    <cellStyle name="20% - Accent4 2_5130_new" xfId="6700" xr:uid="{00000000-0005-0000-0000-00003D030000}"/>
    <cellStyle name="20% - Accent4 3" xfId="60" xr:uid="{00000000-0005-0000-0000-00003E030000}"/>
    <cellStyle name="20% - Accent4 3 10" xfId="2254" xr:uid="{00000000-0005-0000-0000-00003F030000}"/>
    <cellStyle name="20% - Accent4 3 11" xfId="2255" xr:uid="{00000000-0005-0000-0000-000040030000}"/>
    <cellStyle name="20% - Accent4 3 12" xfId="2256" xr:uid="{00000000-0005-0000-0000-000041030000}"/>
    <cellStyle name="20% - Accent4 3 13" xfId="2257" xr:uid="{00000000-0005-0000-0000-000042030000}"/>
    <cellStyle name="20% - Accent4 3 14" xfId="2258" xr:uid="{00000000-0005-0000-0000-000043030000}"/>
    <cellStyle name="20% - Accent4 3 15" xfId="2259" xr:uid="{00000000-0005-0000-0000-000044030000}"/>
    <cellStyle name="20% - Accent4 3 16" xfId="2260" xr:uid="{00000000-0005-0000-0000-000045030000}"/>
    <cellStyle name="20% - Accent4 3 17" xfId="2261" xr:uid="{00000000-0005-0000-0000-000046030000}"/>
    <cellStyle name="20% - Accent4 3 18" xfId="2262" xr:uid="{00000000-0005-0000-0000-000047030000}"/>
    <cellStyle name="20% - Accent4 3 19" xfId="2263" xr:uid="{00000000-0005-0000-0000-000048030000}"/>
    <cellStyle name="20% - Accent4 3 2" xfId="61" xr:uid="{00000000-0005-0000-0000-000049030000}"/>
    <cellStyle name="20% - Accent4 3 2 2" xfId="2264" xr:uid="{00000000-0005-0000-0000-00004A030000}"/>
    <cellStyle name="20% - Accent4 3 2 2 2" xfId="6701" xr:uid="{00000000-0005-0000-0000-00004B030000}"/>
    <cellStyle name="20% - Accent4 3 2 2_9 Inc.St" xfId="11176" xr:uid="{3A17A3EC-F7AA-42FD-8023-4A06801B8094}"/>
    <cellStyle name="20% - Accent4 3 2 3" xfId="6702" xr:uid="{00000000-0005-0000-0000-00004D030000}"/>
    <cellStyle name="20% - Accent4 3 2_9 Inc.St" xfId="11175" xr:uid="{C7A3D4C9-7B98-4878-8472-B7B4F9D988B0}"/>
    <cellStyle name="20% - Accent4 3 20" xfId="2265" xr:uid="{00000000-0005-0000-0000-00004F030000}"/>
    <cellStyle name="20% - Accent4 3 21" xfId="2266" xr:uid="{00000000-0005-0000-0000-000050030000}"/>
    <cellStyle name="20% - Accent4 3 22" xfId="2267" xr:uid="{00000000-0005-0000-0000-000051030000}"/>
    <cellStyle name="20% - Accent4 3 23" xfId="2268" xr:uid="{00000000-0005-0000-0000-000052030000}"/>
    <cellStyle name="20% - Accent4 3 24" xfId="2269" xr:uid="{00000000-0005-0000-0000-000053030000}"/>
    <cellStyle name="20% - Accent4 3 25" xfId="2270" xr:uid="{00000000-0005-0000-0000-000054030000}"/>
    <cellStyle name="20% - Accent4 3 26" xfId="2271" xr:uid="{00000000-0005-0000-0000-000055030000}"/>
    <cellStyle name="20% - Accent4 3 3" xfId="2272" xr:uid="{00000000-0005-0000-0000-000056030000}"/>
    <cellStyle name="20% - Accent4 3 4" xfId="2273" xr:uid="{00000000-0005-0000-0000-000057030000}"/>
    <cellStyle name="20% - Accent4 3 5" xfId="2274" xr:uid="{00000000-0005-0000-0000-000058030000}"/>
    <cellStyle name="20% - Accent4 3 6" xfId="2275" xr:uid="{00000000-0005-0000-0000-000059030000}"/>
    <cellStyle name="20% - Accent4 3 7" xfId="2276" xr:uid="{00000000-0005-0000-0000-00005A030000}"/>
    <cellStyle name="20% - Accent4 3 8" xfId="2277" xr:uid="{00000000-0005-0000-0000-00005B030000}"/>
    <cellStyle name="20% - Accent4 3 9" xfId="2278" xr:uid="{00000000-0005-0000-0000-00005C030000}"/>
    <cellStyle name="20% - Accent4 3 9 2" xfId="6703" xr:uid="{00000000-0005-0000-0000-00005D030000}"/>
    <cellStyle name="20% - Accent4 3 9_9 Inc.St" xfId="11177" xr:uid="{43FA8380-E463-45C6-B48C-840496E7DE87}"/>
    <cellStyle name="20% - Accent4 3_9 Inc.St" xfId="11174" xr:uid="{329F14D8-06D9-40F7-AF77-EFAE742635A2}"/>
    <cellStyle name="20% - Accent4 4" xfId="62" xr:uid="{00000000-0005-0000-0000-000060030000}"/>
    <cellStyle name="20% - Accent4 4 10" xfId="6704" xr:uid="{00000000-0005-0000-0000-000061030000}"/>
    <cellStyle name="20% - Accent4 4 2" xfId="63" xr:uid="{00000000-0005-0000-0000-000062030000}"/>
    <cellStyle name="20% - Accent4 4 2 2" xfId="6705" xr:uid="{00000000-0005-0000-0000-000063030000}"/>
    <cellStyle name="20% - Accent4 4 2 2 2" xfId="6706" xr:uid="{00000000-0005-0000-0000-000064030000}"/>
    <cellStyle name="20% - Accent4 4 2 3" xfId="6707" xr:uid="{00000000-0005-0000-0000-000065030000}"/>
    <cellStyle name="20% - Accent4 4 2_EQU" xfId="6708" xr:uid="{00000000-0005-0000-0000-000066030000}"/>
    <cellStyle name="20% - Accent4 4 3" xfId="6709" xr:uid="{00000000-0005-0000-0000-000067030000}"/>
    <cellStyle name="20% - Accent4 4 4" xfId="6710" xr:uid="{00000000-0005-0000-0000-000068030000}"/>
    <cellStyle name="20% - Accent4 4 5" xfId="6711" xr:uid="{00000000-0005-0000-0000-000069030000}"/>
    <cellStyle name="20% - Accent4 4 6" xfId="6712" xr:uid="{00000000-0005-0000-0000-00006A030000}"/>
    <cellStyle name="20% - Accent4 4 7" xfId="6713" xr:uid="{00000000-0005-0000-0000-00006B030000}"/>
    <cellStyle name="20% - Accent4 4 8" xfId="6714" xr:uid="{00000000-0005-0000-0000-00006C030000}"/>
    <cellStyle name="20% - Accent4 4 9" xfId="6715" xr:uid="{00000000-0005-0000-0000-00006D030000}"/>
    <cellStyle name="20% - Accent4 4 9 2" xfId="6716" xr:uid="{00000000-0005-0000-0000-00006E030000}"/>
    <cellStyle name="20% - Accent4 4_9 Inc.St" xfId="11178" xr:uid="{7AAC0738-F9BF-4C54-97AD-B9FF596F92BA}"/>
    <cellStyle name="20% - Accent4 5" xfId="64" xr:uid="{00000000-0005-0000-0000-000070030000}"/>
    <cellStyle name="20% - Accent4 5 2" xfId="65" xr:uid="{00000000-0005-0000-0000-000071030000}"/>
    <cellStyle name="20% - Accent4 5 2 2" xfId="755" xr:uid="{00000000-0005-0000-0000-000072030000}"/>
    <cellStyle name="20% - Accent4 5 2 2 2" xfId="6717" xr:uid="{00000000-0005-0000-0000-000073030000}"/>
    <cellStyle name="20% - Accent4 5 2 2 3" xfId="5900" xr:uid="{00000000-0005-0000-0000-000074030000}"/>
    <cellStyle name="20% - Accent4 5 2 2 3 2" xfId="9763" xr:uid="{42766F17-D561-4A74-AD9F-6CB2CED25809}"/>
    <cellStyle name="20% - Accent4 5 2 2 4" xfId="9168" xr:uid="{00000000-0005-0000-0000-000075030000}"/>
    <cellStyle name="20% - Accent4 5 2 2 4 2" xfId="9764" xr:uid="{C5B77518-A10E-4EAD-8E9F-9DDD6C14CCB8}"/>
    <cellStyle name="20% - Accent4 5 2 2 5" xfId="9440" xr:uid="{73A1CA91-9957-458B-A9CD-3585A26DD56B}"/>
    <cellStyle name="20% - Accent4 5 2 2 5 2" xfId="11768" xr:uid="{6EEF4A7A-F1FB-4BF3-98D4-C7BCBE57CEFE}"/>
    <cellStyle name="20% - Accent4 5 2 2 6" xfId="11440" xr:uid="{FB44056A-872B-4B7C-864F-E8808A63A1AF}"/>
    <cellStyle name="20% - Accent4 5 2 2_11. BS" xfId="10358" xr:uid="{F1015D05-1E53-4F42-8B9B-8F4C40B6886C}"/>
    <cellStyle name="20% - Accent4 5 2 3" xfId="5514" xr:uid="{00000000-0005-0000-0000-000077030000}"/>
    <cellStyle name="20% - Accent4 5 2 3 2" xfId="6718" xr:uid="{00000000-0005-0000-0000-000078030000}"/>
    <cellStyle name="20% - Accent4 5 2 3_11. BS" xfId="10359" xr:uid="{C7973306-2DFF-4ACA-B587-CF2FA8956EE6}"/>
    <cellStyle name="20% - Accent4 5 2_9 Inc.St" xfId="11180" xr:uid="{03BDB66C-7187-4BD4-8B33-F146B8665707}"/>
    <cellStyle name="20% - Accent4 5 3" xfId="754" xr:uid="{00000000-0005-0000-0000-00007A030000}"/>
    <cellStyle name="20% - Accent4 5 3 2" xfId="6719" xr:uid="{00000000-0005-0000-0000-00007B030000}"/>
    <cellStyle name="20% - Accent4 5 3 3" xfId="5899" xr:uid="{00000000-0005-0000-0000-00007C030000}"/>
    <cellStyle name="20% - Accent4 5 3 3 2" xfId="9765" xr:uid="{6C5F5F0D-1817-40AA-B020-7E74AFCBDF89}"/>
    <cellStyle name="20% - Accent4 5 3 4" xfId="9167" xr:uid="{00000000-0005-0000-0000-00007D030000}"/>
    <cellStyle name="20% - Accent4 5 3 4 2" xfId="9766" xr:uid="{F0667465-FA9F-4003-9B03-6EBD7EDE8E8E}"/>
    <cellStyle name="20% - Accent4 5 3 5" xfId="9439" xr:uid="{62326745-059B-4E5D-9DD8-EB6DFA593298}"/>
    <cellStyle name="20% - Accent4 5 3 5 2" xfId="11769" xr:uid="{1853052C-70F2-4B77-A118-E1CA7C42A798}"/>
    <cellStyle name="20% - Accent4 5 3 6" xfId="11439" xr:uid="{177FE0B6-8121-4A28-BAAE-EDF65AB7F7C7}"/>
    <cellStyle name="20% - Accent4 5 3_11. BS" xfId="10360" xr:uid="{F3FE1CAC-5DEE-4AD6-B4B6-06908B584DFC}"/>
    <cellStyle name="20% - Accent4 5 4" xfId="5513" xr:uid="{00000000-0005-0000-0000-00007F030000}"/>
    <cellStyle name="20% - Accent4 5 4 2" xfId="6720" xr:uid="{00000000-0005-0000-0000-000080030000}"/>
    <cellStyle name="20% - Accent4 5 4_11. BS" xfId="10361" xr:uid="{B1528790-126E-4A18-8C90-26FECCE4CF11}"/>
    <cellStyle name="20% - Accent4 5_9 Inc.St" xfId="11179" xr:uid="{6A16315B-B7CB-4518-A77F-F864C5DD047F}"/>
    <cellStyle name="20% - Accent4 6" xfId="756" xr:uid="{00000000-0005-0000-0000-000082030000}"/>
    <cellStyle name="20% - Accent4 6 10" xfId="9669" xr:uid="{D50CE008-D029-4333-AC1F-EA39F6442BFF}"/>
    <cellStyle name="20% - Accent4 6 10 2" xfId="11770" xr:uid="{F4DAA443-344E-4518-A093-6853360FC17A}"/>
    <cellStyle name="20% - Accent4 6 11" xfId="11441" xr:uid="{979B351C-E687-4FE5-80BB-3B8690BC0903}"/>
    <cellStyle name="20% - Accent4 6 2" xfId="757" xr:uid="{00000000-0005-0000-0000-000083030000}"/>
    <cellStyle name="20% - Accent4 6 2 10" xfId="11442" xr:uid="{1A8B0A0E-0352-44E6-BF0F-858BEBB7425C}"/>
    <cellStyle name="20% - Accent4 6 2 2" xfId="5516" xr:uid="{00000000-0005-0000-0000-000084030000}"/>
    <cellStyle name="20% - Accent4 6 2 2 2" xfId="6722" xr:uid="{00000000-0005-0000-0000-000085030000}"/>
    <cellStyle name="20% - Accent4 6 2 2 3" xfId="6721" xr:uid="{00000000-0005-0000-0000-000086030000}"/>
    <cellStyle name="20% - Accent4 6 2 2_11. BS" xfId="10364" xr:uid="{1EB4733B-87B2-47C7-AFA6-19110DE8328E}"/>
    <cellStyle name="20% - Accent4 6 2 3" xfId="6723" xr:uid="{00000000-0005-0000-0000-000087030000}"/>
    <cellStyle name="20% - Accent4 6 2 4" xfId="5902" xr:uid="{00000000-0005-0000-0000-000088030000}"/>
    <cellStyle name="20% - Accent4 6 2 4 2" xfId="9767" xr:uid="{58897935-CDB2-42E0-AD73-5F1A74A18AE2}"/>
    <cellStyle name="20% - Accent4 6 2 5" xfId="9170" xr:uid="{00000000-0005-0000-0000-000089030000}"/>
    <cellStyle name="20% - Accent4 6 2 5 2" xfId="9768" xr:uid="{2C09989B-1700-44C7-A2A7-37C81F0B2186}"/>
    <cellStyle name="20% - Accent4 6 2 6" xfId="9442" xr:uid="{12F6F437-C306-4AA8-BDB5-CDBE02992E06}"/>
    <cellStyle name="20% - Accent4 6 2 6 2" xfId="11771" xr:uid="{DB3BFBFD-0FBF-48C1-8FDF-833FD158CC8F}"/>
    <cellStyle name="20% - Accent4 6 2 7" xfId="9623" xr:uid="{C90D2C6A-E0BD-48A4-99F4-F903EB426D4A}"/>
    <cellStyle name="20% - Accent4 6 2 7 2" xfId="11772" xr:uid="{4A81D926-1B29-4D6C-9073-5552E88C3BBD}"/>
    <cellStyle name="20% - Accent4 6 2 8" xfId="9662" xr:uid="{9CF2ACEC-EA16-4141-B5E7-FC6C713E68FF}"/>
    <cellStyle name="20% - Accent4 6 2 8 2" xfId="11773" xr:uid="{20DA36B7-72F1-4AB2-842A-A58E7FC52730}"/>
    <cellStyle name="20% - Accent4 6 2 9" xfId="9668" xr:uid="{B614BD02-0096-4444-84F8-8EC97048BF80}"/>
    <cellStyle name="20% - Accent4 6 2 9 2" xfId="11774" xr:uid="{E0AA31BA-75B5-4372-93E2-8D096619B18C}"/>
    <cellStyle name="20% - Accent4 6 2_11. BS" xfId="10363" xr:uid="{0C110873-85A2-426D-ADB2-492BD391ACEF}"/>
    <cellStyle name="20% - Accent4 6 3" xfId="5515" xr:uid="{00000000-0005-0000-0000-00008B030000}"/>
    <cellStyle name="20% - Accent4 6 3 2" xfId="6725" xr:uid="{00000000-0005-0000-0000-00008C030000}"/>
    <cellStyle name="20% - Accent4 6 3 3" xfId="6724" xr:uid="{00000000-0005-0000-0000-00008D030000}"/>
    <cellStyle name="20% - Accent4 6 3_11. BS" xfId="10365" xr:uid="{2FB40E91-D0B5-4FB4-BAE5-5D4FA9106CB1}"/>
    <cellStyle name="20% - Accent4 6 4" xfId="6726" xr:uid="{00000000-0005-0000-0000-00008E030000}"/>
    <cellStyle name="20% - Accent4 6 5" xfId="5901" xr:uid="{00000000-0005-0000-0000-00008F030000}"/>
    <cellStyle name="20% - Accent4 6 5 2" xfId="9769" xr:uid="{97C9FBA3-C80B-45B7-A26E-061A1CBDD550}"/>
    <cellStyle name="20% - Accent4 6 6" xfId="9169" xr:uid="{00000000-0005-0000-0000-000090030000}"/>
    <cellStyle name="20% - Accent4 6 6 2" xfId="9770" xr:uid="{1961E456-85C0-432B-BDA9-8A3AF37E306B}"/>
    <cellStyle name="20% - Accent4 6 7" xfId="9441" xr:uid="{13CEDB4D-26D8-452F-9E5C-719ECEA4E06E}"/>
    <cellStyle name="20% - Accent4 6 7 2" xfId="11775" xr:uid="{EB84A1DE-322A-42F6-8F27-9A5EFFADE287}"/>
    <cellStyle name="20% - Accent4 6 8" xfId="9624" xr:uid="{4DD0F682-940D-4916-BA28-CC534DA0BD82}"/>
    <cellStyle name="20% - Accent4 6 8 2" xfId="11776" xr:uid="{9D3222A9-FAF0-4634-856F-40F75872104D}"/>
    <cellStyle name="20% - Accent4 6 9" xfId="9718" xr:uid="{53D8AF01-26FE-41E9-AD09-2822DE4B321D}"/>
    <cellStyle name="20% - Accent4 6 9 2" xfId="11777" xr:uid="{9B358512-B9EB-43D9-AEFD-C46F3C1D7E59}"/>
    <cellStyle name="20% - Accent4 6_11. BS" xfId="10362" xr:uid="{1C4CC0D6-A32A-47E4-818E-9FB644D36B96}"/>
    <cellStyle name="20% - Accent4 7" xfId="758" xr:uid="{00000000-0005-0000-0000-000092030000}"/>
    <cellStyle name="20% - Accent4 7 10" xfId="11443" xr:uid="{D64CCF9B-AFFA-491C-861A-14A3DBE89F36}"/>
    <cellStyle name="20% - Accent4 7 2" xfId="5517" xr:uid="{00000000-0005-0000-0000-000093030000}"/>
    <cellStyle name="20% - Accent4 7 2 2" xfId="6728" xr:uid="{00000000-0005-0000-0000-000094030000}"/>
    <cellStyle name="20% - Accent4 7 2 3" xfId="6727" xr:uid="{00000000-0005-0000-0000-000095030000}"/>
    <cellStyle name="20% - Accent4 7 2_11. BS" xfId="10367" xr:uid="{892AC2C7-DEC7-486D-AD9A-C871EB0F822B}"/>
    <cellStyle name="20% - Accent4 7 3" xfId="6729" xr:uid="{00000000-0005-0000-0000-000096030000}"/>
    <cellStyle name="20% - Accent4 7 4" xfId="5903" xr:uid="{00000000-0005-0000-0000-000097030000}"/>
    <cellStyle name="20% - Accent4 7 4 2" xfId="9771" xr:uid="{A9B77312-4D78-4C64-AC65-16395443E5DA}"/>
    <cellStyle name="20% - Accent4 7 5" xfId="9171" xr:uid="{00000000-0005-0000-0000-000098030000}"/>
    <cellStyle name="20% - Accent4 7 5 2" xfId="9772" xr:uid="{BB2484F4-1E76-425A-9CCB-5EFD648C9A33}"/>
    <cellStyle name="20% - Accent4 7 6" xfId="9443" xr:uid="{83A9C500-0A9C-4450-A10C-DE904F076C30}"/>
    <cellStyle name="20% - Accent4 7 6 2" xfId="11778" xr:uid="{4607143C-0572-4543-9FC8-B7C11C062D6B}"/>
    <cellStyle name="20% - Accent4 7 7" xfId="9622" xr:uid="{9067EFB5-3720-408B-9F37-6B3739ECB743}"/>
    <cellStyle name="20% - Accent4 7 7 2" xfId="11779" xr:uid="{0AD57F52-B6EC-4460-A8F9-E87CF7283568}"/>
    <cellStyle name="20% - Accent4 7 8" xfId="9663" xr:uid="{A762CD01-E61B-4B7B-BAB0-2790818D7865}"/>
    <cellStyle name="20% - Accent4 7 8 2" xfId="11780" xr:uid="{6F6C6D3E-21AA-490B-9C35-C28E626D30C1}"/>
    <cellStyle name="20% - Accent4 7 9" xfId="9377" xr:uid="{88B96332-2542-47F8-A761-43F91B9007CC}"/>
    <cellStyle name="20% - Accent4 7 9 2" xfId="11781" xr:uid="{E9583591-0AAE-40E8-A3C9-ADA1BFD4044C}"/>
    <cellStyle name="20% - Accent4 7_11. BS" xfId="10366" xr:uid="{262A3F6D-DAF8-41A7-9C9C-E641C62AE66D}"/>
    <cellStyle name="20% - Accent4 8" xfId="759" xr:uid="{00000000-0005-0000-0000-00009A030000}"/>
    <cellStyle name="20% - Accent4 8 2" xfId="5518" xr:uid="{00000000-0005-0000-0000-00009B030000}"/>
    <cellStyle name="20% - Accent4 8 2 2" xfId="9773" xr:uid="{49CA880D-D9B2-44D8-9A1C-1BA2486B722E}"/>
    <cellStyle name="20% - Accent4 8 3" xfId="5904" xr:uid="{00000000-0005-0000-0000-00009C030000}"/>
    <cellStyle name="20% - Accent4 8 3 2" xfId="9774" xr:uid="{956576D6-FB05-40F3-B0E0-510888683AE5}"/>
    <cellStyle name="20% - Accent4 8 4" xfId="9172" xr:uid="{00000000-0005-0000-0000-00009D030000}"/>
    <cellStyle name="20% - Accent4 8 4 2" xfId="9775" xr:uid="{0E866ACD-78BA-4B5B-B00E-016947FB0045}"/>
    <cellStyle name="20% - Accent4 8 5" xfId="9444" xr:uid="{0BFE2374-0A9F-4775-823D-583E3CBB76EF}"/>
    <cellStyle name="20% - Accent4 8 5 2" xfId="11782" xr:uid="{F8046638-2462-43ED-84AC-1F06762902B9}"/>
    <cellStyle name="20% - Accent4 8 6" xfId="11444" xr:uid="{638BE494-37A6-49EB-9781-4EC785D8F983}"/>
    <cellStyle name="20% - Accent4 8_11. BS" xfId="10368" xr:uid="{9C7D2F58-8532-4FE6-8EED-DE4FAA326801}"/>
    <cellStyle name="20% - Accent4 9" xfId="760" xr:uid="{00000000-0005-0000-0000-00009E030000}"/>
    <cellStyle name="20% - Accent4 9 2" xfId="5519" xr:uid="{00000000-0005-0000-0000-00009F030000}"/>
    <cellStyle name="20% - Accent4 9 2 2" xfId="9776" xr:uid="{DB661FD6-88AB-4C2C-9465-593A33BCCE88}"/>
    <cellStyle name="20% - Accent4 9 3" xfId="5905" xr:uid="{00000000-0005-0000-0000-0000A0030000}"/>
    <cellStyle name="20% - Accent4 9 3 2" xfId="9777" xr:uid="{589D7527-004A-47F9-8B46-C65286374C20}"/>
    <cellStyle name="20% - Accent4 9 4" xfId="9173" xr:uid="{00000000-0005-0000-0000-0000A1030000}"/>
    <cellStyle name="20% - Accent4 9 4 2" xfId="9778" xr:uid="{13D9DB50-EA12-496E-90CB-651530FCCAF9}"/>
    <cellStyle name="20% - Accent4 9 5" xfId="9445" xr:uid="{4B193BD7-4FC0-4A7F-9EC7-E482645CC877}"/>
    <cellStyle name="20% - Accent4 9 5 2" xfId="11783" xr:uid="{9D477E74-C282-45E5-BE17-02CF338611E9}"/>
    <cellStyle name="20% - Accent4 9 6" xfId="11445" xr:uid="{15E91394-CE47-4897-B851-316B5A6A8447}"/>
    <cellStyle name="20% - Accent4 9_11. BS" xfId="10369" xr:uid="{62ED7FF4-0D21-4DA4-8A53-B2210FEA7F3B}"/>
    <cellStyle name="20% - Accent5 10" xfId="761" xr:uid="{00000000-0005-0000-0000-0000A2030000}"/>
    <cellStyle name="20% - Accent5 11" xfId="6730" xr:uid="{00000000-0005-0000-0000-0000A3030000}"/>
    <cellStyle name="20% - Accent5 12" xfId="6731" xr:uid="{00000000-0005-0000-0000-0000A4030000}"/>
    <cellStyle name="20% - Accent5 13" xfId="6732" xr:uid="{00000000-0005-0000-0000-0000A5030000}"/>
    <cellStyle name="20% - Accent5 2" xfId="66" xr:uid="{00000000-0005-0000-0000-0000A6030000}"/>
    <cellStyle name="20% - Accent5 2 10" xfId="6733" xr:uid="{00000000-0005-0000-0000-0000A7030000}"/>
    <cellStyle name="20% - Accent5 2 11" xfId="6734" xr:uid="{00000000-0005-0000-0000-0000A8030000}"/>
    <cellStyle name="20% - Accent5 2 12" xfId="6735" xr:uid="{00000000-0005-0000-0000-0000A9030000}"/>
    <cellStyle name="20% - Accent5 2 13" xfId="6736" xr:uid="{00000000-0005-0000-0000-0000AA030000}"/>
    <cellStyle name="20% - Accent5 2 14" xfId="6737" xr:uid="{00000000-0005-0000-0000-0000AB030000}"/>
    <cellStyle name="20% - Accent5 2 15" xfId="6738" xr:uid="{00000000-0005-0000-0000-0000AC030000}"/>
    <cellStyle name="20% - Accent5 2 16" xfId="6739" xr:uid="{00000000-0005-0000-0000-0000AD030000}"/>
    <cellStyle name="20% - Accent5 2 17" xfId="6740" xr:uid="{00000000-0005-0000-0000-0000AE030000}"/>
    <cellStyle name="20% - Accent5 2 18" xfId="6741" xr:uid="{00000000-0005-0000-0000-0000AF030000}"/>
    <cellStyle name="20% - Accent5 2 2" xfId="67" xr:uid="{00000000-0005-0000-0000-0000B0030000}"/>
    <cellStyle name="20% - Accent5 2 2 10" xfId="2279" xr:uid="{00000000-0005-0000-0000-0000B1030000}"/>
    <cellStyle name="20% - Accent5 2 2 11" xfId="2280" xr:uid="{00000000-0005-0000-0000-0000B2030000}"/>
    <cellStyle name="20% - Accent5 2 2 12" xfId="2281" xr:uid="{00000000-0005-0000-0000-0000B3030000}"/>
    <cellStyle name="20% - Accent5 2 2 13" xfId="2282" xr:uid="{00000000-0005-0000-0000-0000B4030000}"/>
    <cellStyle name="20% - Accent5 2 2 14" xfId="2283" xr:uid="{00000000-0005-0000-0000-0000B5030000}"/>
    <cellStyle name="20% - Accent5 2 2 15" xfId="2284" xr:uid="{00000000-0005-0000-0000-0000B6030000}"/>
    <cellStyle name="20% - Accent5 2 2 16" xfId="2285" xr:uid="{00000000-0005-0000-0000-0000B7030000}"/>
    <cellStyle name="20% - Accent5 2 2 17" xfId="2286" xr:uid="{00000000-0005-0000-0000-0000B8030000}"/>
    <cellStyle name="20% - Accent5 2 2 18" xfId="2287" xr:uid="{00000000-0005-0000-0000-0000B9030000}"/>
    <cellStyle name="20% - Accent5 2 2 19" xfId="2288" xr:uid="{00000000-0005-0000-0000-0000BA030000}"/>
    <cellStyle name="20% - Accent5 2 2 2" xfId="2289" xr:uid="{00000000-0005-0000-0000-0000BB030000}"/>
    <cellStyle name="20% - Accent5 2 2 20" xfId="2290" xr:uid="{00000000-0005-0000-0000-0000BC030000}"/>
    <cellStyle name="20% - Accent5 2 2 21" xfId="2291" xr:uid="{00000000-0005-0000-0000-0000BD030000}"/>
    <cellStyle name="20% - Accent5 2 2 22" xfId="2292" xr:uid="{00000000-0005-0000-0000-0000BE030000}"/>
    <cellStyle name="20% - Accent5 2 2 23" xfId="2293" xr:uid="{00000000-0005-0000-0000-0000BF030000}"/>
    <cellStyle name="20% - Accent5 2 2 24" xfId="2294" xr:uid="{00000000-0005-0000-0000-0000C0030000}"/>
    <cellStyle name="20% - Accent5 2 2 25" xfId="2295" xr:uid="{00000000-0005-0000-0000-0000C1030000}"/>
    <cellStyle name="20% - Accent5 2 2 26" xfId="2296" xr:uid="{00000000-0005-0000-0000-0000C2030000}"/>
    <cellStyle name="20% - Accent5 2 2 27" xfId="762" xr:uid="{00000000-0005-0000-0000-0000C3030000}"/>
    <cellStyle name="20% - Accent5 2 2 3" xfId="2297" xr:uid="{00000000-0005-0000-0000-0000C4030000}"/>
    <cellStyle name="20% - Accent5 2 2 4" xfId="2298" xr:uid="{00000000-0005-0000-0000-0000C5030000}"/>
    <cellStyle name="20% - Accent5 2 2 5" xfId="2299" xr:uid="{00000000-0005-0000-0000-0000C6030000}"/>
    <cellStyle name="20% - Accent5 2 2 6" xfId="2300" xr:uid="{00000000-0005-0000-0000-0000C7030000}"/>
    <cellStyle name="20% - Accent5 2 2 7" xfId="2301" xr:uid="{00000000-0005-0000-0000-0000C8030000}"/>
    <cellStyle name="20% - Accent5 2 2 8" xfId="2302" xr:uid="{00000000-0005-0000-0000-0000C9030000}"/>
    <cellStyle name="20% - Accent5 2 2 9" xfId="2303" xr:uid="{00000000-0005-0000-0000-0000CA030000}"/>
    <cellStyle name="20% - Accent5 2 2_EQU" xfId="6742" xr:uid="{00000000-0005-0000-0000-0000CB030000}"/>
    <cellStyle name="20% - Accent5 2 3" xfId="6743" xr:uid="{00000000-0005-0000-0000-0000CC030000}"/>
    <cellStyle name="20% - Accent5 2 3 10" xfId="6744" xr:uid="{00000000-0005-0000-0000-0000CD030000}"/>
    <cellStyle name="20% - Accent5 2 3 11" xfId="6745" xr:uid="{00000000-0005-0000-0000-0000CE030000}"/>
    <cellStyle name="20% - Accent5 2 3 12" xfId="6746" xr:uid="{00000000-0005-0000-0000-0000CF030000}"/>
    <cellStyle name="20% - Accent5 2 3 2" xfId="6747" xr:uid="{00000000-0005-0000-0000-0000D0030000}"/>
    <cellStyle name="20% - Accent5 2 3 3" xfId="6748" xr:uid="{00000000-0005-0000-0000-0000D1030000}"/>
    <cellStyle name="20% - Accent5 2 3 4" xfId="6749" xr:uid="{00000000-0005-0000-0000-0000D2030000}"/>
    <cellStyle name="20% - Accent5 2 3 5" xfId="6750" xr:uid="{00000000-0005-0000-0000-0000D3030000}"/>
    <cellStyle name="20% - Accent5 2 3 6" xfId="6751" xr:uid="{00000000-0005-0000-0000-0000D4030000}"/>
    <cellStyle name="20% - Accent5 2 3 7" xfId="6752" xr:uid="{00000000-0005-0000-0000-0000D5030000}"/>
    <cellStyle name="20% - Accent5 2 3 8" xfId="6753" xr:uid="{00000000-0005-0000-0000-0000D6030000}"/>
    <cellStyle name="20% - Accent5 2 3 9" xfId="6754" xr:uid="{00000000-0005-0000-0000-0000D7030000}"/>
    <cellStyle name="20% - Accent5 2 3_Equity reconciliation 2013-03" xfId="6755" xr:uid="{00000000-0005-0000-0000-0000D8030000}"/>
    <cellStyle name="20% - Accent5 2 4" xfId="6756" xr:uid="{00000000-0005-0000-0000-0000D9030000}"/>
    <cellStyle name="20% - Accent5 2 5" xfId="6757" xr:uid="{00000000-0005-0000-0000-0000DA030000}"/>
    <cellStyle name="20% - Accent5 2 6" xfId="6758" xr:uid="{00000000-0005-0000-0000-0000DB030000}"/>
    <cellStyle name="20% - Accent5 2 7" xfId="6759" xr:uid="{00000000-0005-0000-0000-0000DC030000}"/>
    <cellStyle name="20% - Accent5 2 8" xfId="6760" xr:uid="{00000000-0005-0000-0000-0000DD030000}"/>
    <cellStyle name="20% - Accent5 2 9" xfId="6761" xr:uid="{00000000-0005-0000-0000-0000DE030000}"/>
    <cellStyle name="20% - Accent5 2_5130_new" xfId="6762" xr:uid="{00000000-0005-0000-0000-0000DF030000}"/>
    <cellStyle name="20% - Accent5 3" xfId="68" xr:uid="{00000000-0005-0000-0000-0000E0030000}"/>
    <cellStyle name="20% - Accent5 3 10" xfId="2304" xr:uid="{00000000-0005-0000-0000-0000E1030000}"/>
    <cellStyle name="20% - Accent5 3 11" xfId="2305" xr:uid="{00000000-0005-0000-0000-0000E2030000}"/>
    <cellStyle name="20% - Accent5 3 12" xfId="2306" xr:uid="{00000000-0005-0000-0000-0000E3030000}"/>
    <cellStyle name="20% - Accent5 3 13" xfId="2307" xr:uid="{00000000-0005-0000-0000-0000E4030000}"/>
    <cellStyle name="20% - Accent5 3 14" xfId="2308" xr:uid="{00000000-0005-0000-0000-0000E5030000}"/>
    <cellStyle name="20% - Accent5 3 15" xfId="2309" xr:uid="{00000000-0005-0000-0000-0000E6030000}"/>
    <cellStyle name="20% - Accent5 3 16" xfId="2310" xr:uid="{00000000-0005-0000-0000-0000E7030000}"/>
    <cellStyle name="20% - Accent5 3 17" xfId="2311" xr:uid="{00000000-0005-0000-0000-0000E8030000}"/>
    <cellStyle name="20% - Accent5 3 18" xfId="2312" xr:uid="{00000000-0005-0000-0000-0000E9030000}"/>
    <cellStyle name="20% - Accent5 3 19" xfId="2313" xr:uid="{00000000-0005-0000-0000-0000EA030000}"/>
    <cellStyle name="20% - Accent5 3 2" xfId="69" xr:uid="{00000000-0005-0000-0000-0000EB030000}"/>
    <cellStyle name="20% - Accent5 3 20" xfId="2314" xr:uid="{00000000-0005-0000-0000-0000EC030000}"/>
    <cellStyle name="20% - Accent5 3 21" xfId="2315" xr:uid="{00000000-0005-0000-0000-0000ED030000}"/>
    <cellStyle name="20% - Accent5 3 22" xfId="2316" xr:uid="{00000000-0005-0000-0000-0000EE030000}"/>
    <cellStyle name="20% - Accent5 3 23" xfId="2317" xr:uid="{00000000-0005-0000-0000-0000EF030000}"/>
    <cellStyle name="20% - Accent5 3 24" xfId="2318" xr:uid="{00000000-0005-0000-0000-0000F0030000}"/>
    <cellStyle name="20% - Accent5 3 25" xfId="2319" xr:uid="{00000000-0005-0000-0000-0000F1030000}"/>
    <cellStyle name="20% - Accent5 3 26" xfId="2320" xr:uid="{00000000-0005-0000-0000-0000F2030000}"/>
    <cellStyle name="20% - Accent5 3 3" xfId="2321" xr:uid="{00000000-0005-0000-0000-0000F3030000}"/>
    <cellStyle name="20% - Accent5 3 4" xfId="2322" xr:uid="{00000000-0005-0000-0000-0000F4030000}"/>
    <cellStyle name="20% - Accent5 3 5" xfId="2323" xr:uid="{00000000-0005-0000-0000-0000F5030000}"/>
    <cellStyle name="20% - Accent5 3 6" xfId="2324" xr:uid="{00000000-0005-0000-0000-0000F6030000}"/>
    <cellStyle name="20% - Accent5 3 7" xfId="2325" xr:uid="{00000000-0005-0000-0000-0000F7030000}"/>
    <cellStyle name="20% - Accent5 3 8" xfId="2326" xr:uid="{00000000-0005-0000-0000-0000F8030000}"/>
    <cellStyle name="20% - Accent5 3 9" xfId="2327" xr:uid="{00000000-0005-0000-0000-0000F9030000}"/>
    <cellStyle name="20% - Accent5 3_9 Inc.St" xfId="11181" xr:uid="{C0237EB1-353C-4CC7-ACC0-268C7F311F5D}"/>
    <cellStyle name="20% - Accent5 4" xfId="70" xr:uid="{00000000-0005-0000-0000-0000FB030000}"/>
    <cellStyle name="20% - Accent5 4 2" xfId="71" xr:uid="{00000000-0005-0000-0000-0000FC030000}"/>
    <cellStyle name="20% - Accent5 4 3" xfId="6763" xr:uid="{00000000-0005-0000-0000-0000FD030000}"/>
    <cellStyle name="20% - Accent5 4 4" xfId="6764" xr:uid="{00000000-0005-0000-0000-0000FE030000}"/>
    <cellStyle name="20% - Accent5 4 5" xfId="6765" xr:uid="{00000000-0005-0000-0000-0000FF030000}"/>
    <cellStyle name="20% - Accent5 4 6" xfId="6766" xr:uid="{00000000-0005-0000-0000-000000040000}"/>
    <cellStyle name="20% - Accent5 4 7" xfId="6767" xr:uid="{00000000-0005-0000-0000-000001040000}"/>
    <cellStyle name="20% - Accent5 4 8" xfId="6768" xr:uid="{00000000-0005-0000-0000-000002040000}"/>
    <cellStyle name="20% - Accent5 4 9" xfId="6769" xr:uid="{00000000-0005-0000-0000-000003040000}"/>
    <cellStyle name="20% - Accent5 4_9 Inc.St" xfId="11182" xr:uid="{6D90349B-FD7F-43C1-96DB-DD3C7F515E34}"/>
    <cellStyle name="20% - Accent5 5" xfId="72" xr:uid="{00000000-0005-0000-0000-000005040000}"/>
    <cellStyle name="20% - Accent5 5 2" xfId="73" xr:uid="{00000000-0005-0000-0000-000006040000}"/>
    <cellStyle name="20% - Accent5 5 2 2" xfId="764" xr:uid="{00000000-0005-0000-0000-000007040000}"/>
    <cellStyle name="20% - Accent5 5 2 2 2" xfId="5907" xr:uid="{00000000-0005-0000-0000-000008040000}"/>
    <cellStyle name="20% - Accent5 5 2 2 2 2" xfId="9779" xr:uid="{1E8B087C-F303-4446-8264-CFB30A252876}"/>
    <cellStyle name="20% - Accent5 5 2 2 3" xfId="9175" xr:uid="{00000000-0005-0000-0000-000009040000}"/>
    <cellStyle name="20% - Accent5 5 2 2 3 2" xfId="9780" xr:uid="{7BC79E44-D051-4457-92E7-F9EE4A0ABF3D}"/>
    <cellStyle name="20% - Accent5 5 2 2 4" xfId="9447" xr:uid="{63782ED3-2686-4FB0-8D9C-50155358E58B}"/>
    <cellStyle name="20% - Accent5 5 2 2 4 2" xfId="11784" xr:uid="{7A3DE3E4-2F94-4DC7-8CBA-363C3CC1B000}"/>
    <cellStyle name="20% - Accent5 5 2 2 5" xfId="11447" xr:uid="{BD52515F-05CA-4CB6-9D02-16854EA4228B}"/>
    <cellStyle name="20% - Accent5 5 2 2_11. BS" xfId="10370" xr:uid="{807B3629-DBDC-498D-839D-3DBBEA6E540B}"/>
    <cellStyle name="20% - Accent5 5 2 3" xfId="5521" xr:uid="{00000000-0005-0000-0000-00000A040000}"/>
    <cellStyle name="20% - Accent5 5 2 3 2" xfId="9781" xr:uid="{E3289B75-BCE0-4FE0-8A3A-FDDEE92DC908}"/>
    <cellStyle name="20% - Accent5 5 2_9 Inc.St" xfId="11184" xr:uid="{B034B84D-7E77-4323-802E-FD0F1D8A6261}"/>
    <cellStyle name="20% - Accent5 5 3" xfId="763" xr:uid="{00000000-0005-0000-0000-00000C040000}"/>
    <cellStyle name="20% - Accent5 5 3 2" xfId="5906" xr:uid="{00000000-0005-0000-0000-00000D040000}"/>
    <cellStyle name="20% - Accent5 5 3 2 2" xfId="9782" xr:uid="{678DCBC2-B80C-425D-908A-AB31A51E12BD}"/>
    <cellStyle name="20% - Accent5 5 3 3" xfId="9174" xr:uid="{00000000-0005-0000-0000-00000E040000}"/>
    <cellStyle name="20% - Accent5 5 3 3 2" xfId="9783" xr:uid="{F6924B42-76B6-4EF8-8F0A-553A52D65382}"/>
    <cellStyle name="20% - Accent5 5 3 4" xfId="9446" xr:uid="{BE6DB42D-FEDF-4475-BB7C-263EAE0FA21D}"/>
    <cellStyle name="20% - Accent5 5 3 4 2" xfId="11785" xr:uid="{41FE59A5-F9DB-4C28-80EE-407019B8A088}"/>
    <cellStyle name="20% - Accent5 5 3 5" xfId="11446" xr:uid="{6A9BB658-2700-4FC2-8F2A-67E2760061C7}"/>
    <cellStyle name="20% - Accent5 5 3_11. BS" xfId="10371" xr:uid="{7946EDF1-1A33-44CD-B336-307EA409E6EF}"/>
    <cellStyle name="20% - Accent5 5 4" xfId="5520" xr:uid="{00000000-0005-0000-0000-00000F040000}"/>
    <cellStyle name="20% - Accent5 5 4 2" xfId="9784" xr:uid="{B8D7B265-B984-48AA-A35A-066E010A9CC6}"/>
    <cellStyle name="20% - Accent5 5_9 Inc.St" xfId="11183" xr:uid="{E884EA1D-6417-4A44-9371-48F781EB1BE6}"/>
    <cellStyle name="20% - Accent5 6" xfId="765" xr:uid="{00000000-0005-0000-0000-000011040000}"/>
    <cellStyle name="20% - Accent5 6 2" xfId="766" xr:uid="{00000000-0005-0000-0000-000012040000}"/>
    <cellStyle name="20% - Accent5 6 2 2" xfId="5523" xr:uid="{00000000-0005-0000-0000-000013040000}"/>
    <cellStyle name="20% - Accent5 6 2 2 2" xfId="9785" xr:uid="{22CFFDF7-D417-4C6F-959C-8096B682FA86}"/>
    <cellStyle name="20% - Accent5 6 2 3" xfId="5909" xr:uid="{00000000-0005-0000-0000-000014040000}"/>
    <cellStyle name="20% - Accent5 6 2 3 2" xfId="9786" xr:uid="{EEA52A75-15D2-4001-8A1B-616A38764EE1}"/>
    <cellStyle name="20% - Accent5 6 2 4" xfId="9177" xr:uid="{00000000-0005-0000-0000-000015040000}"/>
    <cellStyle name="20% - Accent5 6 2 4 2" xfId="9787" xr:uid="{33BF77F5-59FA-4749-B10B-8622DE6A3458}"/>
    <cellStyle name="20% - Accent5 6 2 5" xfId="9449" xr:uid="{2CF735B6-5BAB-4375-879C-93B43DE6DCF3}"/>
    <cellStyle name="20% - Accent5 6 2 5 2" xfId="11786" xr:uid="{89156CA4-E79D-4863-82AD-7DE5975616B0}"/>
    <cellStyle name="20% - Accent5 6 2 6" xfId="11449" xr:uid="{4403F093-AACD-4863-97F7-5874EB719B00}"/>
    <cellStyle name="20% - Accent5 6 2_11. BS" xfId="10373" xr:uid="{02D5CCA3-7FA5-4BCF-9854-70F4ED9C66A0}"/>
    <cellStyle name="20% - Accent5 6 3" xfId="5522" xr:uid="{00000000-0005-0000-0000-000016040000}"/>
    <cellStyle name="20% - Accent5 6 3 2" xfId="9788" xr:uid="{D7371B7E-C0F4-4DEC-AECC-4407E63B4B57}"/>
    <cellStyle name="20% - Accent5 6 4" xfId="5908" xr:uid="{00000000-0005-0000-0000-000017040000}"/>
    <cellStyle name="20% - Accent5 6 4 2" xfId="9789" xr:uid="{4AA670DF-C3C2-4F2A-AE07-17F08A752824}"/>
    <cellStyle name="20% - Accent5 6 5" xfId="9176" xr:uid="{00000000-0005-0000-0000-000018040000}"/>
    <cellStyle name="20% - Accent5 6 5 2" xfId="9790" xr:uid="{F72429DC-9D68-4A83-BA49-2F7CEEAD872D}"/>
    <cellStyle name="20% - Accent5 6 6" xfId="9448" xr:uid="{F30FDF95-B0DD-4D47-BEFD-000A2501E2B2}"/>
    <cellStyle name="20% - Accent5 6 6 2" xfId="11787" xr:uid="{DA6DD5DA-1B65-458A-B2AA-11F45789933B}"/>
    <cellStyle name="20% - Accent5 6 7" xfId="11448" xr:uid="{C8285533-BB61-415D-B0FB-68E9A9270A37}"/>
    <cellStyle name="20% - Accent5 6_11. BS" xfId="10372" xr:uid="{A3A15D8F-57D5-4DD1-B2F7-8033303BFACE}"/>
    <cellStyle name="20% - Accent5 7" xfId="767" xr:uid="{00000000-0005-0000-0000-00001A040000}"/>
    <cellStyle name="20% - Accent5 7 2" xfId="5524" xr:uid="{00000000-0005-0000-0000-00001B040000}"/>
    <cellStyle name="20% - Accent5 7 2 2" xfId="9791" xr:uid="{50A1D206-2EC4-46B4-B7AC-6DE96AE9B3B8}"/>
    <cellStyle name="20% - Accent5 7 3" xfId="5910" xr:uid="{00000000-0005-0000-0000-00001C040000}"/>
    <cellStyle name="20% - Accent5 7 3 2" xfId="9792" xr:uid="{8AA31CF7-1802-4496-AC9A-ED7BE4BD412D}"/>
    <cellStyle name="20% - Accent5 7 4" xfId="9178" xr:uid="{00000000-0005-0000-0000-00001D040000}"/>
    <cellStyle name="20% - Accent5 7 4 2" xfId="9793" xr:uid="{588F7C4C-3158-424D-AC15-BF678FC84BA1}"/>
    <cellStyle name="20% - Accent5 7 5" xfId="9450" xr:uid="{20BF1D47-633D-494F-9463-9B5C5899B858}"/>
    <cellStyle name="20% - Accent5 7 5 2" xfId="11788" xr:uid="{6C184396-B3BA-4780-8F72-7B5F1ADA8CB0}"/>
    <cellStyle name="20% - Accent5 7 6" xfId="11450" xr:uid="{E436B18E-7BD4-4027-9162-C2CB0DB9F7C2}"/>
    <cellStyle name="20% - Accent5 7_11. BS" xfId="10374" xr:uid="{B8B7DA68-5CC2-4368-B4B7-3511D4F7E680}"/>
    <cellStyle name="20% - Accent5 8" xfId="768" xr:uid="{00000000-0005-0000-0000-00001E040000}"/>
    <cellStyle name="20% - Accent5 8 2" xfId="5525" xr:uid="{00000000-0005-0000-0000-00001F040000}"/>
    <cellStyle name="20% - Accent5 8 2 2" xfId="9794" xr:uid="{3823123E-C3B2-4F1E-B85E-F8A8EA6747D4}"/>
    <cellStyle name="20% - Accent5 8 3" xfId="5911" xr:uid="{00000000-0005-0000-0000-000020040000}"/>
    <cellStyle name="20% - Accent5 8 3 2" xfId="9795" xr:uid="{DB453D38-6E5F-4AB6-8B7D-E8FD9D4A0B14}"/>
    <cellStyle name="20% - Accent5 8 4" xfId="9179" xr:uid="{00000000-0005-0000-0000-000021040000}"/>
    <cellStyle name="20% - Accent5 8 4 2" xfId="9796" xr:uid="{6060E58A-9D91-4C17-B0C4-089D72CD8155}"/>
    <cellStyle name="20% - Accent5 8 5" xfId="9451" xr:uid="{E5998CCD-5C1C-476D-A47F-6226D0DCB27D}"/>
    <cellStyle name="20% - Accent5 8 5 2" xfId="11789" xr:uid="{4C2B9A83-1096-4B27-8E4F-D0F93B5F7B19}"/>
    <cellStyle name="20% - Accent5 8 6" xfId="11451" xr:uid="{68C7E3A9-B9F6-424F-9ACC-163A4D4CE7F6}"/>
    <cellStyle name="20% - Accent5 8_11. BS" xfId="10375" xr:uid="{66FE1A26-9EF2-42FF-A753-133942C0E0D7}"/>
    <cellStyle name="20% - Accent5 9" xfId="769" xr:uid="{00000000-0005-0000-0000-000022040000}"/>
    <cellStyle name="20% - Accent5 9 2" xfId="5526" xr:uid="{00000000-0005-0000-0000-000023040000}"/>
    <cellStyle name="20% - Accent5 9 2 2" xfId="9797" xr:uid="{5D282797-7BA6-4B2E-99CF-E45A2B7B3A15}"/>
    <cellStyle name="20% - Accent5 9 3" xfId="5912" xr:uid="{00000000-0005-0000-0000-000024040000}"/>
    <cellStyle name="20% - Accent5 9 3 2" xfId="9798" xr:uid="{CAB47C7F-56F6-41E6-A9EC-83C50F110D80}"/>
    <cellStyle name="20% - Accent5 9 4" xfId="9180" xr:uid="{00000000-0005-0000-0000-000025040000}"/>
    <cellStyle name="20% - Accent5 9 4 2" xfId="9799" xr:uid="{FC50C8B8-DF07-4E36-B24B-98D754538A6E}"/>
    <cellStyle name="20% - Accent5 9 5" xfId="9452" xr:uid="{094E87EE-9C95-4894-81EB-2B035969D14F}"/>
    <cellStyle name="20% - Accent5 9 5 2" xfId="11790" xr:uid="{39868C26-73D6-4DDA-A2AB-8CD84C27A7E6}"/>
    <cellStyle name="20% - Accent5 9 6" xfId="11452" xr:uid="{A6019789-0DB2-4ADF-96AD-E3DDC9139564}"/>
    <cellStyle name="20% - Accent5 9_11. BS" xfId="10376" xr:uid="{F6BD98A6-B350-4AE9-A0FA-AD993C33F479}"/>
    <cellStyle name="20% - Accent6 10" xfId="770" xr:uid="{00000000-0005-0000-0000-000026040000}"/>
    <cellStyle name="20% - Accent6 11" xfId="6770" xr:uid="{00000000-0005-0000-0000-000027040000}"/>
    <cellStyle name="20% - Accent6 12" xfId="6771" xr:uid="{00000000-0005-0000-0000-000028040000}"/>
    <cellStyle name="20% - Accent6 13" xfId="6772" xr:uid="{00000000-0005-0000-0000-000029040000}"/>
    <cellStyle name="20% - Accent6 2" xfId="74" xr:uid="{00000000-0005-0000-0000-00002A040000}"/>
    <cellStyle name="20% - Accent6 2 10" xfId="6773" xr:uid="{00000000-0005-0000-0000-00002B040000}"/>
    <cellStyle name="20% - Accent6 2 11" xfId="6774" xr:uid="{00000000-0005-0000-0000-00002C040000}"/>
    <cellStyle name="20% - Accent6 2 12" xfId="6775" xr:uid="{00000000-0005-0000-0000-00002D040000}"/>
    <cellStyle name="20% - Accent6 2 13" xfId="6776" xr:uid="{00000000-0005-0000-0000-00002E040000}"/>
    <cellStyle name="20% - Accent6 2 14" xfId="6777" xr:uid="{00000000-0005-0000-0000-00002F040000}"/>
    <cellStyle name="20% - Accent6 2 15" xfId="6778" xr:uid="{00000000-0005-0000-0000-000030040000}"/>
    <cellStyle name="20% - Accent6 2 16" xfId="6779" xr:uid="{00000000-0005-0000-0000-000031040000}"/>
    <cellStyle name="20% - Accent6 2 17" xfId="6780" xr:uid="{00000000-0005-0000-0000-000032040000}"/>
    <cellStyle name="20% - Accent6 2 18" xfId="6781" xr:uid="{00000000-0005-0000-0000-000033040000}"/>
    <cellStyle name="20% - Accent6 2 2" xfId="75" xr:uid="{00000000-0005-0000-0000-000034040000}"/>
    <cellStyle name="20% - Accent6 2 2 10" xfId="2328" xr:uid="{00000000-0005-0000-0000-000035040000}"/>
    <cellStyle name="20% - Accent6 2 2 11" xfId="2329" xr:uid="{00000000-0005-0000-0000-000036040000}"/>
    <cellStyle name="20% - Accent6 2 2 12" xfId="2330" xr:uid="{00000000-0005-0000-0000-000037040000}"/>
    <cellStyle name="20% - Accent6 2 2 13" xfId="2331" xr:uid="{00000000-0005-0000-0000-000038040000}"/>
    <cellStyle name="20% - Accent6 2 2 14" xfId="2332" xr:uid="{00000000-0005-0000-0000-000039040000}"/>
    <cellStyle name="20% - Accent6 2 2 15" xfId="2333" xr:uid="{00000000-0005-0000-0000-00003A040000}"/>
    <cellStyle name="20% - Accent6 2 2 16" xfId="2334" xr:uid="{00000000-0005-0000-0000-00003B040000}"/>
    <cellStyle name="20% - Accent6 2 2 17" xfId="2335" xr:uid="{00000000-0005-0000-0000-00003C040000}"/>
    <cellStyle name="20% - Accent6 2 2 18" xfId="2336" xr:uid="{00000000-0005-0000-0000-00003D040000}"/>
    <cellStyle name="20% - Accent6 2 2 19" xfId="2337" xr:uid="{00000000-0005-0000-0000-00003E040000}"/>
    <cellStyle name="20% - Accent6 2 2 2" xfId="2338" xr:uid="{00000000-0005-0000-0000-00003F040000}"/>
    <cellStyle name="20% - Accent6 2 2 20" xfId="2339" xr:uid="{00000000-0005-0000-0000-000040040000}"/>
    <cellStyle name="20% - Accent6 2 2 21" xfId="2340" xr:uid="{00000000-0005-0000-0000-000041040000}"/>
    <cellStyle name="20% - Accent6 2 2 22" xfId="2341" xr:uid="{00000000-0005-0000-0000-000042040000}"/>
    <cellStyle name="20% - Accent6 2 2 23" xfId="2342" xr:uid="{00000000-0005-0000-0000-000043040000}"/>
    <cellStyle name="20% - Accent6 2 2 24" xfId="2343" xr:uid="{00000000-0005-0000-0000-000044040000}"/>
    <cellStyle name="20% - Accent6 2 2 25" xfId="2344" xr:uid="{00000000-0005-0000-0000-000045040000}"/>
    <cellStyle name="20% - Accent6 2 2 26" xfId="2345" xr:uid="{00000000-0005-0000-0000-000046040000}"/>
    <cellStyle name="20% - Accent6 2 2 27" xfId="771" xr:uid="{00000000-0005-0000-0000-000047040000}"/>
    <cellStyle name="20% - Accent6 2 2 3" xfId="2346" xr:uid="{00000000-0005-0000-0000-000048040000}"/>
    <cellStyle name="20% - Accent6 2 2 4" xfId="2347" xr:uid="{00000000-0005-0000-0000-000049040000}"/>
    <cellStyle name="20% - Accent6 2 2 5" xfId="2348" xr:uid="{00000000-0005-0000-0000-00004A040000}"/>
    <cellStyle name="20% - Accent6 2 2 6" xfId="2349" xr:uid="{00000000-0005-0000-0000-00004B040000}"/>
    <cellStyle name="20% - Accent6 2 2 7" xfId="2350" xr:uid="{00000000-0005-0000-0000-00004C040000}"/>
    <cellStyle name="20% - Accent6 2 2 8" xfId="2351" xr:uid="{00000000-0005-0000-0000-00004D040000}"/>
    <cellStyle name="20% - Accent6 2 2 9" xfId="2352" xr:uid="{00000000-0005-0000-0000-00004E040000}"/>
    <cellStyle name="20% - Accent6 2 2_EQU" xfId="6782" xr:uid="{00000000-0005-0000-0000-00004F040000}"/>
    <cellStyle name="20% - Accent6 2 3" xfId="6783" xr:uid="{00000000-0005-0000-0000-000050040000}"/>
    <cellStyle name="20% - Accent6 2 3 10" xfId="6784" xr:uid="{00000000-0005-0000-0000-000051040000}"/>
    <cellStyle name="20% - Accent6 2 3 11" xfId="6785" xr:uid="{00000000-0005-0000-0000-000052040000}"/>
    <cellStyle name="20% - Accent6 2 3 12" xfId="6786" xr:uid="{00000000-0005-0000-0000-000053040000}"/>
    <cellStyle name="20% - Accent6 2 3 2" xfId="6787" xr:uid="{00000000-0005-0000-0000-000054040000}"/>
    <cellStyle name="20% - Accent6 2 3 3" xfId="6788" xr:uid="{00000000-0005-0000-0000-000055040000}"/>
    <cellStyle name="20% - Accent6 2 3 4" xfId="6789" xr:uid="{00000000-0005-0000-0000-000056040000}"/>
    <cellStyle name="20% - Accent6 2 3 5" xfId="6790" xr:uid="{00000000-0005-0000-0000-000057040000}"/>
    <cellStyle name="20% - Accent6 2 3 6" xfId="6791" xr:uid="{00000000-0005-0000-0000-000058040000}"/>
    <cellStyle name="20% - Accent6 2 3 7" xfId="6792" xr:uid="{00000000-0005-0000-0000-000059040000}"/>
    <cellStyle name="20% - Accent6 2 3 8" xfId="6793" xr:uid="{00000000-0005-0000-0000-00005A040000}"/>
    <cellStyle name="20% - Accent6 2 3 9" xfId="6794" xr:uid="{00000000-0005-0000-0000-00005B040000}"/>
    <cellStyle name="20% - Accent6 2 3_Equity reconciliation 2013-03" xfId="6795" xr:uid="{00000000-0005-0000-0000-00005C040000}"/>
    <cellStyle name="20% - Accent6 2 4" xfId="6796" xr:uid="{00000000-0005-0000-0000-00005D040000}"/>
    <cellStyle name="20% - Accent6 2 5" xfId="6797" xr:uid="{00000000-0005-0000-0000-00005E040000}"/>
    <cellStyle name="20% - Accent6 2 6" xfId="6798" xr:uid="{00000000-0005-0000-0000-00005F040000}"/>
    <cellStyle name="20% - Accent6 2 7" xfId="6799" xr:uid="{00000000-0005-0000-0000-000060040000}"/>
    <cellStyle name="20% - Accent6 2 8" xfId="6800" xr:uid="{00000000-0005-0000-0000-000061040000}"/>
    <cellStyle name="20% - Accent6 2 9" xfId="6801" xr:uid="{00000000-0005-0000-0000-000062040000}"/>
    <cellStyle name="20% - Accent6 2_5130_new" xfId="6802" xr:uid="{00000000-0005-0000-0000-000063040000}"/>
    <cellStyle name="20% - Accent6 3" xfId="76" xr:uid="{00000000-0005-0000-0000-000064040000}"/>
    <cellStyle name="20% - Accent6 3 10" xfId="2353" xr:uid="{00000000-0005-0000-0000-000065040000}"/>
    <cellStyle name="20% - Accent6 3 11" xfId="2354" xr:uid="{00000000-0005-0000-0000-000066040000}"/>
    <cellStyle name="20% - Accent6 3 12" xfId="2355" xr:uid="{00000000-0005-0000-0000-000067040000}"/>
    <cellStyle name="20% - Accent6 3 13" xfId="2356" xr:uid="{00000000-0005-0000-0000-000068040000}"/>
    <cellStyle name="20% - Accent6 3 14" xfId="2357" xr:uid="{00000000-0005-0000-0000-000069040000}"/>
    <cellStyle name="20% - Accent6 3 15" xfId="2358" xr:uid="{00000000-0005-0000-0000-00006A040000}"/>
    <cellStyle name="20% - Accent6 3 16" xfId="2359" xr:uid="{00000000-0005-0000-0000-00006B040000}"/>
    <cellStyle name="20% - Accent6 3 17" xfId="2360" xr:uid="{00000000-0005-0000-0000-00006C040000}"/>
    <cellStyle name="20% - Accent6 3 18" xfId="2361" xr:uid="{00000000-0005-0000-0000-00006D040000}"/>
    <cellStyle name="20% - Accent6 3 19" xfId="2362" xr:uid="{00000000-0005-0000-0000-00006E040000}"/>
    <cellStyle name="20% - Accent6 3 2" xfId="77" xr:uid="{00000000-0005-0000-0000-00006F040000}"/>
    <cellStyle name="20% - Accent6 3 20" xfId="2363" xr:uid="{00000000-0005-0000-0000-000070040000}"/>
    <cellStyle name="20% - Accent6 3 21" xfId="2364" xr:uid="{00000000-0005-0000-0000-000071040000}"/>
    <cellStyle name="20% - Accent6 3 22" xfId="2365" xr:uid="{00000000-0005-0000-0000-000072040000}"/>
    <cellStyle name="20% - Accent6 3 23" xfId="2366" xr:uid="{00000000-0005-0000-0000-000073040000}"/>
    <cellStyle name="20% - Accent6 3 24" xfId="2367" xr:uid="{00000000-0005-0000-0000-000074040000}"/>
    <cellStyle name="20% - Accent6 3 25" xfId="2368" xr:uid="{00000000-0005-0000-0000-000075040000}"/>
    <cellStyle name="20% - Accent6 3 26" xfId="2369" xr:uid="{00000000-0005-0000-0000-000076040000}"/>
    <cellStyle name="20% - Accent6 3 3" xfId="2370" xr:uid="{00000000-0005-0000-0000-000077040000}"/>
    <cellStyle name="20% - Accent6 3 4" xfId="2371" xr:uid="{00000000-0005-0000-0000-000078040000}"/>
    <cellStyle name="20% - Accent6 3 5" xfId="2372" xr:uid="{00000000-0005-0000-0000-000079040000}"/>
    <cellStyle name="20% - Accent6 3 6" xfId="2373" xr:uid="{00000000-0005-0000-0000-00007A040000}"/>
    <cellStyle name="20% - Accent6 3 7" xfId="2374" xr:uid="{00000000-0005-0000-0000-00007B040000}"/>
    <cellStyle name="20% - Accent6 3 8" xfId="2375" xr:uid="{00000000-0005-0000-0000-00007C040000}"/>
    <cellStyle name="20% - Accent6 3 9" xfId="2376" xr:uid="{00000000-0005-0000-0000-00007D040000}"/>
    <cellStyle name="20% - Accent6 3_9 Inc.St" xfId="11185" xr:uid="{2D293B7A-8AC7-47B9-B64B-35BAD5C98627}"/>
    <cellStyle name="20% - Accent6 4" xfId="78" xr:uid="{00000000-0005-0000-0000-00007F040000}"/>
    <cellStyle name="20% - Accent6 4 2" xfId="79" xr:uid="{00000000-0005-0000-0000-000080040000}"/>
    <cellStyle name="20% - Accent6 4 3" xfId="6803" xr:uid="{00000000-0005-0000-0000-000081040000}"/>
    <cellStyle name="20% - Accent6 4 4" xfId="6804" xr:uid="{00000000-0005-0000-0000-000082040000}"/>
    <cellStyle name="20% - Accent6 4 5" xfId="6805" xr:uid="{00000000-0005-0000-0000-000083040000}"/>
    <cellStyle name="20% - Accent6 4 6" xfId="6806" xr:uid="{00000000-0005-0000-0000-000084040000}"/>
    <cellStyle name="20% - Accent6 4 7" xfId="6807" xr:uid="{00000000-0005-0000-0000-000085040000}"/>
    <cellStyle name="20% - Accent6 4 8" xfId="6808" xr:uid="{00000000-0005-0000-0000-000086040000}"/>
    <cellStyle name="20% - Accent6 4 9" xfId="6809" xr:uid="{00000000-0005-0000-0000-000087040000}"/>
    <cellStyle name="20% - Accent6 4_9 Inc.St" xfId="11186" xr:uid="{BBE80A7C-BB2A-4435-8DE6-37C9801A6F49}"/>
    <cellStyle name="20% - Accent6 5" xfId="80" xr:uid="{00000000-0005-0000-0000-000089040000}"/>
    <cellStyle name="20% - Accent6 5 2" xfId="81" xr:uid="{00000000-0005-0000-0000-00008A040000}"/>
    <cellStyle name="20% - Accent6 5 2 2" xfId="773" xr:uid="{00000000-0005-0000-0000-00008B040000}"/>
    <cellStyle name="20% - Accent6 5 2 2 2" xfId="5914" xr:uid="{00000000-0005-0000-0000-00008C040000}"/>
    <cellStyle name="20% - Accent6 5 2 2 2 2" xfId="9800" xr:uid="{2D4F2464-4979-4065-9DB2-6D9B4CF51E3B}"/>
    <cellStyle name="20% - Accent6 5 2 2 3" xfId="9182" xr:uid="{00000000-0005-0000-0000-00008D040000}"/>
    <cellStyle name="20% - Accent6 5 2 2 3 2" xfId="9801" xr:uid="{1DFE6D07-2203-40C6-ABBC-ACE0FCDCFB29}"/>
    <cellStyle name="20% - Accent6 5 2 2 4" xfId="9454" xr:uid="{87991FFA-64C8-4E91-81DC-7E74A9C0F2E3}"/>
    <cellStyle name="20% - Accent6 5 2 2 4 2" xfId="11791" xr:uid="{D949886F-E93A-4BC7-869C-458413794336}"/>
    <cellStyle name="20% - Accent6 5 2 2 5" xfId="11454" xr:uid="{80FA6B80-4454-48A2-9702-857978DED009}"/>
    <cellStyle name="20% - Accent6 5 2 2_11. BS" xfId="10377" xr:uid="{762D2BCB-975C-479C-BFEE-FC30C097D6D7}"/>
    <cellStyle name="20% - Accent6 5 2 3" xfId="5528" xr:uid="{00000000-0005-0000-0000-00008E040000}"/>
    <cellStyle name="20% - Accent6 5 2 3 2" xfId="9802" xr:uid="{F953C97E-5AA9-466A-AF29-77EA85726182}"/>
    <cellStyle name="20% - Accent6 5 2_9 Inc.St" xfId="11188" xr:uid="{80EB2E6B-4DA6-4E49-868D-AA93E85F1571}"/>
    <cellStyle name="20% - Accent6 5 3" xfId="772" xr:uid="{00000000-0005-0000-0000-000090040000}"/>
    <cellStyle name="20% - Accent6 5 3 2" xfId="5913" xr:uid="{00000000-0005-0000-0000-000091040000}"/>
    <cellStyle name="20% - Accent6 5 3 2 2" xfId="9803" xr:uid="{40C19F94-D7DC-4BCA-AC62-C35FAAA76F7B}"/>
    <cellStyle name="20% - Accent6 5 3 3" xfId="9181" xr:uid="{00000000-0005-0000-0000-000092040000}"/>
    <cellStyle name="20% - Accent6 5 3 3 2" xfId="9804" xr:uid="{B8695CEF-5F58-4A97-A8CD-9AB6CD26BF5B}"/>
    <cellStyle name="20% - Accent6 5 3 4" xfId="9453" xr:uid="{8417CBDF-44D1-4A6C-ACCF-70AC50681848}"/>
    <cellStyle name="20% - Accent6 5 3 4 2" xfId="11792" xr:uid="{E2CEB806-4C79-4E3B-A7EF-732ED8AE9494}"/>
    <cellStyle name="20% - Accent6 5 3 5" xfId="11453" xr:uid="{D3010C09-0E4A-4011-AB51-68D09B7E4F11}"/>
    <cellStyle name="20% - Accent6 5 3_11. BS" xfId="10378" xr:uid="{44C49D64-9318-4D84-BB03-6E1573DAA610}"/>
    <cellStyle name="20% - Accent6 5 4" xfId="5527" xr:uid="{00000000-0005-0000-0000-000093040000}"/>
    <cellStyle name="20% - Accent6 5 4 2" xfId="9805" xr:uid="{CDBA47DC-DFD0-4AEF-BB44-B91210760446}"/>
    <cellStyle name="20% - Accent6 5_9 Inc.St" xfId="11187" xr:uid="{486CE31A-8BAB-4CA4-90EB-E9BC5F35B408}"/>
    <cellStyle name="20% - Accent6 6" xfId="774" xr:uid="{00000000-0005-0000-0000-000095040000}"/>
    <cellStyle name="20% - Accent6 6 2" xfId="775" xr:uid="{00000000-0005-0000-0000-000096040000}"/>
    <cellStyle name="20% - Accent6 6 2 2" xfId="5530" xr:uid="{00000000-0005-0000-0000-000097040000}"/>
    <cellStyle name="20% - Accent6 6 2 2 2" xfId="9806" xr:uid="{019E5100-9FD6-4886-A262-DE81D727D624}"/>
    <cellStyle name="20% - Accent6 6 2 3" xfId="5916" xr:uid="{00000000-0005-0000-0000-000098040000}"/>
    <cellStyle name="20% - Accent6 6 2 3 2" xfId="9807" xr:uid="{236A3977-C231-41C3-A837-F259EFAF71C1}"/>
    <cellStyle name="20% - Accent6 6 2 4" xfId="9184" xr:uid="{00000000-0005-0000-0000-000099040000}"/>
    <cellStyle name="20% - Accent6 6 2 4 2" xfId="9808" xr:uid="{78857B9D-57DD-496A-BC54-5BD22D3A96FF}"/>
    <cellStyle name="20% - Accent6 6 2 5" xfId="9456" xr:uid="{D6D5CD80-DC76-4E85-93E5-BB98531C41E2}"/>
    <cellStyle name="20% - Accent6 6 2 5 2" xfId="11793" xr:uid="{88B400A5-6B77-4034-AF0D-CBC0964F695B}"/>
    <cellStyle name="20% - Accent6 6 2 6" xfId="11456" xr:uid="{A1C56C7E-358B-4E05-AD4C-95BB3A64ABDA}"/>
    <cellStyle name="20% - Accent6 6 2_11. BS" xfId="10380" xr:uid="{57B75FC5-B886-46B5-AB90-34ABD8649DCB}"/>
    <cellStyle name="20% - Accent6 6 3" xfId="5529" xr:uid="{00000000-0005-0000-0000-00009A040000}"/>
    <cellStyle name="20% - Accent6 6 3 2" xfId="9809" xr:uid="{148E1F57-C849-4351-AC70-FD31E8F8BC34}"/>
    <cellStyle name="20% - Accent6 6 4" xfId="5915" xr:uid="{00000000-0005-0000-0000-00009B040000}"/>
    <cellStyle name="20% - Accent6 6 4 2" xfId="9810" xr:uid="{D64F0083-9113-42FC-9758-DC4A0684F17C}"/>
    <cellStyle name="20% - Accent6 6 5" xfId="9183" xr:uid="{00000000-0005-0000-0000-00009C040000}"/>
    <cellStyle name="20% - Accent6 6 5 2" xfId="9811" xr:uid="{66AB9D8A-B94B-47B8-B0A1-AAC329B4D385}"/>
    <cellStyle name="20% - Accent6 6 6" xfId="9455" xr:uid="{5E7CE881-FF8E-446C-B86F-B1E587C740ED}"/>
    <cellStyle name="20% - Accent6 6 6 2" xfId="11794" xr:uid="{488D80FB-1BBC-4E35-9F8E-241AECBBC203}"/>
    <cellStyle name="20% - Accent6 6 7" xfId="11455" xr:uid="{B1E37B26-D98D-4667-A14D-561E21C70613}"/>
    <cellStyle name="20% - Accent6 6_11. BS" xfId="10379" xr:uid="{058C1F21-4931-498E-98DC-6DAC79DE3800}"/>
    <cellStyle name="20% - Accent6 7" xfId="776" xr:uid="{00000000-0005-0000-0000-00009E040000}"/>
    <cellStyle name="20% - Accent6 7 2" xfId="5531" xr:uid="{00000000-0005-0000-0000-00009F040000}"/>
    <cellStyle name="20% - Accent6 7 2 2" xfId="9812" xr:uid="{258DC2A3-4B04-4A2D-A9EE-BFB8FA115498}"/>
    <cellStyle name="20% - Accent6 7 3" xfId="5917" xr:uid="{00000000-0005-0000-0000-0000A0040000}"/>
    <cellStyle name="20% - Accent6 7 3 2" xfId="9813" xr:uid="{73F3A1D8-DEF1-43F7-AC36-D9DF954EA673}"/>
    <cellStyle name="20% - Accent6 7 4" xfId="9185" xr:uid="{00000000-0005-0000-0000-0000A1040000}"/>
    <cellStyle name="20% - Accent6 7 4 2" xfId="9814" xr:uid="{06594226-C615-42FB-AB43-F18B21CFAFF9}"/>
    <cellStyle name="20% - Accent6 7 5" xfId="9457" xr:uid="{E1820757-B68E-413A-B895-291266A67F09}"/>
    <cellStyle name="20% - Accent6 7 5 2" xfId="11795" xr:uid="{2F2183B6-4FBF-4314-A25C-280B4B14AB3C}"/>
    <cellStyle name="20% - Accent6 7 6" xfId="11457" xr:uid="{560D5DB6-5D6A-4534-938C-3716FB46EA93}"/>
    <cellStyle name="20% - Accent6 7_11. BS" xfId="10381" xr:uid="{7F10A51A-353B-4958-AE69-648953A8D5FE}"/>
    <cellStyle name="20% - Accent6 8" xfId="777" xr:uid="{00000000-0005-0000-0000-0000A2040000}"/>
    <cellStyle name="20% - Accent6 8 2" xfId="5532" xr:uid="{00000000-0005-0000-0000-0000A3040000}"/>
    <cellStyle name="20% - Accent6 8 2 2" xfId="9815" xr:uid="{8D8EEF16-EA39-44A3-A81D-6BBE118A74C8}"/>
    <cellStyle name="20% - Accent6 8 3" xfId="5918" xr:uid="{00000000-0005-0000-0000-0000A4040000}"/>
    <cellStyle name="20% - Accent6 8 3 2" xfId="9816" xr:uid="{5DAF0028-1B7A-4069-AB11-19A28F8342D1}"/>
    <cellStyle name="20% - Accent6 8 4" xfId="9186" xr:uid="{00000000-0005-0000-0000-0000A5040000}"/>
    <cellStyle name="20% - Accent6 8 4 2" xfId="9817" xr:uid="{EA80FFCA-6DD1-47DF-9EEF-E4DD982328CE}"/>
    <cellStyle name="20% - Accent6 8 5" xfId="9458" xr:uid="{4713AA9D-9E2C-46C5-A2C5-B31BFE94DC0C}"/>
    <cellStyle name="20% - Accent6 8 5 2" xfId="11796" xr:uid="{9D8D2F95-F86F-4227-BDAE-DD284B5B5DB5}"/>
    <cellStyle name="20% - Accent6 8 6" xfId="11458" xr:uid="{FCE591F9-9B2A-43AA-83FD-7896E71CFB34}"/>
    <cellStyle name="20% - Accent6 8_11. BS" xfId="10382" xr:uid="{AC1DFF6F-8989-48B6-8549-E255453392A5}"/>
    <cellStyle name="20% - Accent6 9" xfId="778" xr:uid="{00000000-0005-0000-0000-0000A6040000}"/>
    <cellStyle name="20% - Accent6 9 2" xfId="5533" xr:uid="{00000000-0005-0000-0000-0000A7040000}"/>
    <cellStyle name="20% - Accent6 9 2 2" xfId="9818" xr:uid="{14701147-9A66-4D06-B187-88501EE4D0A1}"/>
    <cellStyle name="20% - Accent6 9 3" xfId="5919" xr:uid="{00000000-0005-0000-0000-0000A8040000}"/>
    <cellStyle name="20% - Accent6 9 3 2" xfId="9819" xr:uid="{A96909A1-1D91-43ED-B320-D64EA4A35ABA}"/>
    <cellStyle name="20% - Accent6 9 4" xfId="9187" xr:uid="{00000000-0005-0000-0000-0000A9040000}"/>
    <cellStyle name="20% - Accent6 9 4 2" xfId="9820" xr:uid="{59393641-7084-4D8A-9C7D-BE85D5088A8D}"/>
    <cellStyle name="20% - Accent6 9 5" xfId="9459" xr:uid="{133737E0-B9F3-406A-9020-0720412EC972}"/>
    <cellStyle name="20% - Accent6 9 5 2" xfId="11797" xr:uid="{108F0D15-D42A-4F24-A953-809EAE77B93A}"/>
    <cellStyle name="20% - Accent6 9 6" xfId="11459" xr:uid="{1700CCC8-7346-4595-9025-55986CA22478}"/>
    <cellStyle name="20% - Accent6 9_11. BS" xfId="10383" xr:uid="{28D841C4-6571-41B8-92DA-49A2F0CEDFEE}"/>
    <cellStyle name="20% - Akzent1" xfId="1916" xr:uid="{00000000-0005-0000-0000-0000AA040000}"/>
    <cellStyle name="20% - Akzent2" xfId="1917" xr:uid="{00000000-0005-0000-0000-0000AB040000}"/>
    <cellStyle name="20% - Akzent3" xfId="1918" xr:uid="{00000000-0005-0000-0000-0000AC040000}"/>
    <cellStyle name="20% - Akzent4" xfId="1919" xr:uid="{00000000-0005-0000-0000-0000AD040000}"/>
    <cellStyle name="20% - Akzent5" xfId="1920" xr:uid="{00000000-0005-0000-0000-0000AE040000}"/>
    <cellStyle name="20% - Akzent6" xfId="1921" xr:uid="{00000000-0005-0000-0000-0000AF040000}"/>
    <cellStyle name="20% - Ênfase1" xfId="1922" xr:uid="{00000000-0005-0000-0000-0000B0040000}"/>
    <cellStyle name="20% - Ênfase2" xfId="1923" xr:uid="{00000000-0005-0000-0000-0000B1040000}"/>
    <cellStyle name="20% - Ênfase3" xfId="1924" xr:uid="{00000000-0005-0000-0000-0000B2040000}"/>
    <cellStyle name="20% - Ênfase4" xfId="1925" xr:uid="{00000000-0005-0000-0000-0000B3040000}"/>
    <cellStyle name="20% - Ênfase5" xfId="1926" xr:uid="{00000000-0005-0000-0000-0000B4040000}"/>
    <cellStyle name="20% - Ênfase6" xfId="1927" xr:uid="{00000000-0005-0000-0000-0000B5040000}"/>
    <cellStyle name="20% - Énfasis1" xfId="779" xr:uid="{00000000-0005-0000-0000-0000B6040000}"/>
    <cellStyle name="20% - Énfasis2" xfId="780" xr:uid="{00000000-0005-0000-0000-0000B7040000}"/>
    <cellStyle name="20% - Énfasis3" xfId="781" xr:uid="{00000000-0005-0000-0000-0000B8040000}"/>
    <cellStyle name="20% - Énfasis4" xfId="782" xr:uid="{00000000-0005-0000-0000-0000B9040000}"/>
    <cellStyle name="20% - Énfasis5" xfId="783" xr:uid="{00000000-0005-0000-0000-0000BA040000}"/>
    <cellStyle name="20% - Énfasis6" xfId="784" xr:uid="{00000000-0005-0000-0000-0000BB040000}"/>
    <cellStyle name="40 % - Akzent1" xfId="785" xr:uid="{00000000-0005-0000-0000-0000BC040000}"/>
    <cellStyle name="40 % - Akzent1 2" xfId="1928" xr:uid="{00000000-0005-0000-0000-0000BD040000}"/>
    <cellStyle name="40 % - Akzent2" xfId="786" xr:uid="{00000000-0005-0000-0000-0000BE040000}"/>
    <cellStyle name="40 % - Akzent2 2" xfId="1929" xr:uid="{00000000-0005-0000-0000-0000BF040000}"/>
    <cellStyle name="40 % - Akzent3" xfId="787" xr:uid="{00000000-0005-0000-0000-0000C0040000}"/>
    <cellStyle name="40 % - Akzent3 2" xfId="1930" xr:uid="{00000000-0005-0000-0000-0000C1040000}"/>
    <cellStyle name="40 % - Akzent4" xfId="788" xr:uid="{00000000-0005-0000-0000-0000C2040000}"/>
    <cellStyle name="40 % - Akzent4 2" xfId="1931" xr:uid="{00000000-0005-0000-0000-0000C3040000}"/>
    <cellStyle name="40 % - Akzent5" xfId="789" xr:uid="{00000000-0005-0000-0000-0000C4040000}"/>
    <cellStyle name="40 % - Akzent5 2" xfId="1932" xr:uid="{00000000-0005-0000-0000-0000C5040000}"/>
    <cellStyle name="40 % - Akzent6" xfId="790" xr:uid="{00000000-0005-0000-0000-0000C6040000}"/>
    <cellStyle name="40 % - Akzent6 2" xfId="1933" xr:uid="{00000000-0005-0000-0000-0000C7040000}"/>
    <cellStyle name="40 % - Accent1" xfId="82" xr:uid="{00000000-0005-0000-0000-0000C8040000}"/>
    <cellStyle name="40 % - Accent1 2" xfId="83" xr:uid="{00000000-0005-0000-0000-0000C9040000}"/>
    <cellStyle name="40 % - Accent1 3" xfId="791" xr:uid="{00000000-0005-0000-0000-0000CA040000}"/>
    <cellStyle name="40 % - Accent1_9 Inc.St" xfId="11189" xr:uid="{CA85783D-DA6B-4930-B5CE-B89C34517CAD}"/>
    <cellStyle name="40 % - Accent2" xfId="84" xr:uid="{00000000-0005-0000-0000-0000CC040000}"/>
    <cellStyle name="40 % - Accent2 2" xfId="85" xr:uid="{00000000-0005-0000-0000-0000CD040000}"/>
    <cellStyle name="40 % - Accent2 3" xfId="792" xr:uid="{00000000-0005-0000-0000-0000CE040000}"/>
    <cellStyle name="40 % - Accent2_9 Inc.St" xfId="11190" xr:uid="{9F8A9BB1-D91C-4639-BDD7-3CE8E7BB639B}"/>
    <cellStyle name="40 % - Accent3" xfId="86" xr:uid="{00000000-0005-0000-0000-0000D0040000}"/>
    <cellStyle name="40 % - Accent3 2" xfId="87" xr:uid="{00000000-0005-0000-0000-0000D1040000}"/>
    <cellStyle name="40 % - Accent3 3" xfId="793" xr:uid="{00000000-0005-0000-0000-0000D2040000}"/>
    <cellStyle name="40 % - Accent3_9 Inc.St" xfId="11191" xr:uid="{EA39013C-B653-4F15-A472-F030D4D51781}"/>
    <cellStyle name="40 % - Accent4" xfId="88" xr:uid="{00000000-0005-0000-0000-0000D4040000}"/>
    <cellStyle name="40 % - Accent4 2" xfId="89" xr:uid="{00000000-0005-0000-0000-0000D5040000}"/>
    <cellStyle name="40 % - Accent4 3" xfId="794" xr:uid="{00000000-0005-0000-0000-0000D6040000}"/>
    <cellStyle name="40 % - Accent4_9 Inc.St" xfId="11192" xr:uid="{E0510ED2-00E2-46FC-B10E-027C12540FB1}"/>
    <cellStyle name="40 % - Accent5" xfId="90" xr:uid="{00000000-0005-0000-0000-0000D8040000}"/>
    <cellStyle name="40 % - Accent5 2" xfId="91" xr:uid="{00000000-0005-0000-0000-0000D9040000}"/>
    <cellStyle name="40 % - Accent5 3" xfId="795" xr:uid="{00000000-0005-0000-0000-0000DA040000}"/>
    <cellStyle name="40 % - Accent5_9 Inc.St" xfId="11193" xr:uid="{26B6033C-2561-4CE2-AC71-672A6686B61D}"/>
    <cellStyle name="40 % - Accent6" xfId="92" xr:uid="{00000000-0005-0000-0000-0000DC040000}"/>
    <cellStyle name="40 % - Accent6 2" xfId="93" xr:uid="{00000000-0005-0000-0000-0000DD040000}"/>
    <cellStyle name="40 % - Accent6 3" xfId="796" xr:uid="{00000000-0005-0000-0000-0000DE040000}"/>
    <cellStyle name="40 % - Accent6_9 Inc.St" xfId="11194" xr:uid="{1F797429-C51B-4FC0-AD55-1631EFE5CC79}"/>
    <cellStyle name="40% - Accent1 10" xfId="797" xr:uid="{00000000-0005-0000-0000-0000E0040000}"/>
    <cellStyle name="40% - Accent1 11" xfId="6810" xr:uid="{00000000-0005-0000-0000-0000E1040000}"/>
    <cellStyle name="40% - Accent1 12" xfId="6811" xr:uid="{00000000-0005-0000-0000-0000E2040000}"/>
    <cellStyle name="40% - Accent1 13" xfId="6812" xr:uid="{00000000-0005-0000-0000-0000E3040000}"/>
    <cellStyle name="40% - Accent1 2" xfId="94" xr:uid="{00000000-0005-0000-0000-0000E4040000}"/>
    <cellStyle name="40% - Accent1 2 10" xfId="6813" xr:uid="{00000000-0005-0000-0000-0000E5040000}"/>
    <cellStyle name="40% - Accent1 2 10 2" xfId="6814" xr:uid="{00000000-0005-0000-0000-0000E6040000}"/>
    <cellStyle name="40% - Accent1 2 10 2 2" xfId="6815" xr:uid="{00000000-0005-0000-0000-0000E7040000}"/>
    <cellStyle name="40% - Accent1 2 10 3" xfId="6816" xr:uid="{00000000-0005-0000-0000-0000E8040000}"/>
    <cellStyle name="40% - Accent1 2 11" xfId="6817" xr:uid="{00000000-0005-0000-0000-0000E9040000}"/>
    <cellStyle name="40% - Accent1 2 11 2" xfId="6818" xr:uid="{00000000-0005-0000-0000-0000EA040000}"/>
    <cellStyle name="40% - Accent1 2 11 2 2" xfId="6819" xr:uid="{00000000-0005-0000-0000-0000EB040000}"/>
    <cellStyle name="40% - Accent1 2 11 3" xfId="6820" xr:uid="{00000000-0005-0000-0000-0000EC040000}"/>
    <cellStyle name="40% - Accent1 2 12" xfId="6821" xr:uid="{00000000-0005-0000-0000-0000ED040000}"/>
    <cellStyle name="40% - Accent1 2 12 2" xfId="6822" xr:uid="{00000000-0005-0000-0000-0000EE040000}"/>
    <cellStyle name="40% - Accent1 2 12 2 2" xfId="6823" xr:uid="{00000000-0005-0000-0000-0000EF040000}"/>
    <cellStyle name="40% - Accent1 2 12 3" xfId="6824" xr:uid="{00000000-0005-0000-0000-0000F0040000}"/>
    <cellStyle name="40% - Accent1 2 13" xfId="6825" xr:uid="{00000000-0005-0000-0000-0000F1040000}"/>
    <cellStyle name="40% - Accent1 2 13 2" xfId="6826" xr:uid="{00000000-0005-0000-0000-0000F2040000}"/>
    <cellStyle name="40% - Accent1 2 13 2 2" xfId="6827" xr:uid="{00000000-0005-0000-0000-0000F3040000}"/>
    <cellStyle name="40% - Accent1 2 13 3" xfId="6828" xr:uid="{00000000-0005-0000-0000-0000F4040000}"/>
    <cellStyle name="40% - Accent1 2 14" xfId="6829" xr:uid="{00000000-0005-0000-0000-0000F5040000}"/>
    <cellStyle name="40% - Accent1 2 15" xfId="6830" xr:uid="{00000000-0005-0000-0000-0000F6040000}"/>
    <cellStyle name="40% - Accent1 2 16" xfId="6831" xr:uid="{00000000-0005-0000-0000-0000F7040000}"/>
    <cellStyle name="40% - Accent1 2 17" xfId="6832" xr:uid="{00000000-0005-0000-0000-0000F8040000}"/>
    <cellStyle name="40% - Accent1 2 18" xfId="6833" xr:uid="{00000000-0005-0000-0000-0000F9040000}"/>
    <cellStyle name="40% - Accent1 2 19" xfId="6834" xr:uid="{00000000-0005-0000-0000-0000FA040000}"/>
    <cellStyle name="40% - Accent1 2 19 2" xfId="6835" xr:uid="{00000000-0005-0000-0000-0000FB040000}"/>
    <cellStyle name="40% - Accent1 2 2" xfId="95" xr:uid="{00000000-0005-0000-0000-0000FC040000}"/>
    <cellStyle name="40% - Accent1 2 2 10" xfId="2377" xr:uid="{00000000-0005-0000-0000-0000FD040000}"/>
    <cellStyle name="40% - Accent1 2 2 11" xfId="2378" xr:uid="{00000000-0005-0000-0000-0000FE040000}"/>
    <cellStyle name="40% - Accent1 2 2 12" xfId="2379" xr:uid="{00000000-0005-0000-0000-0000FF040000}"/>
    <cellStyle name="40% - Accent1 2 2 13" xfId="2380" xr:uid="{00000000-0005-0000-0000-000000050000}"/>
    <cellStyle name="40% - Accent1 2 2 14" xfId="2381" xr:uid="{00000000-0005-0000-0000-000001050000}"/>
    <cellStyle name="40% - Accent1 2 2 15" xfId="2382" xr:uid="{00000000-0005-0000-0000-000002050000}"/>
    <cellStyle name="40% - Accent1 2 2 16" xfId="2383" xr:uid="{00000000-0005-0000-0000-000003050000}"/>
    <cellStyle name="40% - Accent1 2 2 17" xfId="2384" xr:uid="{00000000-0005-0000-0000-000004050000}"/>
    <cellStyle name="40% - Accent1 2 2 18" xfId="2385" xr:uid="{00000000-0005-0000-0000-000005050000}"/>
    <cellStyle name="40% - Accent1 2 2 19" xfId="2386" xr:uid="{00000000-0005-0000-0000-000006050000}"/>
    <cellStyle name="40% - Accent1 2 2 2" xfId="2387" xr:uid="{00000000-0005-0000-0000-000007050000}"/>
    <cellStyle name="40% - Accent1 2 2 20" xfId="2388" xr:uid="{00000000-0005-0000-0000-000008050000}"/>
    <cellStyle name="40% - Accent1 2 2 21" xfId="2389" xr:uid="{00000000-0005-0000-0000-000009050000}"/>
    <cellStyle name="40% - Accent1 2 2 22" xfId="2390" xr:uid="{00000000-0005-0000-0000-00000A050000}"/>
    <cellStyle name="40% - Accent1 2 2 23" xfId="2391" xr:uid="{00000000-0005-0000-0000-00000B050000}"/>
    <cellStyle name="40% - Accent1 2 2 24" xfId="2392" xr:uid="{00000000-0005-0000-0000-00000C050000}"/>
    <cellStyle name="40% - Accent1 2 2 25" xfId="2393" xr:uid="{00000000-0005-0000-0000-00000D050000}"/>
    <cellStyle name="40% - Accent1 2 2 26" xfId="2394" xr:uid="{00000000-0005-0000-0000-00000E050000}"/>
    <cellStyle name="40% - Accent1 2 2 27" xfId="798" xr:uid="{00000000-0005-0000-0000-00000F050000}"/>
    <cellStyle name="40% - Accent1 2 2 3" xfId="2395" xr:uid="{00000000-0005-0000-0000-000010050000}"/>
    <cellStyle name="40% - Accent1 2 2 4" xfId="2396" xr:uid="{00000000-0005-0000-0000-000011050000}"/>
    <cellStyle name="40% - Accent1 2 2 5" xfId="2397" xr:uid="{00000000-0005-0000-0000-000012050000}"/>
    <cellStyle name="40% - Accent1 2 2 6" xfId="2398" xr:uid="{00000000-0005-0000-0000-000013050000}"/>
    <cellStyle name="40% - Accent1 2 2 7" xfId="2399" xr:uid="{00000000-0005-0000-0000-000014050000}"/>
    <cellStyle name="40% - Accent1 2 2 8" xfId="2400" xr:uid="{00000000-0005-0000-0000-000015050000}"/>
    <cellStyle name="40% - Accent1 2 2 8 2" xfId="6836" xr:uid="{00000000-0005-0000-0000-000016050000}"/>
    <cellStyle name="40% - Accent1 2 2 8_9 Inc.St" xfId="11196" xr:uid="{F99CA7C6-7719-4E13-AB08-48436CA7BBBF}"/>
    <cellStyle name="40% - Accent1 2 2 9" xfId="2401" xr:uid="{00000000-0005-0000-0000-000018050000}"/>
    <cellStyle name="40% - Accent1 2 2_9 Inc.St" xfId="11195" xr:uid="{3F867823-DA55-42AF-A279-7CCA821F0374}"/>
    <cellStyle name="40% - Accent1 2 3" xfId="6837" xr:uid="{00000000-0005-0000-0000-00001A050000}"/>
    <cellStyle name="40% - Accent1 2 3 10" xfId="6838" xr:uid="{00000000-0005-0000-0000-00001B050000}"/>
    <cellStyle name="40% - Accent1 2 3 11" xfId="6839" xr:uid="{00000000-0005-0000-0000-00001C050000}"/>
    <cellStyle name="40% - Accent1 2 3 12" xfId="6840" xr:uid="{00000000-0005-0000-0000-00001D050000}"/>
    <cellStyle name="40% - Accent1 2 3 13" xfId="6841" xr:uid="{00000000-0005-0000-0000-00001E050000}"/>
    <cellStyle name="40% - Accent1 2 3 14" xfId="6842" xr:uid="{00000000-0005-0000-0000-00001F050000}"/>
    <cellStyle name="40% - Accent1 2 3 15" xfId="6843" xr:uid="{00000000-0005-0000-0000-000020050000}"/>
    <cellStyle name="40% - Accent1 2 3 16" xfId="6844" xr:uid="{00000000-0005-0000-0000-000021050000}"/>
    <cellStyle name="40% - Accent1 2 3 17" xfId="6845" xr:uid="{00000000-0005-0000-0000-000022050000}"/>
    <cellStyle name="40% - Accent1 2 3 18" xfId="6846" xr:uid="{00000000-0005-0000-0000-000023050000}"/>
    <cellStyle name="40% - Accent1 2 3 18 2" xfId="6847" xr:uid="{00000000-0005-0000-0000-000024050000}"/>
    <cellStyle name="40% - Accent1 2 3 19" xfId="6848" xr:uid="{00000000-0005-0000-0000-000025050000}"/>
    <cellStyle name="40% - Accent1 2 3 2" xfId="6849" xr:uid="{00000000-0005-0000-0000-000026050000}"/>
    <cellStyle name="40% - Accent1 2 3 2 10" xfId="6850" xr:uid="{00000000-0005-0000-0000-000027050000}"/>
    <cellStyle name="40% - Accent1 2 3 2 11" xfId="6851" xr:uid="{00000000-0005-0000-0000-000028050000}"/>
    <cellStyle name="40% - Accent1 2 3 2 12" xfId="6852" xr:uid="{00000000-0005-0000-0000-000029050000}"/>
    <cellStyle name="40% - Accent1 2 3 2 2" xfId="6853" xr:uid="{00000000-0005-0000-0000-00002A050000}"/>
    <cellStyle name="40% - Accent1 2 3 2 3" xfId="6854" xr:uid="{00000000-0005-0000-0000-00002B050000}"/>
    <cellStyle name="40% - Accent1 2 3 2 4" xfId="6855" xr:uid="{00000000-0005-0000-0000-00002C050000}"/>
    <cellStyle name="40% - Accent1 2 3 2 5" xfId="6856" xr:uid="{00000000-0005-0000-0000-00002D050000}"/>
    <cellStyle name="40% - Accent1 2 3 2 6" xfId="6857" xr:uid="{00000000-0005-0000-0000-00002E050000}"/>
    <cellStyle name="40% - Accent1 2 3 2 7" xfId="6858" xr:uid="{00000000-0005-0000-0000-00002F050000}"/>
    <cellStyle name="40% - Accent1 2 3 2 8" xfId="6859" xr:uid="{00000000-0005-0000-0000-000030050000}"/>
    <cellStyle name="40% - Accent1 2 3 2 9" xfId="6860" xr:uid="{00000000-0005-0000-0000-000031050000}"/>
    <cellStyle name="40% - Accent1 2 3 3" xfId="6861" xr:uid="{00000000-0005-0000-0000-000032050000}"/>
    <cellStyle name="40% - Accent1 2 3 4" xfId="6862" xr:uid="{00000000-0005-0000-0000-000033050000}"/>
    <cellStyle name="40% - Accent1 2 3 5" xfId="6863" xr:uid="{00000000-0005-0000-0000-000034050000}"/>
    <cellStyle name="40% - Accent1 2 3 6" xfId="6864" xr:uid="{00000000-0005-0000-0000-000035050000}"/>
    <cellStyle name="40% - Accent1 2 3 7" xfId="6865" xr:uid="{00000000-0005-0000-0000-000036050000}"/>
    <cellStyle name="40% - Accent1 2 3 8" xfId="6866" xr:uid="{00000000-0005-0000-0000-000037050000}"/>
    <cellStyle name="40% - Accent1 2 3 9" xfId="6867" xr:uid="{00000000-0005-0000-0000-000038050000}"/>
    <cellStyle name="40% - Accent1 2 3_EQU" xfId="6868" xr:uid="{00000000-0005-0000-0000-000039050000}"/>
    <cellStyle name="40% - Accent1 2 4" xfId="6869" xr:uid="{00000000-0005-0000-0000-00003A050000}"/>
    <cellStyle name="40% - Accent1 2 4 2" xfId="6870" xr:uid="{00000000-0005-0000-0000-00003B050000}"/>
    <cellStyle name="40% - Accent1 2 4 2 2" xfId="6871" xr:uid="{00000000-0005-0000-0000-00003C050000}"/>
    <cellStyle name="40% - Accent1 2 4 3" xfId="6872" xr:uid="{00000000-0005-0000-0000-00003D050000}"/>
    <cellStyle name="40% - Accent1 2 4_EQU" xfId="6873" xr:uid="{00000000-0005-0000-0000-00003E050000}"/>
    <cellStyle name="40% - Accent1 2 5" xfId="6874" xr:uid="{00000000-0005-0000-0000-00003F050000}"/>
    <cellStyle name="40% - Accent1 2 5 2" xfId="6875" xr:uid="{00000000-0005-0000-0000-000040050000}"/>
    <cellStyle name="40% - Accent1 2 5 2 2" xfId="6876" xr:uid="{00000000-0005-0000-0000-000041050000}"/>
    <cellStyle name="40% - Accent1 2 5 3" xfId="6877" xr:uid="{00000000-0005-0000-0000-000042050000}"/>
    <cellStyle name="40% - Accent1 2 6" xfId="6878" xr:uid="{00000000-0005-0000-0000-000043050000}"/>
    <cellStyle name="40% - Accent1 2 6 2" xfId="6879" xr:uid="{00000000-0005-0000-0000-000044050000}"/>
    <cellStyle name="40% - Accent1 2 6 2 2" xfId="6880" xr:uid="{00000000-0005-0000-0000-000045050000}"/>
    <cellStyle name="40% - Accent1 2 6 3" xfId="6881" xr:uid="{00000000-0005-0000-0000-000046050000}"/>
    <cellStyle name="40% - Accent1 2 7" xfId="6882" xr:uid="{00000000-0005-0000-0000-000047050000}"/>
    <cellStyle name="40% - Accent1 2 7 2" xfId="6883" xr:uid="{00000000-0005-0000-0000-000048050000}"/>
    <cellStyle name="40% - Accent1 2 7 2 2" xfId="6884" xr:uid="{00000000-0005-0000-0000-000049050000}"/>
    <cellStyle name="40% - Accent1 2 7 3" xfId="6885" xr:uid="{00000000-0005-0000-0000-00004A050000}"/>
    <cellStyle name="40% - Accent1 2 8" xfId="6886" xr:uid="{00000000-0005-0000-0000-00004B050000}"/>
    <cellStyle name="40% - Accent1 2 8 2" xfId="6887" xr:uid="{00000000-0005-0000-0000-00004C050000}"/>
    <cellStyle name="40% - Accent1 2 8 2 2" xfId="6888" xr:uid="{00000000-0005-0000-0000-00004D050000}"/>
    <cellStyle name="40% - Accent1 2 8 3" xfId="6889" xr:uid="{00000000-0005-0000-0000-00004E050000}"/>
    <cellStyle name="40% - Accent1 2 9" xfId="6890" xr:uid="{00000000-0005-0000-0000-00004F050000}"/>
    <cellStyle name="40% - Accent1 2 9 2" xfId="6891" xr:uid="{00000000-0005-0000-0000-000050050000}"/>
    <cellStyle name="40% - Accent1 2 9 2 2" xfId="6892" xr:uid="{00000000-0005-0000-0000-000051050000}"/>
    <cellStyle name="40% - Accent1 2 9 3" xfId="6893" xr:uid="{00000000-0005-0000-0000-000052050000}"/>
    <cellStyle name="40% - Accent1 2_5130_new" xfId="6894" xr:uid="{00000000-0005-0000-0000-000053050000}"/>
    <cellStyle name="40% - Accent1 3" xfId="96" xr:uid="{00000000-0005-0000-0000-000054050000}"/>
    <cellStyle name="40% - Accent1 3 10" xfId="2402" xr:uid="{00000000-0005-0000-0000-000055050000}"/>
    <cellStyle name="40% - Accent1 3 11" xfId="2403" xr:uid="{00000000-0005-0000-0000-000056050000}"/>
    <cellStyle name="40% - Accent1 3 12" xfId="2404" xr:uid="{00000000-0005-0000-0000-000057050000}"/>
    <cellStyle name="40% - Accent1 3 13" xfId="2405" xr:uid="{00000000-0005-0000-0000-000058050000}"/>
    <cellStyle name="40% - Accent1 3 14" xfId="2406" xr:uid="{00000000-0005-0000-0000-000059050000}"/>
    <cellStyle name="40% - Accent1 3 15" xfId="2407" xr:uid="{00000000-0005-0000-0000-00005A050000}"/>
    <cellStyle name="40% - Accent1 3 16" xfId="2408" xr:uid="{00000000-0005-0000-0000-00005B050000}"/>
    <cellStyle name="40% - Accent1 3 17" xfId="2409" xr:uid="{00000000-0005-0000-0000-00005C050000}"/>
    <cellStyle name="40% - Accent1 3 18" xfId="2410" xr:uid="{00000000-0005-0000-0000-00005D050000}"/>
    <cellStyle name="40% - Accent1 3 19" xfId="2411" xr:uid="{00000000-0005-0000-0000-00005E050000}"/>
    <cellStyle name="40% - Accent1 3 2" xfId="97" xr:uid="{00000000-0005-0000-0000-00005F050000}"/>
    <cellStyle name="40% - Accent1 3 2 2" xfId="2412" xr:uid="{00000000-0005-0000-0000-000060050000}"/>
    <cellStyle name="40% - Accent1 3 2 2 2" xfId="6895" xr:uid="{00000000-0005-0000-0000-000061050000}"/>
    <cellStyle name="40% - Accent1 3 2 2_9 Inc.St" xfId="11199" xr:uid="{3A38F218-7F53-48D0-86AD-E6C4A03A9C21}"/>
    <cellStyle name="40% - Accent1 3 2 3" xfId="6896" xr:uid="{00000000-0005-0000-0000-000063050000}"/>
    <cellStyle name="40% - Accent1 3 2_9 Inc.St" xfId="11198" xr:uid="{5EA81208-E3FF-4E64-8C9A-3444DED407D6}"/>
    <cellStyle name="40% - Accent1 3 20" xfId="2413" xr:uid="{00000000-0005-0000-0000-000065050000}"/>
    <cellStyle name="40% - Accent1 3 21" xfId="2414" xr:uid="{00000000-0005-0000-0000-000066050000}"/>
    <cellStyle name="40% - Accent1 3 22" xfId="2415" xr:uid="{00000000-0005-0000-0000-000067050000}"/>
    <cellStyle name="40% - Accent1 3 23" xfId="2416" xr:uid="{00000000-0005-0000-0000-000068050000}"/>
    <cellStyle name="40% - Accent1 3 24" xfId="2417" xr:uid="{00000000-0005-0000-0000-000069050000}"/>
    <cellStyle name="40% - Accent1 3 25" xfId="2418" xr:uid="{00000000-0005-0000-0000-00006A050000}"/>
    <cellStyle name="40% - Accent1 3 26" xfId="2419" xr:uid="{00000000-0005-0000-0000-00006B050000}"/>
    <cellStyle name="40% - Accent1 3 3" xfId="2420" xr:uid="{00000000-0005-0000-0000-00006C050000}"/>
    <cellStyle name="40% - Accent1 3 4" xfId="2421" xr:uid="{00000000-0005-0000-0000-00006D050000}"/>
    <cellStyle name="40% - Accent1 3 5" xfId="2422" xr:uid="{00000000-0005-0000-0000-00006E050000}"/>
    <cellStyle name="40% - Accent1 3 6" xfId="2423" xr:uid="{00000000-0005-0000-0000-00006F050000}"/>
    <cellStyle name="40% - Accent1 3 7" xfId="2424" xr:uid="{00000000-0005-0000-0000-000070050000}"/>
    <cellStyle name="40% - Accent1 3 8" xfId="2425" xr:uid="{00000000-0005-0000-0000-000071050000}"/>
    <cellStyle name="40% - Accent1 3 9" xfId="2426" xr:uid="{00000000-0005-0000-0000-000072050000}"/>
    <cellStyle name="40% - Accent1 3 9 2" xfId="6897" xr:uid="{00000000-0005-0000-0000-000073050000}"/>
    <cellStyle name="40% - Accent1 3 9_9 Inc.St" xfId="11200" xr:uid="{4AC4E4D3-EE20-434D-99D2-2DBB115DB885}"/>
    <cellStyle name="40% - Accent1 3_9 Inc.St" xfId="11197" xr:uid="{68052950-DD15-462B-9832-1C2BB51F8E31}"/>
    <cellStyle name="40% - Accent1 4" xfId="98" xr:uid="{00000000-0005-0000-0000-000076050000}"/>
    <cellStyle name="40% - Accent1 4 10" xfId="6898" xr:uid="{00000000-0005-0000-0000-000077050000}"/>
    <cellStyle name="40% - Accent1 4 2" xfId="99" xr:uid="{00000000-0005-0000-0000-000078050000}"/>
    <cellStyle name="40% - Accent1 4 2 2" xfId="6899" xr:uid="{00000000-0005-0000-0000-000079050000}"/>
    <cellStyle name="40% - Accent1 4 2 2 2" xfId="6900" xr:uid="{00000000-0005-0000-0000-00007A050000}"/>
    <cellStyle name="40% - Accent1 4 2 3" xfId="6901" xr:uid="{00000000-0005-0000-0000-00007B050000}"/>
    <cellStyle name="40% - Accent1 4 2_EQU" xfId="6902" xr:uid="{00000000-0005-0000-0000-00007C050000}"/>
    <cellStyle name="40% - Accent1 4 3" xfId="6903" xr:uid="{00000000-0005-0000-0000-00007D050000}"/>
    <cellStyle name="40% - Accent1 4 4" xfId="6904" xr:uid="{00000000-0005-0000-0000-00007E050000}"/>
    <cellStyle name="40% - Accent1 4 5" xfId="6905" xr:uid="{00000000-0005-0000-0000-00007F050000}"/>
    <cellStyle name="40% - Accent1 4 6" xfId="6906" xr:uid="{00000000-0005-0000-0000-000080050000}"/>
    <cellStyle name="40% - Accent1 4 7" xfId="6907" xr:uid="{00000000-0005-0000-0000-000081050000}"/>
    <cellStyle name="40% - Accent1 4 8" xfId="6908" xr:uid="{00000000-0005-0000-0000-000082050000}"/>
    <cellStyle name="40% - Accent1 4 9" xfId="6909" xr:uid="{00000000-0005-0000-0000-000083050000}"/>
    <cellStyle name="40% - Accent1 4 9 2" xfId="6910" xr:uid="{00000000-0005-0000-0000-000084050000}"/>
    <cellStyle name="40% - Accent1 4_9 Inc.St" xfId="11201" xr:uid="{D612B143-E41C-4AFF-BE48-CCD6EBCA7894}"/>
    <cellStyle name="40% - Accent1 5" xfId="100" xr:uid="{00000000-0005-0000-0000-000086050000}"/>
    <cellStyle name="40% - Accent1 5 2" xfId="101" xr:uid="{00000000-0005-0000-0000-000087050000}"/>
    <cellStyle name="40% - Accent1 5 2 2" xfId="800" xr:uid="{00000000-0005-0000-0000-000088050000}"/>
    <cellStyle name="40% - Accent1 5 2 2 2" xfId="6911" xr:uid="{00000000-0005-0000-0000-000089050000}"/>
    <cellStyle name="40% - Accent1 5 2 2 3" xfId="5921" xr:uid="{00000000-0005-0000-0000-00008A050000}"/>
    <cellStyle name="40% - Accent1 5 2 2 3 2" xfId="9821" xr:uid="{1CE07075-8472-445D-A295-E179D2996313}"/>
    <cellStyle name="40% - Accent1 5 2 2 4" xfId="9189" xr:uid="{00000000-0005-0000-0000-00008B050000}"/>
    <cellStyle name="40% - Accent1 5 2 2 4 2" xfId="9822" xr:uid="{10D5BAEF-1F81-4BD6-B6AB-E2C5C4109316}"/>
    <cellStyle name="40% - Accent1 5 2 2 5" xfId="9461" xr:uid="{B420ECFF-D352-454F-99D7-94002AABBCA7}"/>
    <cellStyle name="40% - Accent1 5 2 2 5 2" xfId="11800" xr:uid="{43A149D8-0146-4E46-8BEC-23505A7589D8}"/>
    <cellStyle name="40% - Accent1 5 2 2 6" xfId="11461" xr:uid="{E054D3F9-C4C8-4B4D-9263-97D82686907B}"/>
    <cellStyle name="40% - Accent1 5 2 2_11. BS" xfId="10384" xr:uid="{55358170-2337-47C5-B1AC-56603C472892}"/>
    <cellStyle name="40% - Accent1 5 2 3" xfId="5535" xr:uid="{00000000-0005-0000-0000-00008D050000}"/>
    <cellStyle name="40% - Accent1 5 2 3 2" xfId="6912" xr:uid="{00000000-0005-0000-0000-00008E050000}"/>
    <cellStyle name="40% - Accent1 5 2 3_11. BS" xfId="10385" xr:uid="{1896BD40-9A58-4997-A8F5-6962310F991C}"/>
    <cellStyle name="40% - Accent1 5 2_9 Inc.St" xfId="11203" xr:uid="{A16E8074-70BF-4D21-B42B-5400B1C89A84}"/>
    <cellStyle name="40% - Accent1 5 3" xfId="799" xr:uid="{00000000-0005-0000-0000-000090050000}"/>
    <cellStyle name="40% - Accent1 5 3 2" xfId="6913" xr:uid="{00000000-0005-0000-0000-000091050000}"/>
    <cellStyle name="40% - Accent1 5 3 3" xfId="5920" xr:uid="{00000000-0005-0000-0000-000092050000}"/>
    <cellStyle name="40% - Accent1 5 3 3 2" xfId="9823" xr:uid="{7BD54B4D-E3F1-4DC8-9E7A-817DCFB53CD2}"/>
    <cellStyle name="40% - Accent1 5 3 4" xfId="9188" xr:uid="{00000000-0005-0000-0000-000093050000}"/>
    <cellStyle name="40% - Accent1 5 3 4 2" xfId="9824" xr:uid="{0D446E5F-1730-4499-9531-B228FA20E71F}"/>
    <cellStyle name="40% - Accent1 5 3 5" xfId="9460" xr:uid="{9C956B2E-D56F-43F6-8A14-25FEE3BB9BF4}"/>
    <cellStyle name="40% - Accent1 5 3 5 2" xfId="11801" xr:uid="{34E98AC2-0212-4840-B587-01B01BBCEB7A}"/>
    <cellStyle name="40% - Accent1 5 3 6" xfId="11460" xr:uid="{EEFB471D-A43E-4159-B6DF-AB5544F5EC86}"/>
    <cellStyle name="40% - Accent1 5 3_11. BS" xfId="10386" xr:uid="{41F5E0AF-FD1A-4D13-A4E7-BB82F0A178F7}"/>
    <cellStyle name="40% - Accent1 5 4" xfId="5534" xr:uid="{00000000-0005-0000-0000-000095050000}"/>
    <cellStyle name="40% - Accent1 5 4 2" xfId="6914" xr:uid="{00000000-0005-0000-0000-000096050000}"/>
    <cellStyle name="40% - Accent1 5 4_11. BS" xfId="10387" xr:uid="{8084C183-88BA-46F3-923E-CE6118E938E1}"/>
    <cellStyle name="40% - Accent1 5_9 Inc.St" xfId="11202" xr:uid="{7BA7DEE0-5B09-4DDB-A139-809AA9EC2C79}"/>
    <cellStyle name="40% - Accent1 6" xfId="801" xr:uid="{00000000-0005-0000-0000-000098050000}"/>
    <cellStyle name="40% - Accent1 6 10" xfId="11338" xr:uid="{A8370011-E6E0-411C-81C3-63CDAF3A9EB7}"/>
    <cellStyle name="40% - Accent1 6 10 2" xfId="11802" xr:uid="{5964DB7B-75DA-440D-AB94-A6C83140C135}"/>
    <cellStyle name="40% - Accent1 6 11" xfId="11462" xr:uid="{78E89936-D6C6-4466-B36D-D9958BC48603}"/>
    <cellStyle name="40% - Accent1 6 2" xfId="802" xr:uid="{00000000-0005-0000-0000-000099050000}"/>
    <cellStyle name="40% - Accent1 6 2 10" xfId="11463" xr:uid="{D0F978C1-75F5-4992-AFBB-85234855C766}"/>
    <cellStyle name="40% - Accent1 6 2 2" xfId="5537" xr:uid="{00000000-0005-0000-0000-00009A050000}"/>
    <cellStyle name="40% - Accent1 6 2 2 2" xfId="6916" xr:uid="{00000000-0005-0000-0000-00009B050000}"/>
    <cellStyle name="40% - Accent1 6 2 2 3" xfId="6915" xr:uid="{00000000-0005-0000-0000-00009C050000}"/>
    <cellStyle name="40% - Accent1 6 2 2_11. BS" xfId="10390" xr:uid="{CE4A2199-CFAE-46FB-A002-5B6CC90E8A30}"/>
    <cellStyle name="40% - Accent1 6 2 3" xfId="6917" xr:uid="{00000000-0005-0000-0000-00009D050000}"/>
    <cellStyle name="40% - Accent1 6 2 4" xfId="5923" xr:uid="{00000000-0005-0000-0000-00009E050000}"/>
    <cellStyle name="40% - Accent1 6 2 4 2" xfId="9825" xr:uid="{EA61B4C4-E926-4D73-8628-1537BD750869}"/>
    <cellStyle name="40% - Accent1 6 2 5" xfId="9191" xr:uid="{00000000-0005-0000-0000-00009F050000}"/>
    <cellStyle name="40% - Accent1 6 2 5 2" xfId="9826" xr:uid="{35E27BEE-2748-4074-B796-2EA699400410}"/>
    <cellStyle name="40% - Accent1 6 2 6" xfId="9463" xr:uid="{95E96B4D-F22F-44F7-BB49-C3D52F090C00}"/>
    <cellStyle name="40% - Accent1 6 2 6 2" xfId="11803" xr:uid="{E1C164A7-07EE-4D6A-A1E6-F01D725F1316}"/>
    <cellStyle name="40% - Accent1 6 2 7" xfId="9618" xr:uid="{9AB02064-F4A6-4B48-AE5D-4A36472D8E61}"/>
    <cellStyle name="40% - Accent1 6 2 7 2" xfId="11804" xr:uid="{B7379FF4-5C02-4DA0-83D2-D8BB15CAA71A}"/>
    <cellStyle name="40% - Accent1 6 2 8" xfId="11367" xr:uid="{23BACB67-F54A-4D12-B5E6-1661325CFA0B}"/>
    <cellStyle name="40% - Accent1 6 2 8 2" xfId="11805" xr:uid="{06F962A1-7B73-4B7C-AC54-70BD71863E15}"/>
    <cellStyle name="40% - Accent1 6 2 9" xfId="11337" xr:uid="{3177778E-F1E2-4E04-AB76-312FECFF38AC}"/>
    <cellStyle name="40% - Accent1 6 2 9 2" xfId="11806" xr:uid="{FF6B6AF0-6AE8-4FFC-924A-747C6C15CD78}"/>
    <cellStyle name="40% - Accent1 6 2_11. BS" xfId="10389" xr:uid="{9C335D89-09D9-44B1-92B2-DDA7B28892D0}"/>
    <cellStyle name="40% - Accent1 6 3" xfId="5536" xr:uid="{00000000-0005-0000-0000-0000A1050000}"/>
    <cellStyle name="40% - Accent1 6 3 2" xfId="6919" xr:uid="{00000000-0005-0000-0000-0000A2050000}"/>
    <cellStyle name="40% - Accent1 6 3 3" xfId="6918" xr:uid="{00000000-0005-0000-0000-0000A3050000}"/>
    <cellStyle name="40% - Accent1 6 3_11. BS" xfId="10391" xr:uid="{17510F7E-4462-47BF-9FA5-754105FC2A13}"/>
    <cellStyle name="40% - Accent1 6 4" xfId="6920" xr:uid="{00000000-0005-0000-0000-0000A4050000}"/>
    <cellStyle name="40% - Accent1 6 5" xfId="5922" xr:uid="{00000000-0005-0000-0000-0000A5050000}"/>
    <cellStyle name="40% - Accent1 6 5 2" xfId="9827" xr:uid="{E42150A6-37AD-4AD3-88CF-7013835A9B31}"/>
    <cellStyle name="40% - Accent1 6 6" xfId="9190" xr:uid="{00000000-0005-0000-0000-0000A6050000}"/>
    <cellStyle name="40% - Accent1 6 6 2" xfId="9828" xr:uid="{24636ABF-FF10-47EF-865C-6D6D50344895}"/>
    <cellStyle name="40% - Accent1 6 7" xfId="9462" xr:uid="{F158FF94-0793-42DF-AEFF-0687D59793CC}"/>
    <cellStyle name="40% - Accent1 6 7 2" xfId="11807" xr:uid="{1CD56133-618C-4908-9733-35EE219810E0}"/>
    <cellStyle name="40% - Accent1 6 8" xfId="9619" xr:uid="{F605A4EB-90AE-4E0D-8AE8-16299C65DA93}"/>
    <cellStyle name="40% - Accent1 6 8 2" xfId="11808" xr:uid="{1CEF52E2-7D02-4279-86B1-BFE774893F4C}"/>
    <cellStyle name="40% - Accent1 6 9" xfId="9603" xr:uid="{82BEF16C-9664-48F7-B7BE-354CCF19C632}"/>
    <cellStyle name="40% - Accent1 6 9 2" xfId="11809" xr:uid="{B0C4EEFB-FF4B-4903-93B7-DF689719E82E}"/>
    <cellStyle name="40% - Accent1 6_11. BS" xfId="10388" xr:uid="{1EDB1AD8-C067-48CA-AF64-52925CA36CB3}"/>
    <cellStyle name="40% - Accent1 7" xfId="803" xr:uid="{00000000-0005-0000-0000-0000A8050000}"/>
    <cellStyle name="40% - Accent1 7 10" xfId="11464" xr:uid="{D87E416C-2AA2-4672-ABF6-CD6988B8BBDB}"/>
    <cellStyle name="40% - Accent1 7 2" xfId="5538" xr:uid="{00000000-0005-0000-0000-0000A9050000}"/>
    <cellStyle name="40% - Accent1 7 2 2" xfId="6922" xr:uid="{00000000-0005-0000-0000-0000AA050000}"/>
    <cellStyle name="40% - Accent1 7 2 3" xfId="6921" xr:uid="{00000000-0005-0000-0000-0000AB050000}"/>
    <cellStyle name="40% - Accent1 7 2_11. BS" xfId="10393" xr:uid="{CFC6E971-D78E-4B09-A90F-9C271634860B}"/>
    <cellStyle name="40% - Accent1 7 3" xfId="6923" xr:uid="{00000000-0005-0000-0000-0000AC050000}"/>
    <cellStyle name="40% - Accent1 7 4" xfId="5924" xr:uid="{00000000-0005-0000-0000-0000AD050000}"/>
    <cellStyle name="40% - Accent1 7 4 2" xfId="9829" xr:uid="{17193DD3-6C13-4B54-8603-50DCABA57A37}"/>
    <cellStyle name="40% - Accent1 7 5" xfId="9192" xr:uid="{00000000-0005-0000-0000-0000AE050000}"/>
    <cellStyle name="40% - Accent1 7 5 2" xfId="9830" xr:uid="{33DC5F1D-0EAD-467C-8005-1BF6BA5FF4F3}"/>
    <cellStyle name="40% - Accent1 7 6" xfId="9464" xr:uid="{86EE3ACA-4C00-4B09-B93D-47BB53AB99F6}"/>
    <cellStyle name="40% - Accent1 7 6 2" xfId="11810" xr:uid="{02B88144-50CB-4696-A07A-8CE0E46BEE2E}"/>
    <cellStyle name="40% - Accent1 7 7" xfId="9617" xr:uid="{F937AAE7-2102-4F14-9A9C-7C3AD58992C8}"/>
    <cellStyle name="40% - Accent1 7 7 2" xfId="11811" xr:uid="{A8603735-FE4B-406F-948C-9862DB871427}"/>
    <cellStyle name="40% - Accent1 7 8" xfId="11351" xr:uid="{C793E875-0E17-45BC-BB07-F1820EEBF34A}"/>
    <cellStyle name="40% - Accent1 7 8 2" xfId="11812" xr:uid="{A1733609-31AF-491C-BD93-973E422F0462}"/>
    <cellStyle name="40% - Accent1 7 9" xfId="11339" xr:uid="{86CE9AF5-69EE-46B6-90E5-A6C794F4448B}"/>
    <cellStyle name="40% - Accent1 7 9 2" xfId="11813" xr:uid="{639A5D85-1840-4FB7-AF76-3B5266234D71}"/>
    <cellStyle name="40% - Accent1 7_11. BS" xfId="10392" xr:uid="{26303023-E4A4-4A83-97E4-BB004A4EB734}"/>
    <cellStyle name="40% - Accent1 8" xfId="804" xr:uid="{00000000-0005-0000-0000-0000B0050000}"/>
    <cellStyle name="40% - Accent1 8 2" xfId="5539" xr:uid="{00000000-0005-0000-0000-0000B1050000}"/>
    <cellStyle name="40% - Accent1 8 2 2" xfId="9831" xr:uid="{B83CD7E6-DC23-4C38-8469-9947432C8A08}"/>
    <cellStyle name="40% - Accent1 8 3" xfId="5925" xr:uid="{00000000-0005-0000-0000-0000B2050000}"/>
    <cellStyle name="40% - Accent1 8 3 2" xfId="9832" xr:uid="{C66B3D6A-BCEC-48DD-8589-DC2254B97ED2}"/>
    <cellStyle name="40% - Accent1 8 4" xfId="9193" xr:uid="{00000000-0005-0000-0000-0000B3050000}"/>
    <cellStyle name="40% - Accent1 8 4 2" xfId="9833" xr:uid="{E60C0D7F-E45A-44C4-9695-C91B36A03843}"/>
    <cellStyle name="40% - Accent1 8 5" xfId="9465" xr:uid="{B9818923-0432-4409-805E-D1E7A1A94675}"/>
    <cellStyle name="40% - Accent1 8 5 2" xfId="11814" xr:uid="{BD3788EC-6675-4727-8CA1-56CEF767DA6E}"/>
    <cellStyle name="40% - Accent1 8 6" xfId="11465" xr:uid="{44A22CB4-6EEF-496B-8497-F5A3B27BEF62}"/>
    <cellStyle name="40% - Accent1 8_11. BS" xfId="10394" xr:uid="{4423F863-5A91-494D-887C-3C90CAD631A9}"/>
    <cellStyle name="40% - Accent1 9" xfId="805" xr:uid="{00000000-0005-0000-0000-0000B4050000}"/>
    <cellStyle name="40% - Accent1 9 2" xfId="5540" xr:uid="{00000000-0005-0000-0000-0000B5050000}"/>
    <cellStyle name="40% - Accent1 9 2 2" xfId="9834" xr:uid="{CB1B2E67-BE5B-4F51-9B39-19E0590A7717}"/>
    <cellStyle name="40% - Accent1 9 3" xfId="5926" xr:uid="{00000000-0005-0000-0000-0000B6050000}"/>
    <cellStyle name="40% - Accent1 9 3 2" xfId="9835" xr:uid="{9B7BAA67-F82B-4F50-AA9C-F8ECC097D63E}"/>
    <cellStyle name="40% - Accent1 9 4" xfId="9194" xr:uid="{00000000-0005-0000-0000-0000B7050000}"/>
    <cellStyle name="40% - Accent1 9 4 2" xfId="9836" xr:uid="{287F5D13-7477-489D-A4B3-DE0A7D4F70D4}"/>
    <cellStyle name="40% - Accent1 9 5" xfId="9466" xr:uid="{1FC941D1-1C34-4779-BA28-48FE49762BF2}"/>
    <cellStyle name="40% - Accent1 9 5 2" xfId="11815" xr:uid="{D09AC0C5-59A0-4C68-9DDC-6E8AF02E4C98}"/>
    <cellStyle name="40% - Accent1 9 6" xfId="11466" xr:uid="{0070BB1B-D531-4944-B351-09B2C68F547D}"/>
    <cellStyle name="40% - Accent1 9_11. BS" xfId="10395" xr:uid="{0BCAA165-3F6D-4073-AA1A-A9AF705B5A62}"/>
    <cellStyle name="40% - Accent2 10" xfId="806" xr:uid="{00000000-0005-0000-0000-0000B8050000}"/>
    <cellStyle name="40% - Accent2 11" xfId="6924" xr:uid="{00000000-0005-0000-0000-0000B9050000}"/>
    <cellStyle name="40% - Accent2 12" xfId="6925" xr:uid="{00000000-0005-0000-0000-0000BA050000}"/>
    <cellStyle name="40% - Accent2 13" xfId="6926" xr:uid="{00000000-0005-0000-0000-0000BB050000}"/>
    <cellStyle name="40% - Accent2 2" xfId="102" xr:uid="{00000000-0005-0000-0000-0000BC050000}"/>
    <cellStyle name="40% - Accent2 2 10" xfId="6927" xr:uid="{00000000-0005-0000-0000-0000BD050000}"/>
    <cellStyle name="40% - Accent2 2 11" xfId="6928" xr:uid="{00000000-0005-0000-0000-0000BE050000}"/>
    <cellStyle name="40% - Accent2 2 12" xfId="6929" xr:uid="{00000000-0005-0000-0000-0000BF050000}"/>
    <cellStyle name="40% - Accent2 2 13" xfId="6930" xr:uid="{00000000-0005-0000-0000-0000C0050000}"/>
    <cellStyle name="40% - Accent2 2 14" xfId="6931" xr:uid="{00000000-0005-0000-0000-0000C1050000}"/>
    <cellStyle name="40% - Accent2 2 15" xfId="6932" xr:uid="{00000000-0005-0000-0000-0000C2050000}"/>
    <cellStyle name="40% - Accent2 2 16" xfId="6933" xr:uid="{00000000-0005-0000-0000-0000C3050000}"/>
    <cellStyle name="40% - Accent2 2 17" xfId="6934" xr:uid="{00000000-0005-0000-0000-0000C4050000}"/>
    <cellStyle name="40% - Accent2 2 18" xfId="6935" xr:uid="{00000000-0005-0000-0000-0000C5050000}"/>
    <cellStyle name="40% - Accent2 2 2" xfId="103" xr:uid="{00000000-0005-0000-0000-0000C6050000}"/>
    <cellStyle name="40% - Accent2 2 2 10" xfId="2427" xr:uid="{00000000-0005-0000-0000-0000C7050000}"/>
    <cellStyle name="40% - Accent2 2 2 11" xfId="2428" xr:uid="{00000000-0005-0000-0000-0000C8050000}"/>
    <cellStyle name="40% - Accent2 2 2 12" xfId="2429" xr:uid="{00000000-0005-0000-0000-0000C9050000}"/>
    <cellStyle name="40% - Accent2 2 2 13" xfId="2430" xr:uid="{00000000-0005-0000-0000-0000CA050000}"/>
    <cellStyle name="40% - Accent2 2 2 14" xfId="2431" xr:uid="{00000000-0005-0000-0000-0000CB050000}"/>
    <cellStyle name="40% - Accent2 2 2 15" xfId="2432" xr:uid="{00000000-0005-0000-0000-0000CC050000}"/>
    <cellStyle name="40% - Accent2 2 2 16" xfId="2433" xr:uid="{00000000-0005-0000-0000-0000CD050000}"/>
    <cellStyle name="40% - Accent2 2 2 17" xfId="2434" xr:uid="{00000000-0005-0000-0000-0000CE050000}"/>
    <cellStyle name="40% - Accent2 2 2 18" xfId="2435" xr:uid="{00000000-0005-0000-0000-0000CF050000}"/>
    <cellStyle name="40% - Accent2 2 2 19" xfId="2436" xr:uid="{00000000-0005-0000-0000-0000D0050000}"/>
    <cellStyle name="40% - Accent2 2 2 2" xfId="2437" xr:uid="{00000000-0005-0000-0000-0000D1050000}"/>
    <cellStyle name="40% - Accent2 2 2 20" xfId="2438" xr:uid="{00000000-0005-0000-0000-0000D2050000}"/>
    <cellStyle name="40% - Accent2 2 2 21" xfId="2439" xr:uid="{00000000-0005-0000-0000-0000D3050000}"/>
    <cellStyle name="40% - Accent2 2 2 22" xfId="2440" xr:uid="{00000000-0005-0000-0000-0000D4050000}"/>
    <cellStyle name="40% - Accent2 2 2 23" xfId="2441" xr:uid="{00000000-0005-0000-0000-0000D5050000}"/>
    <cellStyle name="40% - Accent2 2 2 24" xfId="2442" xr:uid="{00000000-0005-0000-0000-0000D6050000}"/>
    <cellStyle name="40% - Accent2 2 2 25" xfId="2443" xr:uid="{00000000-0005-0000-0000-0000D7050000}"/>
    <cellStyle name="40% - Accent2 2 2 26" xfId="2444" xr:uid="{00000000-0005-0000-0000-0000D8050000}"/>
    <cellStyle name="40% - Accent2 2 2 27" xfId="807" xr:uid="{00000000-0005-0000-0000-0000D9050000}"/>
    <cellStyle name="40% - Accent2 2 2 3" xfId="2445" xr:uid="{00000000-0005-0000-0000-0000DA050000}"/>
    <cellStyle name="40% - Accent2 2 2 4" xfId="2446" xr:uid="{00000000-0005-0000-0000-0000DB050000}"/>
    <cellStyle name="40% - Accent2 2 2 5" xfId="2447" xr:uid="{00000000-0005-0000-0000-0000DC050000}"/>
    <cellStyle name="40% - Accent2 2 2 6" xfId="2448" xr:uid="{00000000-0005-0000-0000-0000DD050000}"/>
    <cellStyle name="40% - Accent2 2 2 7" xfId="2449" xr:uid="{00000000-0005-0000-0000-0000DE050000}"/>
    <cellStyle name="40% - Accent2 2 2 8" xfId="2450" xr:uid="{00000000-0005-0000-0000-0000DF050000}"/>
    <cellStyle name="40% - Accent2 2 2 9" xfId="2451" xr:uid="{00000000-0005-0000-0000-0000E0050000}"/>
    <cellStyle name="40% - Accent2 2 2_9 Inc.St" xfId="11204" xr:uid="{59794F54-F3AB-493D-B079-7D6DCB0B4757}"/>
    <cellStyle name="40% - Accent2 2 3" xfId="6936" xr:uid="{00000000-0005-0000-0000-0000E2050000}"/>
    <cellStyle name="40% - Accent2 2 3 10" xfId="6937" xr:uid="{00000000-0005-0000-0000-0000E3050000}"/>
    <cellStyle name="40% - Accent2 2 3 11" xfId="6938" xr:uid="{00000000-0005-0000-0000-0000E4050000}"/>
    <cellStyle name="40% - Accent2 2 3 12" xfId="6939" xr:uid="{00000000-0005-0000-0000-0000E5050000}"/>
    <cellStyle name="40% - Accent2 2 3 13" xfId="6940" xr:uid="{00000000-0005-0000-0000-0000E6050000}"/>
    <cellStyle name="40% - Accent2 2 3 14" xfId="6941" xr:uid="{00000000-0005-0000-0000-0000E7050000}"/>
    <cellStyle name="40% - Accent2 2 3 15" xfId="6942" xr:uid="{00000000-0005-0000-0000-0000E8050000}"/>
    <cellStyle name="40% - Accent2 2 3 16" xfId="6943" xr:uid="{00000000-0005-0000-0000-0000E9050000}"/>
    <cellStyle name="40% - Accent2 2 3 17" xfId="6944" xr:uid="{00000000-0005-0000-0000-0000EA050000}"/>
    <cellStyle name="40% - Accent2 2 3 18" xfId="6945" xr:uid="{00000000-0005-0000-0000-0000EB050000}"/>
    <cellStyle name="40% - Accent2 2 3 2" xfId="6946" xr:uid="{00000000-0005-0000-0000-0000EC050000}"/>
    <cellStyle name="40% - Accent2 2 3 2 10" xfId="6947" xr:uid="{00000000-0005-0000-0000-0000ED050000}"/>
    <cellStyle name="40% - Accent2 2 3 2 11" xfId="6948" xr:uid="{00000000-0005-0000-0000-0000EE050000}"/>
    <cellStyle name="40% - Accent2 2 3 2 12" xfId="6949" xr:uid="{00000000-0005-0000-0000-0000EF050000}"/>
    <cellStyle name="40% - Accent2 2 3 2 2" xfId="6950" xr:uid="{00000000-0005-0000-0000-0000F0050000}"/>
    <cellStyle name="40% - Accent2 2 3 2 3" xfId="6951" xr:uid="{00000000-0005-0000-0000-0000F1050000}"/>
    <cellStyle name="40% - Accent2 2 3 2 4" xfId="6952" xr:uid="{00000000-0005-0000-0000-0000F2050000}"/>
    <cellStyle name="40% - Accent2 2 3 2 5" xfId="6953" xr:uid="{00000000-0005-0000-0000-0000F3050000}"/>
    <cellStyle name="40% - Accent2 2 3 2 6" xfId="6954" xr:uid="{00000000-0005-0000-0000-0000F4050000}"/>
    <cellStyle name="40% - Accent2 2 3 2 7" xfId="6955" xr:uid="{00000000-0005-0000-0000-0000F5050000}"/>
    <cellStyle name="40% - Accent2 2 3 2 8" xfId="6956" xr:uid="{00000000-0005-0000-0000-0000F6050000}"/>
    <cellStyle name="40% - Accent2 2 3 2 9" xfId="6957" xr:uid="{00000000-0005-0000-0000-0000F7050000}"/>
    <cellStyle name="40% - Accent2 2 3 3" xfId="6958" xr:uid="{00000000-0005-0000-0000-0000F8050000}"/>
    <cellStyle name="40% - Accent2 2 3 4" xfId="6959" xr:uid="{00000000-0005-0000-0000-0000F9050000}"/>
    <cellStyle name="40% - Accent2 2 3 5" xfId="6960" xr:uid="{00000000-0005-0000-0000-0000FA050000}"/>
    <cellStyle name="40% - Accent2 2 3 6" xfId="6961" xr:uid="{00000000-0005-0000-0000-0000FB050000}"/>
    <cellStyle name="40% - Accent2 2 3 7" xfId="6962" xr:uid="{00000000-0005-0000-0000-0000FC050000}"/>
    <cellStyle name="40% - Accent2 2 3 8" xfId="6963" xr:uid="{00000000-0005-0000-0000-0000FD050000}"/>
    <cellStyle name="40% - Accent2 2 3 9" xfId="6964" xr:uid="{00000000-0005-0000-0000-0000FE050000}"/>
    <cellStyle name="40% - Accent2 2 3_EQU" xfId="6965" xr:uid="{00000000-0005-0000-0000-0000FF050000}"/>
    <cellStyle name="40% - Accent2 2 4" xfId="6966" xr:uid="{00000000-0005-0000-0000-000000060000}"/>
    <cellStyle name="40% - Accent2 2 5" xfId="6967" xr:uid="{00000000-0005-0000-0000-000001060000}"/>
    <cellStyle name="40% - Accent2 2 6" xfId="6968" xr:uid="{00000000-0005-0000-0000-000002060000}"/>
    <cellStyle name="40% - Accent2 2 7" xfId="6969" xr:uid="{00000000-0005-0000-0000-000003060000}"/>
    <cellStyle name="40% - Accent2 2 8" xfId="6970" xr:uid="{00000000-0005-0000-0000-000004060000}"/>
    <cellStyle name="40% - Accent2 2 9" xfId="6971" xr:uid="{00000000-0005-0000-0000-000005060000}"/>
    <cellStyle name="40% - Accent2 2_5130_new" xfId="6972" xr:uid="{00000000-0005-0000-0000-000006060000}"/>
    <cellStyle name="40% - Accent2 3" xfId="104" xr:uid="{00000000-0005-0000-0000-000007060000}"/>
    <cellStyle name="40% - Accent2 3 10" xfId="2452" xr:uid="{00000000-0005-0000-0000-000008060000}"/>
    <cellStyle name="40% - Accent2 3 11" xfId="2453" xr:uid="{00000000-0005-0000-0000-000009060000}"/>
    <cellStyle name="40% - Accent2 3 12" xfId="2454" xr:uid="{00000000-0005-0000-0000-00000A060000}"/>
    <cellStyle name="40% - Accent2 3 13" xfId="2455" xr:uid="{00000000-0005-0000-0000-00000B060000}"/>
    <cellStyle name="40% - Accent2 3 14" xfId="2456" xr:uid="{00000000-0005-0000-0000-00000C060000}"/>
    <cellStyle name="40% - Accent2 3 15" xfId="2457" xr:uid="{00000000-0005-0000-0000-00000D060000}"/>
    <cellStyle name="40% - Accent2 3 16" xfId="2458" xr:uid="{00000000-0005-0000-0000-00000E060000}"/>
    <cellStyle name="40% - Accent2 3 17" xfId="2459" xr:uid="{00000000-0005-0000-0000-00000F060000}"/>
    <cellStyle name="40% - Accent2 3 18" xfId="2460" xr:uid="{00000000-0005-0000-0000-000010060000}"/>
    <cellStyle name="40% - Accent2 3 19" xfId="2461" xr:uid="{00000000-0005-0000-0000-000011060000}"/>
    <cellStyle name="40% - Accent2 3 2" xfId="105" xr:uid="{00000000-0005-0000-0000-000012060000}"/>
    <cellStyle name="40% - Accent2 3 2 2" xfId="2462" xr:uid="{00000000-0005-0000-0000-000013060000}"/>
    <cellStyle name="40% - Accent2 3 20" xfId="2463" xr:uid="{00000000-0005-0000-0000-000014060000}"/>
    <cellStyle name="40% - Accent2 3 21" xfId="2464" xr:uid="{00000000-0005-0000-0000-000015060000}"/>
    <cellStyle name="40% - Accent2 3 22" xfId="2465" xr:uid="{00000000-0005-0000-0000-000016060000}"/>
    <cellStyle name="40% - Accent2 3 23" xfId="2466" xr:uid="{00000000-0005-0000-0000-000017060000}"/>
    <cellStyle name="40% - Accent2 3 24" xfId="2467" xr:uid="{00000000-0005-0000-0000-000018060000}"/>
    <cellStyle name="40% - Accent2 3 25" xfId="2468" xr:uid="{00000000-0005-0000-0000-000019060000}"/>
    <cellStyle name="40% - Accent2 3 26" xfId="2469" xr:uid="{00000000-0005-0000-0000-00001A060000}"/>
    <cellStyle name="40% - Accent2 3 3" xfId="2470" xr:uid="{00000000-0005-0000-0000-00001B060000}"/>
    <cellStyle name="40% - Accent2 3 4" xfId="2471" xr:uid="{00000000-0005-0000-0000-00001C060000}"/>
    <cellStyle name="40% - Accent2 3 5" xfId="2472" xr:uid="{00000000-0005-0000-0000-00001D060000}"/>
    <cellStyle name="40% - Accent2 3 6" xfId="2473" xr:uid="{00000000-0005-0000-0000-00001E060000}"/>
    <cellStyle name="40% - Accent2 3 7" xfId="2474" xr:uid="{00000000-0005-0000-0000-00001F060000}"/>
    <cellStyle name="40% - Accent2 3 8" xfId="2475" xr:uid="{00000000-0005-0000-0000-000020060000}"/>
    <cellStyle name="40% - Accent2 3 9" xfId="2476" xr:uid="{00000000-0005-0000-0000-000021060000}"/>
    <cellStyle name="40% - Accent2 3_9 Inc.St" xfId="11205" xr:uid="{0E5BDAF1-D734-4052-A0C3-BD93AE3A6D45}"/>
    <cellStyle name="40% - Accent2 4" xfId="106" xr:uid="{00000000-0005-0000-0000-000023060000}"/>
    <cellStyle name="40% - Accent2 4 2" xfId="107" xr:uid="{00000000-0005-0000-0000-000024060000}"/>
    <cellStyle name="40% - Accent2 4 3" xfId="6973" xr:uid="{00000000-0005-0000-0000-000025060000}"/>
    <cellStyle name="40% - Accent2 4 4" xfId="6974" xr:uid="{00000000-0005-0000-0000-000026060000}"/>
    <cellStyle name="40% - Accent2 4 5" xfId="6975" xr:uid="{00000000-0005-0000-0000-000027060000}"/>
    <cellStyle name="40% - Accent2 4 6" xfId="6976" xr:uid="{00000000-0005-0000-0000-000028060000}"/>
    <cellStyle name="40% - Accent2 4 7" xfId="6977" xr:uid="{00000000-0005-0000-0000-000029060000}"/>
    <cellStyle name="40% - Accent2 4 8" xfId="6978" xr:uid="{00000000-0005-0000-0000-00002A060000}"/>
    <cellStyle name="40% - Accent2 4 9" xfId="6979" xr:uid="{00000000-0005-0000-0000-00002B060000}"/>
    <cellStyle name="40% - Accent2 4_9 Inc.St" xfId="11206" xr:uid="{9D8CC0EA-6D0F-4E15-BC0B-73EC3469F094}"/>
    <cellStyle name="40% - Accent2 5" xfId="108" xr:uid="{00000000-0005-0000-0000-00002D060000}"/>
    <cellStyle name="40% - Accent2 5 2" xfId="109" xr:uid="{00000000-0005-0000-0000-00002E060000}"/>
    <cellStyle name="40% - Accent2 5 2 2" xfId="809" xr:uid="{00000000-0005-0000-0000-00002F060000}"/>
    <cellStyle name="40% - Accent2 5 2 2 2" xfId="5928" xr:uid="{00000000-0005-0000-0000-000030060000}"/>
    <cellStyle name="40% - Accent2 5 2 2 2 2" xfId="9837" xr:uid="{1D4BB4B7-C5D5-4D8B-A4AD-9E26D2EBC98F}"/>
    <cellStyle name="40% - Accent2 5 2 2 3" xfId="9196" xr:uid="{00000000-0005-0000-0000-000031060000}"/>
    <cellStyle name="40% - Accent2 5 2 2 3 2" xfId="9838" xr:uid="{C2643C6D-4A52-48BE-9037-C7463142219C}"/>
    <cellStyle name="40% - Accent2 5 2 2 4" xfId="9468" xr:uid="{C9109CE2-55DE-45DD-B5E6-0D77240E1227}"/>
    <cellStyle name="40% - Accent2 5 2 2 4 2" xfId="11816" xr:uid="{70227D45-654F-4161-A29B-E18C81F71C54}"/>
    <cellStyle name="40% - Accent2 5 2 2 5" xfId="11468" xr:uid="{9839B59E-8D98-403A-AB02-8538B396B86F}"/>
    <cellStyle name="40% - Accent2 5 2 2_11. BS" xfId="10396" xr:uid="{B309F44B-16F6-4EE3-89D1-2518400785A9}"/>
    <cellStyle name="40% - Accent2 5 2 3" xfId="5542" xr:uid="{00000000-0005-0000-0000-000032060000}"/>
    <cellStyle name="40% - Accent2 5 2 3 2" xfId="9839" xr:uid="{FC31E887-FECE-47C5-BDFD-167E143A5F48}"/>
    <cellStyle name="40% - Accent2 5 2_9 Inc.St" xfId="11208" xr:uid="{D93ADC30-8154-4DAB-92C4-E849B1031972}"/>
    <cellStyle name="40% - Accent2 5 3" xfId="808" xr:uid="{00000000-0005-0000-0000-000034060000}"/>
    <cellStyle name="40% - Accent2 5 3 2" xfId="5927" xr:uid="{00000000-0005-0000-0000-000035060000}"/>
    <cellStyle name="40% - Accent2 5 3 2 2" xfId="9840" xr:uid="{E6874594-4A84-48F7-808D-36BE7C69BAA1}"/>
    <cellStyle name="40% - Accent2 5 3 3" xfId="9195" xr:uid="{00000000-0005-0000-0000-000036060000}"/>
    <cellStyle name="40% - Accent2 5 3 3 2" xfId="9841" xr:uid="{CED79CAA-F98F-4141-AA98-138C9ADB64D3}"/>
    <cellStyle name="40% - Accent2 5 3 4" xfId="9467" xr:uid="{C917A7C5-30B1-43D3-96AB-6CAE9362A268}"/>
    <cellStyle name="40% - Accent2 5 3 4 2" xfId="11817" xr:uid="{8EC5BB28-E320-41B4-8C89-7115D2D8657E}"/>
    <cellStyle name="40% - Accent2 5 3 5" xfId="11467" xr:uid="{F3AE2495-1F16-491A-B686-5340D61F37B0}"/>
    <cellStyle name="40% - Accent2 5 3_11. BS" xfId="10397" xr:uid="{574B341E-1309-4319-BED1-3446197F1F53}"/>
    <cellStyle name="40% - Accent2 5 4" xfId="5541" xr:uid="{00000000-0005-0000-0000-000037060000}"/>
    <cellStyle name="40% - Accent2 5 4 2" xfId="9842" xr:uid="{603F1C1E-C746-4282-85C9-54CF42D0E2A6}"/>
    <cellStyle name="40% - Accent2 5_9 Inc.St" xfId="11207" xr:uid="{E4A17193-461E-4F2D-8EA7-4F68060D34AC}"/>
    <cellStyle name="40% - Accent2 6" xfId="810" xr:uid="{00000000-0005-0000-0000-000039060000}"/>
    <cellStyle name="40% - Accent2 6 2" xfId="811" xr:uid="{00000000-0005-0000-0000-00003A060000}"/>
    <cellStyle name="40% - Accent2 6 2 2" xfId="5544" xr:uid="{00000000-0005-0000-0000-00003B060000}"/>
    <cellStyle name="40% - Accent2 6 2 2 2" xfId="9843" xr:uid="{BF5D2A6F-1E6E-4705-8C20-1230CB02D1A3}"/>
    <cellStyle name="40% - Accent2 6 2 3" xfId="5930" xr:uid="{00000000-0005-0000-0000-00003C060000}"/>
    <cellStyle name="40% - Accent2 6 2 3 2" xfId="9844" xr:uid="{F35D178C-44F7-4764-BDE8-686CE7372975}"/>
    <cellStyle name="40% - Accent2 6 2 4" xfId="9198" xr:uid="{00000000-0005-0000-0000-00003D060000}"/>
    <cellStyle name="40% - Accent2 6 2 4 2" xfId="9845" xr:uid="{02C89B03-373E-4389-84C9-3165E5677EC9}"/>
    <cellStyle name="40% - Accent2 6 2 5" xfId="9470" xr:uid="{CFE09CCC-71CB-4DBB-90BE-3A027BEA9063}"/>
    <cellStyle name="40% - Accent2 6 2 5 2" xfId="11818" xr:uid="{7A60374F-80E7-4A7B-A217-5560A58B5526}"/>
    <cellStyle name="40% - Accent2 6 2 6" xfId="11470" xr:uid="{DF156892-BE96-487F-8178-9C29B45C45DF}"/>
    <cellStyle name="40% - Accent2 6 2_11. BS" xfId="10399" xr:uid="{E2377FEB-E8F7-4200-AD77-E116644F83DF}"/>
    <cellStyle name="40% - Accent2 6 3" xfId="5543" xr:uid="{00000000-0005-0000-0000-00003E060000}"/>
    <cellStyle name="40% - Accent2 6 3 2" xfId="9846" xr:uid="{F9D178D3-4402-4A55-ABAC-90FE8424A531}"/>
    <cellStyle name="40% - Accent2 6 4" xfId="5929" xr:uid="{00000000-0005-0000-0000-00003F060000}"/>
    <cellStyle name="40% - Accent2 6 4 2" xfId="9847" xr:uid="{9D029FC6-45FF-4571-ADF2-AC9664D6540C}"/>
    <cellStyle name="40% - Accent2 6 5" xfId="9197" xr:uid="{00000000-0005-0000-0000-000040060000}"/>
    <cellStyle name="40% - Accent2 6 5 2" xfId="9848" xr:uid="{DC143B0A-2152-4D30-A9E1-1150D27FCBFD}"/>
    <cellStyle name="40% - Accent2 6 6" xfId="9469" xr:uid="{EA274CDC-7D22-4FB7-832A-62083A7955E0}"/>
    <cellStyle name="40% - Accent2 6 6 2" xfId="11819" xr:uid="{F924A5BB-5FA8-44A9-A208-547F37FDD27E}"/>
    <cellStyle name="40% - Accent2 6 7" xfId="11469" xr:uid="{913AD52F-FC7C-404A-9FB6-95323B8145FF}"/>
    <cellStyle name="40% - Accent2 6_11. BS" xfId="10398" xr:uid="{1F7D61E4-D34E-4F14-8F3B-DE39E3B244EB}"/>
    <cellStyle name="40% - Accent2 7" xfId="812" xr:uid="{00000000-0005-0000-0000-000042060000}"/>
    <cellStyle name="40% - Accent2 7 2" xfId="5545" xr:uid="{00000000-0005-0000-0000-000043060000}"/>
    <cellStyle name="40% - Accent2 7 2 2" xfId="9849" xr:uid="{097EBD35-4CAB-49BB-BD37-47B18F859623}"/>
    <cellStyle name="40% - Accent2 7 3" xfId="5931" xr:uid="{00000000-0005-0000-0000-000044060000}"/>
    <cellStyle name="40% - Accent2 7 3 2" xfId="9850" xr:uid="{FEC35C16-3C48-45CD-9DE5-44C721B0D26D}"/>
    <cellStyle name="40% - Accent2 7 4" xfId="9199" xr:uid="{00000000-0005-0000-0000-000045060000}"/>
    <cellStyle name="40% - Accent2 7 4 2" xfId="9851" xr:uid="{9DDF6CEF-5021-4833-A5E7-E96E8FF0194F}"/>
    <cellStyle name="40% - Accent2 7 5" xfId="9471" xr:uid="{87F0EE91-824E-4FEE-B886-3173767CA8D2}"/>
    <cellStyle name="40% - Accent2 7 5 2" xfId="11820" xr:uid="{B5D75D83-CC5A-4E5E-9DC9-934BDD946C27}"/>
    <cellStyle name="40% - Accent2 7 6" xfId="11471" xr:uid="{C8AE3CDF-8BDD-455D-B26A-86D9A4950644}"/>
    <cellStyle name="40% - Accent2 7_11. BS" xfId="10400" xr:uid="{5C9BE66C-A231-42E4-A7D3-A2B6C5CAC521}"/>
    <cellStyle name="40% - Accent2 8" xfId="813" xr:uid="{00000000-0005-0000-0000-000046060000}"/>
    <cellStyle name="40% - Accent2 8 2" xfId="5546" xr:uid="{00000000-0005-0000-0000-000047060000}"/>
    <cellStyle name="40% - Accent2 8 2 2" xfId="9852" xr:uid="{3374086F-AB21-4BBC-9872-E4D1A586F558}"/>
    <cellStyle name="40% - Accent2 8 3" xfId="5932" xr:uid="{00000000-0005-0000-0000-000048060000}"/>
    <cellStyle name="40% - Accent2 8 3 2" xfId="9853" xr:uid="{6C80B9FB-306A-446F-9D0B-5E417C054CCC}"/>
    <cellStyle name="40% - Accent2 8 4" xfId="9200" xr:uid="{00000000-0005-0000-0000-000049060000}"/>
    <cellStyle name="40% - Accent2 8 4 2" xfId="9854" xr:uid="{810D67AA-1CCF-4FE4-A2DA-B48D427B3665}"/>
    <cellStyle name="40% - Accent2 8 5" xfId="9472" xr:uid="{02F8F1F6-5D55-4C92-ACC4-2FB631EE84C2}"/>
    <cellStyle name="40% - Accent2 8 5 2" xfId="11821" xr:uid="{645BFC61-2EC6-4E4D-AB54-73D4C0D4F2F3}"/>
    <cellStyle name="40% - Accent2 8 6" xfId="11472" xr:uid="{1D416C3A-3E86-46B2-9636-5EBA13A0C7EF}"/>
    <cellStyle name="40% - Accent2 8_11. BS" xfId="10401" xr:uid="{FFE3273B-267B-461E-A0E1-82E6130A6351}"/>
    <cellStyle name="40% - Accent2 9" xfId="814" xr:uid="{00000000-0005-0000-0000-00004A060000}"/>
    <cellStyle name="40% - Accent2 9 2" xfId="5547" xr:uid="{00000000-0005-0000-0000-00004B060000}"/>
    <cellStyle name="40% - Accent2 9 2 2" xfId="9855" xr:uid="{4D7CF80F-CA31-4F0C-9F18-11A540E6CC9D}"/>
    <cellStyle name="40% - Accent2 9 3" xfId="5933" xr:uid="{00000000-0005-0000-0000-00004C060000}"/>
    <cellStyle name="40% - Accent2 9 3 2" xfId="9856" xr:uid="{9291294B-C87D-4899-8C49-C9DFFB82DF08}"/>
    <cellStyle name="40% - Accent2 9 4" xfId="9201" xr:uid="{00000000-0005-0000-0000-00004D060000}"/>
    <cellStyle name="40% - Accent2 9 4 2" xfId="9857" xr:uid="{B9832911-343A-48B8-8A35-8F7F15ABF2A8}"/>
    <cellStyle name="40% - Accent2 9 5" xfId="9473" xr:uid="{61A9B4C3-9519-4B8C-965A-71E0F31F0BDA}"/>
    <cellStyle name="40% - Accent2 9 5 2" xfId="11822" xr:uid="{9E407C2F-9C77-4EE6-BABB-716C4514FED2}"/>
    <cellStyle name="40% - Accent2 9 6" xfId="11473" xr:uid="{6FB60DD1-25A1-4087-9965-A95AADFF6AF8}"/>
    <cellStyle name="40% - Accent2 9_11. BS" xfId="10402" xr:uid="{8784CF0D-DA34-43AE-80F7-2170B9ED1575}"/>
    <cellStyle name="40% - Accent3 10" xfId="815" xr:uid="{00000000-0005-0000-0000-00004E060000}"/>
    <cellStyle name="40% - Accent3 11" xfId="2041" xr:uid="{00000000-0005-0000-0000-00004F060000}"/>
    <cellStyle name="40% - Accent3 12" xfId="6980" xr:uid="{00000000-0005-0000-0000-000050060000}"/>
    <cellStyle name="40% - Accent3 13" xfId="6981" xr:uid="{00000000-0005-0000-0000-000051060000}"/>
    <cellStyle name="40% - Accent3 2" xfId="110" xr:uid="{00000000-0005-0000-0000-000052060000}"/>
    <cellStyle name="40% - Accent3 2 10" xfId="6982" xr:uid="{00000000-0005-0000-0000-000053060000}"/>
    <cellStyle name="40% - Accent3 2 10 2" xfId="6983" xr:uid="{00000000-0005-0000-0000-000054060000}"/>
    <cellStyle name="40% - Accent3 2 10 2 2" xfId="6984" xr:uid="{00000000-0005-0000-0000-000055060000}"/>
    <cellStyle name="40% - Accent3 2 10 3" xfId="6985" xr:uid="{00000000-0005-0000-0000-000056060000}"/>
    <cellStyle name="40% - Accent3 2 11" xfId="6986" xr:uid="{00000000-0005-0000-0000-000057060000}"/>
    <cellStyle name="40% - Accent3 2 11 2" xfId="6987" xr:uid="{00000000-0005-0000-0000-000058060000}"/>
    <cellStyle name="40% - Accent3 2 11 2 2" xfId="6988" xr:uid="{00000000-0005-0000-0000-000059060000}"/>
    <cellStyle name="40% - Accent3 2 11 3" xfId="6989" xr:uid="{00000000-0005-0000-0000-00005A060000}"/>
    <cellStyle name="40% - Accent3 2 12" xfId="6990" xr:uid="{00000000-0005-0000-0000-00005B060000}"/>
    <cellStyle name="40% - Accent3 2 12 2" xfId="6991" xr:uid="{00000000-0005-0000-0000-00005C060000}"/>
    <cellStyle name="40% - Accent3 2 12 2 2" xfId="6992" xr:uid="{00000000-0005-0000-0000-00005D060000}"/>
    <cellStyle name="40% - Accent3 2 12 3" xfId="6993" xr:uid="{00000000-0005-0000-0000-00005E060000}"/>
    <cellStyle name="40% - Accent3 2 13" xfId="6994" xr:uid="{00000000-0005-0000-0000-00005F060000}"/>
    <cellStyle name="40% - Accent3 2 13 2" xfId="6995" xr:uid="{00000000-0005-0000-0000-000060060000}"/>
    <cellStyle name="40% - Accent3 2 13 2 2" xfId="6996" xr:uid="{00000000-0005-0000-0000-000061060000}"/>
    <cellStyle name="40% - Accent3 2 13 3" xfId="6997" xr:uid="{00000000-0005-0000-0000-000062060000}"/>
    <cellStyle name="40% - Accent3 2 14" xfId="6998" xr:uid="{00000000-0005-0000-0000-000063060000}"/>
    <cellStyle name="40% - Accent3 2 15" xfId="6999" xr:uid="{00000000-0005-0000-0000-000064060000}"/>
    <cellStyle name="40% - Accent3 2 16" xfId="7000" xr:uid="{00000000-0005-0000-0000-000065060000}"/>
    <cellStyle name="40% - Accent3 2 17" xfId="7001" xr:uid="{00000000-0005-0000-0000-000066060000}"/>
    <cellStyle name="40% - Accent3 2 18" xfId="7002" xr:uid="{00000000-0005-0000-0000-000067060000}"/>
    <cellStyle name="40% - Accent3 2 19" xfId="7003" xr:uid="{00000000-0005-0000-0000-000068060000}"/>
    <cellStyle name="40% - Accent3 2 19 2" xfId="7004" xr:uid="{00000000-0005-0000-0000-000069060000}"/>
    <cellStyle name="40% - Accent3 2 2" xfId="111" xr:uid="{00000000-0005-0000-0000-00006A060000}"/>
    <cellStyle name="40% - Accent3 2 2 10" xfId="2477" xr:uid="{00000000-0005-0000-0000-00006B060000}"/>
    <cellStyle name="40% - Accent3 2 2 11" xfId="2478" xr:uid="{00000000-0005-0000-0000-00006C060000}"/>
    <cellStyle name="40% - Accent3 2 2 12" xfId="2479" xr:uid="{00000000-0005-0000-0000-00006D060000}"/>
    <cellStyle name="40% - Accent3 2 2 13" xfId="2480" xr:uid="{00000000-0005-0000-0000-00006E060000}"/>
    <cellStyle name="40% - Accent3 2 2 14" xfId="2481" xr:uid="{00000000-0005-0000-0000-00006F060000}"/>
    <cellStyle name="40% - Accent3 2 2 15" xfId="2482" xr:uid="{00000000-0005-0000-0000-000070060000}"/>
    <cellStyle name="40% - Accent3 2 2 16" xfId="2483" xr:uid="{00000000-0005-0000-0000-000071060000}"/>
    <cellStyle name="40% - Accent3 2 2 17" xfId="2484" xr:uid="{00000000-0005-0000-0000-000072060000}"/>
    <cellStyle name="40% - Accent3 2 2 18" xfId="2485" xr:uid="{00000000-0005-0000-0000-000073060000}"/>
    <cellStyle name="40% - Accent3 2 2 19" xfId="2486" xr:uid="{00000000-0005-0000-0000-000074060000}"/>
    <cellStyle name="40% - Accent3 2 2 2" xfId="2487" xr:uid="{00000000-0005-0000-0000-000075060000}"/>
    <cellStyle name="40% - Accent3 2 2 20" xfId="2488" xr:uid="{00000000-0005-0000-0000-000076060000}"/>
    <cellStyle name="40% - Accent3 2 2 21" xfId="2489" xr:uid="{00000000-0005-0000-0000-000077060000}"/>
    <cellStyle name="40% - Accent3 2 2 22" xfId="2490" xr:uid="{00000000-0005-0000-0000-000078060000}"/>
    <cellStyle name="40% - Accent3 2 2 23" xfId="2491" xr:uid="{00000000-0005-0000-0000-000079060000}"/>
    <cellStyle name="40% - Accent3 2 2 24" xfId="2492" xr:uid="{00000000-0005-0000-0000-00007A060000}"/>
    <cellStyle name="40% - Accent3 2 2 25" xfId="2493" xr:uid="{00000000-0005-0000-0000-00007B060000}"/>
    <cellStyle name="40% - Accent3 2 2 26" xfId="2494" xr:uid="{00000000-0005-0000-0000-00007C060000}"/>
    <cellStyle name="40% - Accent3 2 2 27" xfId="816" xr:uid="{00000000-0005-0000-0000-00007D060000}"/>
    <cellStyle name="40% - Accent3 2 2 3" xfId="2495" xr:uid="{00000000-0005-0000-0000-00007E060000}"/>
    <cellStyle name="40% - Accent3 2 2 4" xfId="2496" xr:uid="{00000000-0005-0000-0000-00007F060000}"/>
    <cellStyle name="40% - Accent3 2 2 5" xfId="2497" xr:uid="{00000000-0005-0000-0000-000080060000}"/>
    <cellStyle name="40% - Accent3 2 2 6" xfId="2498" xr:uid="{00000000-0005-0000-0000-000081060000}"/>
    <cellStyle name="40% - Accent3 2 2 7" xfId="2499" xr:uid="{00000000-0005-0000-0000-000082060000}"/>
    <cellStyle name="40% - Accent3 2 2 8" xfId="2500" xr:uid="{00000000-0005-0000-0000-000083060000}"/>
    <cellStyle name="40% - Accent3 2 2 8 2" xfId="7005" xr:uid="{00000000-0005-0000-0000-000084060000}"/>
    <cellStyle name="40% - Accent3 2 2 8_9 Inc.St" xfId="11210" xr:uid="{F2F03384-8FCC-4B73-9DD4-813AA96B8230}"/>
    <cellStyle name="40% - Accent3 2 2 9" xfId="2501" xr:uid="{00000000-0005-0000-0000-000086060000}"/>
    <cellStyle name="40% - Accent3 2 2_9 Inc.St" xfId="11209" xr:uid="{3FE1F266-204A-4EB4-B967-B93960C23377}"/>
    <cellStyle name="40% - Accent3 2 3" xfId="7006" xr:uid="{00000000-0005-0000-0000-000088060000}"/>
    <cellStyle name="40% - Accent3 2 3 10" xfId="7007" xr:uid="{00000000-0005-0000-0000-000089060000}"/>
    <cellStyle name="40% - Accent3 2 3 11" xfId="7008" xr:uid="{00000000-0005-0000-0000-00008A060000}"/>
    <cellStyle name="40% - Accent3 2 3 12" xfId="7009" xr:uid="{00000000-0005-0000-0000-00008B060000}"/>
    <cellStyle name="40% - Accent3 2 3 13" xfId="7010" xr:uid="{00000000-0005-0000-0000-00008C060000}"/>
    <cellStyle name="40% - Accent3 2 3 14" xfId="7011" xr:uid="{00000000-0005-0000-0000-00008D060000}"/>
    <cellStyle name="40% - Accent3 2 3 15" xfId="7012" xr:uid="{00000000-0005-0000-0000-00008E060000}"/>
    <cellStyle name="40% - Accent3 2 3 16" xfId="7013" xr:uid="{00000000-0005-0000-0000-00008F060000}"/>
    <cellStyle name="40% - Accent3 2 3 17" xfId="7014" xr:uid="{00000000-0005-0000-0000-000090060000}"/>
    <cellStyle name="40% - Accent3 2 3 18" xfId="7015" xr:uid="{00000000-0005-0000-0000-000091060000}"/>
    <cellStyle name="40% - Accent3 2 3 18 2" xfId="7016" xr:uid="{00000000-0005-0000-0000-000092060000}"/>
    <cellStyle name="40% - Accent3 2 3 19" xfId="7017" xr:uid="{00000000-0005-0000-0000-000093060000}"/>
    <cellStyle name="40% - Accent3 2 3 2" xfId="7018" xr:uid="{00000000-0005-0000-0000-000094060000}"/>
    <cellStyle name="40% - Accent3 2 3 2 10" xfId="7019" xr:uid="{00000000-0005-0000-0000-000095060000}"/>
    <cellStyle name="40% - Accent3 2 3 2 11" xfId="7020" xr:uid="{00000000-0005-0000-0000-000096060000}"/>
    <cellStyle name="40% - Accent3 2 3 2 12" xfId="7021" xr:uid="{00000000-0005-0000-0000-000097060000}"/>
    <cellStyle name="40% - Accent3 2 3 2 2" xfId="7022" xr:uid="{00000000-0005-0000-0000-000098060000}"/>
    <cellStyle name="40% - Accent3 2 3 2 3" xfId="7023" xr:uid="{00000000-0005-0000-0000-000099060000}"/>
    <cellStyle name="40% - Accent3 2 3 2 4" xfId="7024" xr:uid="{00000000-0005-0000-0000-00009A060000}"/>
    <cellStyle name="40% - Accent3 2 3 2 5" xfId="7025" xr:uid="{00000000-0005-0000-0000-00009B060000}"/>
    <cellStyle name="40% - Accent3 2 3 2 6" xfId="7026" xr:uid="{00000000-0005-0000-0000-00009C060000}"/>
    <cellStyle name="40% - Accent3 2 3 2 7" xfId="7027" xr:uid="{00000000-0005-0000-0000-00009D060000}"/>
    <cellStyle name="40% - Accent3 2 3 2 8" xfId="7028" xr:uid="{00000000-0005-0000-0000-00009E060000}"/>
    <cellStyle name="40% - Accent3 2 3 2 9" xfId="7029" xr:uid="{00000000-0005-0000-0000-00009F060000}"/>
    <cellStyle name="40% - Accent3 2 3 3" xfId="7030" xr:uid="{00000000-0005-0000-0000-0000A0060000}"/>
    <cellStyle name="40% - Accent3 2 3 4" xfId="7031" xr:uid="{00000000-0005-0000-0000-0000A1060000}"/>
    <cellStyle name="40% - Accent3 2 3 5" xfId="7032" xr:uid="{00000000-0005-0000-0000-0000A2060000}"/>
    <cellStyle name="40% - Accent3 2 3 6" xfId="7033" xr:uid="{00000000-0005-0000-0000-0000A3060000}"/>
    <cellStyle name="40% - Accent3 2 3 7" xfId="7034" xr:uid="{00000000-0005-0000-0000-0000A4060000}"/>
    <cellStyle name="40% - Accent3 2 3 8" xfId="7035" xr:uid="{00000000-0005-0000-0000-0000A5060000}"/>
    <cellStyle name="40% - Accent3 2 3 9" xfId="7036" xr:uid="{00000000-0005-0000-0000-0000A6060000}"/>
    <cellStyle name="40% - Accent3 2 3_EQU" xfId="7037" xr:uid="{00000000-0005-0000-0000-0000A7060000}"/>
    <cellStyle name="40% - Accent3 2 4" xfId="7038" xr:uid="{00000000-0005-0000-0000-0000A8060000}"/>
    <cellStyle name="40% - Accent3 2 4 2" xfId="7039" xr:uid="{00000000-0005-0000-0000-0000A9060000}"/>
    <cellStyle name="40% - Accent3 2 4 2 2" xfId="7040" xr:uid="{00000000-0005-0000-0000-0000AA060000}"/>
    <cellStyle name="40% - Accent3 2 4 3" xfId="7041" xr:uid="{00000000-0005-0000-0000-0000AB060000}"/>
    <cellStyle name="40% - Accent3 2 4_EQU" xfId="7042" xr:uid="{00000000-0005-0000-0000-0000AC060000}"/>
    <cellStyle name="40% - Accent3 2 5" xfId="7043" xr:uid="{00000000-0005-0000-0000-0000AD060000}"/>
    <cellStyle name="40% - Accent3 2 5 2" xfId="7044" xr:uid="{00000000-0005-0000-0000-0000AE060000}"/>
    <cellStyle name="40% - Accent3 2 5 2 2" xfId="7045" xr:uid="{00000000-0005-0000-0000-0000AF060000}"/>
    <cellStyle name="40% - Accent3 2 5 3" xfId="7046" xr:uid="{00000000-0005-0000-0000-0000B0060000}"/>
    <cellStyle name="40% - Accent3 2 6" xfId="7047" xr:uid="{00000000-0005-0000-0000-0000B1060000}"/>
    <cellStyle name="40% - Accent3 2 6 2" xfId="7048" xr:uid="{00000000-0005-0000-0000-0000B2060000}"/>
    <cellStyle name="40% - Accent3 2 6 2 2" xfId="7049" xr:uid="{00000000-0005-0000-0000-0000B3060000}"/>
    <cellStyle name="40% - Accent3 2 6 3" xfId="7050" xr:uid="{00000000-0005-0000-0000-0000B4060000}"/>
    <cellStyle name="40% - Accent3 2 7" xfId="7051" xr:uid="{00000000-0005-0000-0000-0000B5060000}"/>
    <cellStyle name="40% - Accent3 2 7 2" xfId="7052" xr:uid="{00000000-0005-0000-0000-0000B6060000}"/>
    <cellStyle name="40% - Accent3 2 7 2 2" xfId="7053" xr:uid="{00000000-0005-0000-0000-0000B7060000}"/>
    <cellStyle name="40% - Accent3 2 7 3" xfId="7054" xr:uid="{00000000-0005-0000-0000-0000B8060000}"/>
    <cellStyle name="40% - Accent3 2 8" xfId="7055" xr:uid="{00000000-0005-0000-0000-0000B9060000}"/>
    <cellStyle name="40% - Accent3 2 8 2" xfId="7056" xr:uid="{00000000-0005-0000-0000-0000BA060000}"/>
    <cellStyle name="40% - Accent3 2 8 2 2" xfId="7057" xr:uid="{00000000-0005-0000-0000-0000BB060000}"/>
    <cellStyle name="40% - Accent3 2 8 3" xfId="7058" xr:uid="{00000000-0005-0000-0000-0000BC060000}"/>
    <cellStyle name="40% - Accent3 2 9" xfId="7059" xr:uid="{00000000-0005-0000-0000-0000BD060000}"/>
    <cellStyle name="40% - Accent3 2 9 2" xfId="7060" xr:uid="{00000000-0005-0000-0000-0000BE060000}"/>
    <cellStyle name="40% - Accent3 2 9 2 2" xfId="7061" xr:uid="{00000000-0005-0000-0000-0000BF060000}"/>
    <cellStyle name="40% - Accent3 2 9 3" xfId="7062" xr:uid="{00000000-0005-0000-0000-0000C0060000}"/>
    <cellStyle name="40% - Accent3 2_5130_new" xfId="7063" xr:uid="{00000000-0005-0000-0000-0000C1060000}"/>
    <cellStyle name="40% - Accent3 3" xfId="112" xr:uid="{00000000-0005-0000-0000-0000C2060000}"/>
    <cellStyle name="40% - Accent3 3 10" xfId="2502" xr:uid="{00000000-0005-0000-0000-0000C3060000}"/>
    <cellStyle name="40% - Accent3 3 11" xfId="2503" xr:uid="{00000000-0005-0000-0000-0000C4060000}"/>
    <cellStyle name="40% - Accent3 3 12" xfId="2504" xr:uid="{00000000-0005-0000-0000-0000C5060000}"/>
    <cellStyle name="40% - Accent3 3 13" xfId="2505" xr:uid="{00000000-0005-0000-0000-0000C6060000}"/>
    <cellStyle name="40% - Accent3 3 14" xfId="2506" xr:uid="{00000000-0005-0000-0000-0000C7060000}"/>
    <cellStyle name="40% - Accent3 3 15" xfId="2507" xr:uid="{00000000-0005-0000-0000-0000C8060000}"/>
    <cellStyle name="40% - Accent3 3 16" xfId="2508" xr:uid="{00000000-0005-0000-0000-0000C9060000}"/>
    <cellStyle name="40% - Accent3 3 17" xfId="2509" xr:uid="{00000000-0005-0000-0000-0000CA060000}"/>
    <cellStyle name="40% - Accent3 3 18" xfId="2510" xr:uid="{00000000-0005-0000-0000-0000CB060000}"/>
    <cellStyle name="40% - Accent3 3 19" xfId="2511" xr:uid="{00000000-0005-0000-0000-0000CC060000}"/>
    <cellStyle name="40% - Accent3 3 2" xfId="113" xr:uid="{00000000-0005-0000-0000-0000CD060000}"/>
    <cellStyle name="40% - Accent3 3 2 2" xfId="2512" xr:uid="{00000000-0005-0000-0000-0000CE060000}"/>
    <cellStyle name="40% - Accent3 3 2 2 2" xfId="7064" xr:uid="{00000000-0005-0000-0000-0000CF060000}"/>
    <cellStyle name="40% - Accent3 3 2 2_9 Inc.St" xfId="11213" xr:uid="{29152451-E9E4-40B9-ADCE-A09E8B5E8131}"/>
    <cellStyle name="40% - Accent3 3 2 3" xfId="7065" xr:uid="{00000000-0005-0000-0000-0000D1060000}"/>
    <cellStyle name="40% - Accent3 3 2_9 Inc.St" xfId="11212" xr:uid="{3BE63ECD-374E-450A-B1C9-85C36897DE68}"/>
    <cellStyle name="40% - Accent3 3 20" xfId="2513" xr:uid="{00000000-0005-0000-0000-0000D3060000}"/>
    <cellStyle name="40% - Accent3 3 21" xfId="2514" xr:uid="{00000000-0005-0000-0000-0000D4060000}"/>
    <cellStyle name="40% - Accent3 3 22" xfId="2515" xr:uid="{00000000-0005-0000-0000-0000D5060000}"/>
    <cellStyle name="40% - Accent3 3 23" xfId="2516" xr:uid="{00000000-0005-0000-0000-0000D6060000}"/>
    <cellStyle name="40% - Accent3 3 24" xfId="2517" xr:uid="{00000000-0005-0000-0000-0000D7060000}"/>
    <cellStyle name="40% - Accent3 3 25" xfId="2518" xr:uid="{00000000-0005-0000-0000-0000D8060000}"/>
    <cellStyle name="40% - Accent3 3 26" xfId="2519" xr:uid="{00000000-0005-0000-0000-0000D9060000}"/>
    <cellStyle name="40% - Accent3 3 3" xfId="2520" xr:uid="{00000000-0005-0000-0000-0000DA060000}"/>
    <cellStyle name="40% - Accent3 3 4" xfId="2521" xr:uid="{00000000-0005-0000-0000-0000DB060000}"/>
    <cellStyle name="40% - Accent3 3 5" xfId="2522" xr:uid="{00000000-0005-0000-0000-0000DC060000}"/>
    <cellStyle name="40% - Accent3 3 6" xfId="2523" xr:uid="{00000000-0005-0000-0000-0000DD060000}"/>
    <cellStyle name="40% - Accent3 3 7" xfId="2524" xr:uid="{00000000-0005-0000-0000-0000DE060000}"/>
    <cellStyle name="40% - Accent3 3 8" xfId="2525" xr:uid="{00000000-0005-0000-0000-0000DF060000}"/>
    <cellStyle name="40% - Accent3 3 9" xfId="2526" xr:uid="{00000000-0005-0000-0000-0000E0060000}"/>
    <cellStyle name="40% - Accent3 3 9 2" xfId="7066" xr:uid="{00000000-0005-0000-0000-0000E1060000}"/>
    <cellStyle name="40% - Accent3 3 9_9 Inc.St" xfId="11214" xr:uid="{E8A28A2F-4939-4573-A14B-A095D6F8F40D}"/>
    <cellStyle name="40% - Accent3 3_9 Inc.St" xfId="11211" xr:uid="{AF354A7B-1617-417E-BB48-17B791784FF9}"/>
    <cellStyle name="40% - Accent3 4" xfId="114" xr:uid="{00000000-0005-0000-0000-0000E4060000}"/>
    <cellStyle name="40% - Accent3 4 10" xfId="7067" xr:uid="{00000000-0005-0000-0000-0000E5060000}"/>
    <cellStyle name="40% - Accent3 4 2" xfId="115" xr:uid="{00000000-0005-0000-0000-0000E6060000}"/>
    <cellStyle name="40% - Accent3 4 2 2" xfId="7068" xr:uid="{00000000-0005-0000-0000-0000E7060000}"/>
    <cellStyle name="40% - Accent3 4 2 2 2" xfId="7069" xr:uid="{00000000-0005-0000-0000-0000E8060000}"/>
    <cellStyle name="40% - Accent3 4 2 3" xfId="7070" xr:uid="{00000000-0005-0000-0000-0000E9060000}"/>
    <cellStyle name="40% - Accent3 4 2_EQU" xfId="7071" xr:uid="{00000000-0005-0000-0000-0000EA060000}"/>
    <cellStyle name="40% - Accent3 4 3" xfId="7072" xr:uid="{00000000-0005-0000-0000-0000EB060000}"/>
    <cellStyle name="40% - Accent3 4 4" xfId="7073" xr:uid="{00000000-0005-0000-0000-0000EC060000}"/>
    <cellStyle name="40% - Accent3 4 5" xfId="7074" xr:uid="{00000000-0005-0000-0000-0000ED060000}"/>
    <cellStyle name="40% - Accent3 4 6" xfId="7075" xr:uid="{00000000-0005-0000-0000-0000EE060000}"/>
    <cellStyle name="40% - Accent3 4 7" xfId="7076" xr:uid="{00000000-0005-0000-0000-0000EF060000}"/>
    <cellStyle name="40% - Accent3 4 8" xfId="7077" xr:uid="{00000000-0005-0000-0000-0000F0060000}"/>
    <cellStyle name="40% - Accent3 4 9" xfId="7078" xr:uid="{00000000-0005-0000-0000-0000F1060000}"/>
    <cellStyle name="40% - Accent3 4 9 2" xfId="7079" xr:uid="{00000000-0005-0000-0000-0000F2060000}"/>
    <cellStyle name="40% - Accent3 4_9 Inc.St" xfId="11215" xr:uid="{BEE925AA-B681-45B7-B7B5-4E70B500DB15}"/>
    <cellStyle name="40% - Accent3 5" xfId="116" xr:uid="{00000000-0005-0000-0000-0000F4060000}"/>
    <cellStyle name="40% - Accent3 5 2" xfId="117" xr:uid="{00000000-0005-0000-0000-0000F5060000}"/>
    <cellStyle name="40% - Accent3 5 2 2" xfId="818" xr:uid="{00000000-0005-0000-0000-0000F6060000}"/>
    <cellStyle name="40% - Accent3 5 2 2 2" xfId="7080" xr:uid="{00000000-0005-0000-0000-0000F7060000}"/>
    <cellStyle name="40% - Accent3 5 2 2 3" xfId="5935" xr:uid="{00000000-0005-0000-0000-0000F8060000}"/>
    <cellStyle name="40% - Accent3 5 2 2 3 2" xfId="9858" xr:uid="{0D8BD6F9-4F57-4C4A-BFAC-3CECFC90287A}"/>
    <cellStyle name="40% - Accent3 5 2 2 4" xfId="9203" xr:uid="{00000000-0005-0000-0000-0000F9060000}"/>
    <cellStyle name="40% - Accent3 5 2 2 4 2" xfId="9859" xr:uid="{2957A3C6-09EF-48A1-9345-198AF9FCBE84}"/>
    <cellStyle name="40% - Accent3 5 2 2 5" xfId="9475" xr:uid="{FB742DAC-5A44-4E06-A1E6-6EE465C69560}"/>
    <cellStyle name="40% - Accent3 5 2 2 5 2" xfId="11823" xr:uid="{1A0F8066-3BAD-4D05-A220-9C778B121043}"/>
    <cellStyle name="40% - Accent3 5 2 2 6" xfId="11475" xr:uid="{79A64FD2-26B4-455C-BB06-49FDCD65A55D}"/>
    <cellStyle name="40% - Accent3 5 2 2_11. BS" xfId="10403" xr:uid="{91BB59E5-D3ED-4D83-AC57-391CF07D1D72}"/>
    <cellStyle name="40% - Accent3 5 2 3" xfId="5549" xr:uid="{00000000-0005-0000-0000-0000FB060000}"/>
    <cellStyle name="40% - Accent3 5 2 3 2" xfId="7081" xr:uid="{00000000-0005-0000-0000-0000FC060000}"/>
    <cellStyle name="40% - Accent3 5 2 3_11. BS" xfId="10404" xr:uid="{BF0043DB-6D3A-4623-8B79-FA95B0157EFE}"/>
    <cellStyle name="40% - Accent3 5 2_9 Inc.St" xfId="11217" xr:uid="{CB354B9A-7AC0-4E63-888D-1D4D2461AE15}"/>
    <cellStyle name="40% - Accent3 5 3" xfId="817" xr:uid="{00000000-0005-0000-0000-0000FE060000}"/>
    <cellStyle name="40% - Accent3 5 3 2" xfId="7082" xr:uid="{00000000-0005-0000-0000-0000FF060000}"/>
    <cellStyle name="40% - Accent3 5 3 3" xfId="5934" xr:uid="{00000000-0005-0000-0000-000000070000}"/>
    <cellStyle name="40% - Accent3 5 3 3 2" xfId="9860" xr:uid="{A836CE40-388C-4D3A-8D83-7CF973899E66}"/>
    <cellStyle name="40% - Accent3 5 3 4" xfId="9202" xr:uid="{00000000-0005-0000-0000-000001070000}"/>
    <cellStyle name="40% - Accent3 5 3 4 2" xfId="9861" xr:uid="{B8532DBB-FFD0-425E-9EE0-7AA8ADE67729}"/>
    <cellStyle name="40% - Accent3 5 3 5" xfId="9474" xr:uid="{D2C6ED48-D476-47D9-964A-8980C1C79B5D}"/>
    <cellStyle name="40% - Accent3 5 3 5 2" xfId="11824" xr:uid="{0E57FC6C-73F1-4128-8FFD-7991C8E78C2E}"/>
    <cellStyle name="40% - Accent3 5 3 6" xfId="11474" xr:uid="{BD98D701-3DDD-4685-BEFA-C2605F6DFD2D}"/>
    <cellStyle name="40% - Accent3 5 3_11. BS" xfId="10405" xr:uid="{78C1151F-5E5A-46FD-BBDA-22060CA3F970}"/>
    <cellStyle name="40% - Accent3 5 4" xfId="5548" xr:uid="{00000000-0005-0000-0000-000003070000}"/>
    <cellStyle name="40% - Accent3 5 4 2" xfId="7083" xr:uid="{00000000-0005-0000-0000-000004070000}"/>
    <cellStyle name="40% - Accent3 5 4_11. BS" xfId="10406" xr:uid="{E1D11D52-34B8-49C3-8DD4-37AFD00F25A7}"/>
    <cellStyle name="40% - Accent3 5_9 Inc.St" xfId="11216" xr:uid="{6AD04D6B-3C33-4D7C-BD95-8FABF4BA4D73}"/>
    <cellStyle name="40% - Accent3 6" xfId="819" xr:uid="{00000000-0005-0000-0000-000006070000}"/>
    <cellStyle name="40% - Accent3 6 10" xfId="9621" xr:uid="{AD1C7B53-755D-42B7-8B12-4859F0EFC544}"/>
    <cellStyle name="40% - Accent3 6 10 2" xfId="11825" xr:uid="{A336D759-DA33-4E52-977D-17E2390F0374}"/>
    <cellStyle name="40% - Accent3 6 11" xfId="11476" xr:uid="{1FC6C07B-250E-42AD-BABB-9C0287C8F901}"/>
    <cellStyle name="40% - Accent3 6 2" xfId="820" xr:uid="{00000000-0005-0000-0000-000007070000}"/>
    <cellStyle name="40% - Accent3 6 2 10" xfId="11477" xr:uid="{5A318B26-120F-4E53-95C6-8F4724292BBB}"/>
    <cellStyle name="40% - Accent3 6 2 2" xfId="5551" xr:uid="{00000000-0005-0000-0000-000008070000}"/>
    <cellStyle name="40% - Accent3 6 2 2 2" xfId="7085" xr:uid="{00000000-0005-0000-0000-000009070000}"/>
    <cellStyle name="40% - Accent3 6 2 2 3" xfId="7084" xr:uid="{00000000-0005-0000-0000-00000A070000}"/>
    <cellStyle name="40% - Accent3 6 2 2_11. BS" xfId="10409" xr:uid="{B9C96E31-1A57-475D-91B8-F779580B3FDC}"/>
    <cellStyle name="40% - Accent3 6 2 3" xfId="7086" xr:uid="{00000000-0005-0000-0000-00000B070000}"/>
    <cellStyle name="40% - Accent3 6 2 4" xfId="5937" xr:uid="{00000000-0005-0000-0000-00000C070000}"/>
    <cellStyle name="40% - Accent3 6 2 4 2" xfId="9862" xr:uid="{47042EAF-1429-40A9-9F74-13F5B5857B70}"/>
    <cellStyle name="40% - Accent3 6 2 5" xfId="9205" xr:uid="{00000000-0005-0000-0000-00000D070000}"/>
    <cellStyle name="40% - Accent3 6 2 5 2" xfId="9863" xr:uid="{F21FF2DD-D5FA-433B-9FA1-71BE12B6ACDF}"/>
    <cellStyle name="40% - Accent3 6 2 6" xfId="9477" xr:uid="{973E1E15-834B-47BA-893C-C003D09D9D8F}"/>
    <cellStyle name="40% - Accent3 6 2 6 2" xfId="11826" xr:uid="{1FE6B4D9-3DCB-43FB-A8E8-BB95D8941740}"/>
    <cellStyle name="40% - Accent3 6 2 7" xfId="9615" xr:uid="{A2E9C5FB-17D3-42E7-8865-35BDBA5351E4}"/>
    <cellStyle name="40% - Accent3 6 2 7 2" xfId="11827" xr:uid="{E7E8F9F4-F06A-4BBB-9CAD-C0EA8FB0482A}"/>
    <cellStyle name="40% - Accent3 6 2 8" xfId="11349" xr:uid="{E1F2365E-DF04-4335-AF23-6F6602249B33}"/>
    <cellStyle name="40% - Accent3 6 2 8 2" xfId="11828" xr:uid="{30D01A0D-4327-4F6E-B475-0286B69848BA}"/>
    <cellStyle name="40% - Accent3 6 2 9" xfId="11361" xr:uid="{9033B9E9-BF25-494F-9CFD-D8511CDC1298}"/>
    <cellStyle name="40% - Accent3 6 2 9 2" xfId="11829" xr:uid="{39ADAD0E-6D57-4929-BCDE-5D6283786EF0}"/>
    <cellStyle name="40% - Accent3 6 2_11. BS" xfId="10408" xr:uid="{067E330C-59A7-45FB-B6E0-47F352DD579B}"/>
    <cellStyle name="40% - Accent3 6 3" xfId="5550" xr:uid="{00000000-0005-0000-0000-00000F070000}"/>
    <cellStyle name="40% - Accent3 6 3 2" xfId="7088" xr:uid="{00000000-0005-0000-0000-000010070000}"/>
    <cellStyle name="40% - Accent3 6 3 3" xfId="7087" xr:uid="{00000000-0005-0000-0000-000011070000}"/>
    <cellStyle name="40% - Accent3 6 3_11. BS" xfId="10410" xr:uid="{E4EBA85D-2D0A-4E2D-9EE6-1D1A79580E44}"/>
    <cellStyle name="40% - Accent3 6 4" xfId="7089" xr:uid="{00000000-0005-0000-0000-000012070000}"/>
    <cellStyle name="40% - Accent3 6 5" xfId="5936" xr:uid="{00000000-0005-0000-0000-000013070000}"/>
    <cellStyle name="40% - Accent3 6 5 2" xfId="9864" xr:uid="{F2600155-A3F2-4392-B1A4-E4CCD96D8945}"/>
    <cellStyle name="40% - Accent3 6 6" xfId="9204" xr:uid="{00000000-0005-0000-0000-000014070000}"/>
    <cellStyle name="40% - Accent3 6 6 2" xfId="9865" xr:uid="{FF206B91-CB8E-4764-ADFB-5A65C9B2E920}"/>
    <cellStyle name="40% - Accent3 6 7" xfId="9476" xr:uid="{DF6017CF-C96B-45FC-BF38-9537FCC21BD9}"/>
    <cellStyle name="40% - Accent3 6 7 2" xfId="11830" xr:uid="{F7C6D0CF-92CE-459D-A604-016947449A73}"/>
    <cellStyle name="40% - Accent3 6 8" xfId="9616" xr:uid="{0C89C18D-DC26-4A17-900E-2357B5176009}"/>
    <cellStyle name="40% - Accent3 6 8 2" xfId="11831" xr:uid="{8A6CB7E2-B0D4-405F-84C9-776E64E9F774}"/>
    <cellStyle name="40% - Accent3 6 9" xfId="11350" xr:uid="{F38FFAA2-8A7B-428A-A800-29A4668E54D9}"/>
    <cellStyle name="40% - Accent3 6 9 2" xfId="11832" xr:uid="{CDB358D0-7AE9-4E9B-912E-D0F827B28CEC}"/>
    <cellStyle name="40% - Accent3 6_11. BS" xfId="10407" xr:uid="{AA66987C-626B-457A-9DA9-7658ACFA17A2}"/>
    <cellStyle name="40% - Accent3 7" xfId="821" xr:uid="{00000000-0005-0000-0000-000016070000}"/>
    <cellStyle name="40% - Accent3 7 10" xfId="11478" xr:uid="{2640C7CF-005E-4E7E-BEC3-DFEF637B8674}"/>
    <cellStyle name="40% - Accent3 7 2" xfId="5552" xr:uid="{00000000-0005-0000-0000-000017070000}"/>
    <cellStyle name="40% - Accent3 7 2 2" xfId="7091" xr:uid="{00000000-0005-0000-0000-000018070000}"/>
    <cellStyle name="40% - Accent3 7 2 3" xfId="7090" xr:uid="{00000000-0005-0000-0000-000019070000}"/>
    <cellStyle name="40% - Accent3 7 2_11. BS" xfId="10412" xr:uid="{F82137B0-B9F5-4B6B-A1A6-91DBF857E81E}"/>
    <cellStyle name="40% - Accent3 7 3" xfId="7092" xr:uid="{00000000-0005-0000-0000-00001A070000}"/>
    <cellStyle name="40% - Accent3 7 4" xfId="5938" xr:uid="{00000000-0005-0000-0000-00001B070000}"/>
    <cellStyle name="40% - Accent3 7 4 2" xfId="9866" xr:uid="{BAC9C8DE-4A16-4CAD-9F7D-AE1101337332}"/>
    <cellStyle name="40% - Accent3 7 5" xfId="9206" xr:uid="{00000000-0005-0000-0000-00001C070000}"/>
    <cellStyle name="40% - Accent3 7 5 2" xfId="9867" xr:uid="{A94AA7E1-3768-426B-A09B-BFE8346722B6}"/>
    <cellStyle name="40% - Accent3 7 6" xfId="9478" xr:uid="{E6B6CC7F-4670-466E-844F-E768A3A181DB}"/>
    <cellStyle name="40% - Accent3 7 6 2" xfId="11833" xr:uid="{56180CE5-3B49-4D61-80B3-91DDC37A6600}"/>
    <cellStyle name="40% - Accent3 7 7" xfId="9614" xr:uid="{84CAB0F3-AAAB-475C-A1B5-39C5CB49941B}"/>
    <cellStyle name="40% - Accent3 7 7 2" xfId="11834" xr:uid="{5080EB58-C575-4CCE-80C1-02A16350CF8A}"/>
    <cellStyle name="40% - Accent3 7 8" xfId="11348" xr:uid="{6ECA853B-376F-4D0E-9438-7458534E2C91}"/>
    <cellStyle name="40% - Accent3 7 8 2" xfId="11835" xr:uid="{37DA0015-4BB8-40C4-B5BB-7209D914C192}"/>
    <cellStyle name="40% - Accent3 7 9" xfId="9620" xr:uid="{5EF87869-AE4E-46D1-8861-B909ECD3E9E2}"/>
    <cellStyle name="40% - Accent3 7 9 2" xfId="11836" xr:uid="{C702A2DB-05D8-4A32-918A-5577752487F1}"/>
    <cellStyle name="40% - Accent3 7_11. BS" xfId="10411" xr:uid="{A59D41CA-6FA8-487C-AEE3-2C72E3177575}"/>
    <cellStyle name="40% - Accent3 8" xfId="822" xr:uid="{00000000-0005-0000-0000-00001E070000}"/>
    <cellStyle name="40% - Accent3 8 2" xfId="5553" xr:uid="{00000000-0005-0000-0000-00001F070000}"/>
    <cellStyle name="40% - Accent3 8 2 2" xfId="9868" xr:uid="{CF1EF671-0784-43C4-823D-89A9F9C02CC9}"/>
    <cellStyle name="40% - Accent3 8 3" xfId="5939" xr:uid="{00000000-0005-0000-0000-000020070000}"/>
    <cellStyle name="40% - Accent3 8 3 2" xfId="9869" xr:uid="{F35BCD2C-3156-4CFB-9909-76B69D6E6C3D}"/>
    <cellStyle name="40% - Accent3 8 4" xfId="9207" xr:uid="{00000000-0005-0000-0000-000021070000}"/>
    <cellStyle name="40% - Accent3 8 4 2" xfId="9870" xr:uid="{91B37C30-3485-4C06-8A4F-5F62A6DCFE52}"/>
    <cellStyle name="40% - Accent3 8 5" xfId="9479" xr:uid="{165FF17D-DBD6-4B31-A9FD-2C486E96B034}"/>
    <cellStyle name="40% - Accent3 8 5 2" xfId="11837" xr:uid="{996EE89D-0DFF-4EDA-B2FD-9542BCC9A6D0}"/>
    <cellStyle name="40% - Accent3 8 6" xfId="11479" xr:uid="{BB7C94CA-1B9B-4EB5-9C49-08E56E17209E}"/>
    <cellStyle name="40% - Accent3 8_11. BS" xfId="10413" xr:uid="{539EBD8E-0F44-491F-B95E-876C05E07FB0}"/>
    <cellStyle name="40% - Accent3 9" xfId="823" xr:uid="{00000000-0005-0000-0000-000022070000}"/>
    <cellStyle name="40% - Accent3 9 2" xfId="5554" xr:uid="{00000000-0005-0000-0000-000023070000}"/>
    <cellStyle name="40% - Accent3 9 2 2" xfId="9871" xr:uid="{8597E8B4-1A83-4D50-86A1-DE73E28E96B9}"/>
    <cellStyle name="40% - Accent3 9 3" xfId="5940" xr:uid="{00000000-0005-0000-0000-000024070000}"/>
    <cellStyle name="40% - Accent3 9 3 2" xfId="9872" xr:uid="{99B9C0D1-DDD6-436E-8FED-027A045D4EF5}"/>
    <cellStyle name="40% - Accent3 9 4" xfId="9208" xr:uid="{00000000-0005-0000-0000-000025070000}"/>
    <cellStyle name="40% - Accent3 9 4 2" xfId="9873" xr:uid="{220122AF-B03C-4DDA-B95E-FAC96B44A180}"/>
    <cellStyle name="40% - Accent3 9 5" xfId="9480" xr:uid="{CAC9B1AF-F648-4B81-BA2A-C483B76EA678}"/>
    <cellStyle name="40% - Accent3 9 5 2" xfId="11838" xr:uid="{1F01B3D2-A570-4BC9-BF71-4661960A3E60}"/>
    <cellStyle name="40% - Accent3 9 6" xfId="11480" xr:uid="{FCA96C88-3459-42FD-BE23-7CDBDD354382}"/>
    <cellStyle name="40% - Accent3 9_11. BS" xfId="10414" xr:uid="{1EB5D56C-7BE5-4147-814A-142294989B76}"/>
    <cellStyle name="40% - Accent4 10" xfId="824" xr:uid="{00000000-0005-0000-0000-000026070000}"/>
    <cellStyle name="40% - Accent4 11" xfId="2042" xr:uid="{00000000-0005-0000-0000-000027070000}"/>
    <cellStyle name="40% - Accent4 12" xfId="7093" xr:uid="{00000000-0005-0000-0000-000028070000}"/>
    <cellStyle name="40% - Accent4 13" xfId="7094" xr:uid="{00000000-0005-0000-0000-000029070000}"/>
    <cellStyle name="40% - Accent4 2" xfId="118" xr:uid="{00000000-0005-0000-0000-00002A070000}"/>
    <cellStyle name="40% - Accent4 2 10" xfId="7095" xr:uid="{00000000-0005-0000-0000-00002B070000}"/>
    <cellStyle name="40% - Accent4 2 10 2" xfId="7096" xr:uid="{00000000-0005-0000-0000-00002C070000}"/>
    <cellStyle name="40% - Accent4 2 10 2 2" xfId="7097" xr:uid="{00000000-0005-0000-0000-00002D070000}"/>
    <cellStyle name="40% - Accent4 2 10 3" xfId="7098" xr:uid="{00000000-0005-0000-0000-00002E070000}"/>
    <cellStyle name="40% - Accent4 2 11" xfId="7099" xr:uid="{00000000-0005-0000-0000-00002F070000}"/>
    <cellStyle name="40% - Accent4 2 11 2" xfId="7100" xr:uid="{00000000-0005-0000-0000-000030070000}"/>
    <cellStyle name="40% - Accent4 2 11 2 2" xfId="7101" xr:uid="{00000000-0005-0000-0000-000031070000}"/>
    <cellStyle name="40% - Accent4 2 11 3" xfId="7102" xr:uid="{00000000-0005-0000-0000-000032070000}"/>
    <cellStyle name="40% - Accent4 2 12" xfId="7103" xr:uid="{00000000-0005-0000-0000-000033070000}"/>
    <cellStyle name="40% - Accent4 2 12 2" xfId="7104" xr:uid="{00000000-0005-0000-0000-000034070000}"/>
    <cellStyle name="40% - Accent4 2 12 2 2" xfId="7105" xr:uid="{00000000-0005-0000-0000-000035070000}"/>
    <cellStyle name="40% - Accent4 2 12 3" xfId="7106" xr:uid="{00000000-0005-0000-0000-000036070000}"/>
    <cellStyle name="40% - Accent4 2 13" xfId="7107" xr:uid="{00000000-0005-0000-0000-000037070000}"/>
    <cellStyle name="40% - Accent4 2 13 2" xfId="7108" xr:uid="{00000000-0005-0000-0000-000038070000}"/>
    <cellStyle name="40% - Accent4 2 13 2 2" xfId="7109" xr:uid="{00000000-0005-0000-0000-000039070000}"/>
    <cellStyle name="40% - Accent4 2 13 3" xfId="7110" xr:uid="{00000000-0005-0000-0000-00003A070000}"/>
    <cellStyle name="40% - Accent4 2 14" xfId="7111" xr:uid="{00000000-0005-0000-0000-00003B070000}"/>
    <cellStyle name="40% - Accent4 2 15" xfId="7112" xr:uid="{00000000-0005-0000-0000-00003C070000}"/>
    <cellStyle name="40% - Accent4 2 16" xfId="7113" xr:uid="{00000000-0005-0000-0000-00003D070000}"/>
    <cellStyle name="40% - Accent4 2 17" xfId="7114" xr:uid="{00000000-0005-0000-0000-00003E070000}"/>
    <cellStyle name="40% - Accent4 2 18" xfId="7115" xr:uid="{00000000-0005-0000-0000-00003F070000}"/>
    <cellStyle name="40% - Accent4 2 19" xfId="7116" xr:uid="{00000000-0005-0000-0000-000040070000}"/>
    <cellStyle name="40% - Accent4 2 19 2" xfId="7117" xr:uid="{00000000-0005-0000-0000-000041070000}"/>
    <cellStyle name="40% - Accent4 2 2" xfId="119" xr:uid="{00000000-0005-0000-0000-000042070000}"/>
    <cellStyle name="40% - Accent4 2 2 10" xfId="2527" xr:uid="{00000000-0005-0000-0000-000043070000}"/>
    <cellStyle name="40% - Accent4 2 2 11" xfId="2528" xr:uid="{00000000-0005-0000-0000-000044070000}"/>
    <cellStyle name="40% - Accent4 2 2 12" xfId="2529" xr:uid="{00000000-0005-0000-0000-000045070000}"/>
    <cellStyle name="40% - Accent4 2 2 13" xfId="2530" xr:uid="{00000000-0005-0000-0000-000046070000}"/>
    <cellStyle name="40% - Accent4 2 2 14" xfId="2531" xr:uid="{00000000-0005-0000-0000-000047070000}"/>
    <cellStyle name="40% - Accent4 2 2 15" xfId="2532" xr:uid="{00000000-0005-0000-0000-000048070000}"/>
    <cellStyle name="40% - Accent4 2 2 16" xfId="2533" xr:uid="{00000000-0005-0000-0000-000049070000}"/>
    <cellStyle name="40% - Accent4 2 2 17" xfId="2534" xr:uid="{00000000-0005-0000-0000-00004A070000}"/>
    <cellStyle name="40% - Accent4 2 2 18" xfId="2535" xr:uid="{00000000-0005-0000-0000-00004B070000}"/>
    <cellStyle name="40% - Accent4 2 2 19" xfId="2536" xr:uid="{00000000-0005-0000-0000-00004C070000}"/>
    <cellStyle name="40% - Accent4 2 2 2" xfId="2537" xr:uid="{00000000-0005-0000-0000-00004D070000}"/>
    <cellStyle name="40% - Accent4 2 2 20" xfId="2538" xr:uid="{00000000-0005-0000-0000-00004E070000}"/>
    <cellStyle name="40% - Accent4 2 2 21" xfId="2539" xr:uid="{00000000-0005-0000-0000-00004F070000}"/>
    <cellStyle name="40% - Accent4 2 2 22" xfId="2540" xr:uid="{00000000-0005-0000-0000-000050070000}"/>
    <cellStyle name="40% - Accent4 2 2 23" xfId="2541" xr:uid="{00000000-0005-0000-0000-000051070000}"/>
    <cellStyle name="40% - Accent4 2 2 24" xfId="2542" xr:uid="{00000000-0005-0000-0000-000052070000}"/>
    <cellStyle name="40% - Accent4 2 2 25" xfId="2543" xr:uid="{00000000-0005-0000-0000-000053070000}"/>
    <cellStyle name="40% - Accent4 2 2 26" xfId="2544" xr:uid="{00000000-0005-0000-0000-000054070000}"/>
    <cellStyle name="40% - Accent4 2 2 27" xfId="825" xr:uid="{00000000-0005-0000-0000-000055070000}"/>
    <cellStyle name="40% - Accent4 2 2 3" xfId="2545" xr:uid="{00000000-0005-0000-0000-000056070000}"/>
    <cellStyle name="40% - Accent4 2 2 4" xfId="2546" xr:uid="{00000000-0005-0000-0000-000057070000}"/>
    <cellStyle name="40% - Accent4 2 2 5" xfId="2547" xr:uid="{00000000-0005-0000-0000-000058070000}"/>
    <cellStyle name="40% - Accent4 2 2 6" xfId="2548" xr:uid="{00000000-0005-0000-0000-000059070000}"/>
    <cellStyle name="40% - Accent4 2 2 7" xfId="2549" xr:uid="{00000000-0005-0000-0000-00005A070000}"/>
    <cellStyle name="40% - Accent4 2 2 8" xfId="2550" xr:uid="{00000000-0005-0000-0000-00005B070000}"/>
    <cellStyle name="40% - Accent4 2 2 8 2" xfId="7118" xr:uid="{00000000-0005-0000-0000-00005C070000}"/>
    <cellStyle name="40% - Accent4 2 2 8_9 Inc.St" xfId="11219" xr:uid="{B11F48A8-FDBA-40CE-A257-B95146712EBD}"/>
    <cellStyle name="40% - Accent4 2 2 9" xfId="2551" xr:uid="{00000000-0005-0000-0000-00005E070000}"/>
    <cellStyle name="40% - Accent4 2 2_9 Inc.St" xfId="11218" xr:uid="{7DCBC311-8E34-4C82-9CF8-DDEE45C8E950}"/>
    <cellStyle name="40% - Accent4 2 3" xfId="7119" xr:uid="{00000000-0005-0000-0000-000060070000}"/>
    <cellStyle name="40% - Accent4 2 3 10" xfId="7120" xr:uid="{00000000-0005-0000-0000-000061070000}"/>
    <cellStyle name="40% - Accent4 2 3 11" xfId="7121" xr:uid="{00000000-0005-0000-0000-000062070000}"/>
    <cellStyle name="40% - Accent4 2 3 12" xfId="7122" xr:uid="{00000000-0005-0000-0000-000063070000}"/>
    <cellStyle name="40% - Accent4 2 3 13" xfId="7123" xr:uid="{00000000-0005-0000-0000-000064070000}"/>
    <cellStyle name="40% - Accent4 2 3 13 2" xfId="7124" xr:uid="{00000000-0005-0000-0000-000065070000}"/>
    <cellStyle name="40% - Accent4 2 3 14" xfId="7125" xr:uid="{00000000-0005-0000-0000-000066070000}"/>
    <cellStyle name="40% - Accent4 2 3 2" xfId="7126" xr:uid="{00000000-0005-0000-0000-000067070000}"/>
    <cellStyle name="40% - Accent4 2 3 3" xfId="7127" xr:uid="{00000000-0005-0000-0000-000068070000}"/>
    <cellStyle name="40% - Accent4 2 3 4" xfId="7128" xr:uid="{00000000-0005-0000-0000-000069070000}"/>
    <cellStyle name="40% - Accent4 2 3 5" xfId="7129" xr:uid="{00000000-0005-0000-0000-00006A070000}"/>
    <cellStyle name="40% - Accent4 2 3 6" xfId="7130" xr:uid="{00000000-0005-0000-0000-00006B070000}"/>
    <cellStyle name="40% - Accent4 2 3 7" xfId="7131" xr:uid="{00000000-0005-0000-0000-00006C070000}"/>
    <cellStyle name="40% - Accent4 2 3 8" xfId="7132" xr:uid="{00000000-0005-0000-0000-00006D070000}"/>
    <cellStyle name="40% - Accent4 2 3 9" xfId="7133" xr:uid="{00000000-0005-0000-0000-00006E070000}"/>
    <cellStyle name="40% - Accent4 2 3_EQU" xfId="7134" xr:uid="{00000000-0005-0000-0000-00006F070000}"/>
    <cellStyle name="40% - Accent4 2 4" xfId="7135" xr:uid="{00000000-0005-0000-0000-000070070000}"/>
    <cellStyle name="40% - Accent4 2 4 2" xfId="7136" xr:uid="{00000000-0005-0000-0000-000071070000}"/>
    <cellStyle name="40% - Accent4 2 4 2 2" xfId="7137" xr:uid="{00000000-0005-0000-0000-000072070000}"/>
    <cellStyle name="40% - Accent4 2 4 3" xfId="7138" xr:uid="{00000000-0005-0000-0000-000073070000}"/>
    <cellStyle name="40% - Accent4 2 4_EQU" xfId="7139" xr:uid="{00000000-0005-0000-0000-000074070000}"/>
    <cellStyle name="40% - Accent4 2 5" xfId="7140" xr:uid="{00000000-0005-0000-0000-000075070000}"/>
    <cellStyle name="40% - Accent4 2 5 2" xfId="7141" xr:uid="{00000000-0005-0000-0000-000076070000}"/>
    <cellStyle name="40% - Accent4 2 5 2 2" xfId="7142" xr:uid="{00000000-0005-0000-0000-000077070000}"/>
    <cellStyle name="40% - Accent4 2 5 3" xfId="7143" xr:uid="{00000000-0005-0000-0000-000078070000}"/>
    <cellStyle name="40% - Accent4 2 6" xfId="7144" xr:uid="{00000000-0005-0000-0000-000079070000}"/>
    <cellStyle name="40% - Accent4 2 6 2" xfId="7145" xr:uid="{00000000-0005-0000-0000-00007A070000}"/>
    <cellStyle name="40% - Accent4 2 6 2 2" xfId="7146" xr:uid="{00000000-0005-0000-0000-00007B070000}"/>
    <cellStyle name="40% - Accent4 2 6 3" xfId="7147" xr:uid="{00000000-0005-0000-0000-00007C070000}"/>
    <cellStyle name="40% - Accent4 2 7" xfId="7148" xr:uid="{00000000-0005-0000-0000-00007D070000}"/>
    <cellStyle name="40% - Accent4 2 7 2" xfId="7149" xr:uid="{00000000-0005-0000-0000-00007E070000}"/>
    <cellStyle name="40% - Accent4 2 7 2 2" xfId="7150" xr:uid="{00000000-0005-0000-0000-00007F070000}"/>
    <cellStyle name="40% - Accent4 2 7 3" xfId="7151" xr:uid="{00000000-0005-0000-0000-000080070000}"/>
    <cellStyle name="40% - Accent4 2 8" xfId="7152" xr:uid="{00000000-0005-0000-0000-000081070000}"/>
    <cellStyle name="40% - Accent4 2 8 2" xfId="7153" xr:uid="{00000000-0005-0000-0000-000082070000}"/>
    <cellStyle name="40% - Accent4 2 8 2 2" xfId="7154" xr:uid="{00000000-0005-0000-0000-000083070000}"/>
    <cellStyle name="40% - Accent4 2 8 3" xfId="7155" xr:uid="{00000000-0005-0000-0000-000084070000}"/>
    <cellStyle name="40% - Accent4 2 9" xfId="7156" xr:uid="{00000000-0005-0000-0000-000085070000}"/>
    <cellStyle name="40% - Accent4 2 9 2" xfId="7157" xr:uid="{00000000-0005-0000-0000-000086070000}"/>
    <cellStyle name="40% - Accent4 2 9 2 2" xfId="7158" xr:uid="{00000000-0005-0000-0000-000087070000}"/>
    <cellStyle name="40% - Accent4 2 9 3" xfId="7159" xr:uid="{00000000-0005-0000-0000-000088070000}"/>
    <cellStyle name="40% - Accent4 2_5130_new" xfId="7160" xr:uid="{00000000-0005-0000-0000-000089070000}"/>
    <cellStyle name="40% - Accent4 3" xfId="120" xr:uid="{00000000-0005-0000-0000-00008A070000}"/>
    <cellStyle name="40% - Accent4 3 10" xfId="2552" xr:uid="{00000000-0005-0000-0000-00008B070000}"/>
    <cellStyle name="40% - Accent4 3 11" xfId="2553" xr:uid="{00000000-0005-0000-0000-00008C070000}"/>
    <cellStyle name="40% - Accent4 3 12" xfId="2554" xr:uid="{00000000-0005-0000-0000-00008D070000}"/>
    <cellStyle name="40% - Accent4 3 13" xfId="2555" xr:uid="{00000000-0005-0000-0000-00008E070000}"/>
    <cellStyle name="40% - Accent4 3 14" xfId="2556" xr:uid="{00000000-0005-0000-0000-00008F070000}"/>
    <cellStyle name="40% - Accent4 3 15" xfId="2557" xr:uid="{00000000-0005-0000-0000-000090070000}"/>
    <cellStyle name="40% - Accent4 3 16" xfId="2558" xr:uid="{00000000-0005-0000-0000-000091070000}"/>
    <cellStyle name="40% - Accent4 3 17" xfId="2559" xr:uid="{00000000-0005-0000-0000-000092070000}"/>
    <cellStyle name="40% - Accent4 3 18" xfId="2560" xr:uid="{00000000-0005-0000-0000-000093070000}"/>
    <cellStyle name="40% - Accent4 3 19" xfId="2561" xr:uid="{00000000-0005-0000-0000-000094070000}"/>
    <cellStyle name="40% - Accent4 3 2" xfId="121" xr:uid="{00000000-0005-0000-0000-000095070000}"/>
    <cellStyle name="40% - Accent4 3 2 2" xfId="2562" xr:uid="{00000000-0005-0000-0000-000096070000}"/>
    <cellStyle name="40% - Accent4 3 2 2 2" xfId="7161" xr:uid="{00000000-0005-0000-0000-000097070000}"/>
    <cellStyle name="40% - Accent4 3 2 2_9 Inc.St" xfId="11222" xr:uid="{617017B3-C237-4C35-BCC4-5264C401B349}"/>
    <cellStyle name="40% - Accent4 3 2 3" xfId="7162" xr:uid="{00000000-0005-0000-0000-000099070000}"/>
    <cellStyle name="40% - Accent4 3 2_9 Inc.St" xfId="11221" xr:uid="{0FE1E635-7F6E-45A0-8766-E6EB0278E778}"/>
    <cellStyle name="40% - Accent4 3 20" xfId="2563" xr:uid="{00000000-0005-0000-0000-00009B070000}"/>
    <cellStyle name="40% - Accent4 3 21" xfId="2564" xr:uid="{00000000-0005-0000-0000-00009C070000}"/>
    <cellStyle name="40% - Accent4 3 22" xfId="2565" xr:uid="{00000000-0005-0000-0000-00009D070000}"/>
    <cellStyle name="40% - Accent4 3 23" xfId="2566" xr:uid="{00000000-0005-0000-0000-00009E070000}"/>
    <cellStyle name="40% - Accent4 3 24" xfId="2567" xr:uid="{00000000-0005-0000-0000-00009F070000}"/>
    <cellStyle name="40% - Accent4 3 25" xfId="2568" xr:uid="{00000000-0005-0000-0000-0000A0070000}"/>
    <cellStyle name="40% - Accent4 3 26" xfId="2569" xr:uid="{00000000-0005-0000-0000-0000A1070000}"/>
    <cellStyle name="40% - Accent4 3 3" xfId="2570" xr:uid="{00000000-0005-0000-0000-0000A2070000}"/>
    <cellStyle name="40% - Accent4 3 4" xfId="2571" xr:uid="{00000000-0005-0000-0000-0000A3070000}"/>
    <cellStyle name="40% - Accent4 3 5" xfId="2572" xr:uid="{00000000-0005-0000-0000-0000A4070000}"/>
    <cellStyle name="40% - Accent4 3 6" xfId="2573" xr:uid="{00000000-0005-0000-0000-0000A5070000}"/>
    <cellStyle name="40% - Accent4 3 7" xfId="2574" xr:uid="{00000000-0005-0000-0000-0000A6070000}"/>
    <cellStyle name="40% - Accent4 3 8" xfId="2575" xr:uid="{00000000-0005-0000-0000-0000A7070000}"/>
    <cellStyle name="40% - Accent4 3 9" xfId="2576" xr:uid="{00000000-0005-0000-0000-0000A8070000}"/>
    <cellStyle name="40% - Accent4 3 9 2" xfId="7163" xr:uid="{00000000-0005-0000-0000-0000A9070000}"/>
    <cellStyle name="40% - Accent4 3 9_9 Inc.St" xfId="11223" xr:uid="{29D0CA5F-D745-4512-A1DA-7EB25B348623}"/>
    <cellStyle name="40% - Accent4 3_9 Inc.St" xfId="11220" xr:uid="{3D5FE6F3-5E1F-483A-9145-260D1422F6BD}"/>
    <cellStyle name="40% - Accent4 4" xfId="122" xr:uid="{00000000-0005-0000-0000-0000AC070000}"/>
    <cellStyle name="40% - Accent4 4 10" xfId="7164" xr:uid="{00000000-0005-0000-0000-0000AD070000}"/>
    <cellStyle name="40% - Accent4 4 2" xfId="123" xr:uid="{00000000-0005-0000-0000-0000AE070000}"/>
    <cellStyle name="40% - Accent4 4 2 2" xfId="7165" xr:uid="{00000000-0005-0000-0000-0000AF070000}"/>
    <cellStyle name="40% - Accent4 4 2 2 2" xfId="7166" xr:uid="{00000000-0005-0000-0000-0000B0070000}"/>
    <cellStyle name="40% - Accent4 4 2 3" xfId="7167" xr:uid="{00000000-0005-0000-0000-0000B1070000}"/>
    <cellStyle name="40% - Accent4 4 2_EQU" xfId="7168" xr:uid="{00000000-0005-0000-0000-0000B2070000}"/>
    <cellStyle name="40% - Accent4 4 3" xfId="7169" xr:uid="{00000000-0005-0000-0000-0000B3070000}"/>
    <cellStyle name="40% - Accent4 4 4" xfId="7170" xr:uid="{00000000-0005-0000-0000-0000B4070000}"/>
    <cellStyle name="40% - Accent4 4 5" xfId="7171" xr:uid="{00000000-0005-0000-0000-0000B5070000}"/>
    <cellStyle name="40% - Accent4 4 6" xfId="7172" xr:uid="{00000000-0005-0000-0000-0000B6070000}"/>
    <cellStyle name="40% - Accent4 4 7" xfId="7173" xr:uid="{00000000-0005-0000-0000-0000B7070000}"/>
    <cellStyle name="40% - Accent4 4 8" xfId="7174" xr:uid="{00000000-0005-0000-0000-0000B8070000}"/>
    <cellStyle name="40% - Accent4 4 9" xfId="7175" xr:uid="{00000000-0005-0000-0000-0000B9070000}"/>
    <cellStyle name="40% - Accent4 4 9 2" xfId="7176" xr:uid="{00000000-0005-0000-0000-0000BA070000}"/>
    <cellStyle name="40% - Accent4 4_9 Inc.St" xfId="11224" xr:uid="{A13BB374-3064-4689-BE20-8455A5B7F6B0}"/>
    <cellStyle name="40% - Accent4 5" xfId="124" xr:uid="{00000000-0005-0000-0000-0000BC070000}"/>
    <cellStyle name="40% - Accent4 5 2" xfId="125" xr:uid="{00000000-0005-0000-0000-0000BD070000}"/>
    <cellStyle name="40% - Accent4 5 2 2" xfId="827" xr:uid="{00000000-0005-0000-0000-0000BE070000}"/>
    <cellStyle name="40% - Accent4 5 2 2 2" xfId="7177" xr:uid="{00000000-0005-0000-0000-0000BF070000}"/>
    <cellStyle name="40% - Accent4 5 2 2 3" xfId="5942" xr:uid="{00000000-0005-0000-0000-0000C0070000}"/>
    <cellStyle name="40% - Accent4 5 2 2 3 2" xfId="9874" xr:uid="{AB905D37-D9F2-4827-B914-46E8F9A3042E}"/>
    <cellStyle name="40% - Accent4 5 2 2 4" xfId="9210" xr:uid="{00000000-0005-0000-0000-0000C1070000}"/>
    <cellStyle name="40% - Accent4 5 2 2 4 2" xfId="9875" xr:uid="{90945EEC-CBEB-470E-B907-D43CB8376F95}"/>
    <cellStyle name="40% - Accent4 5 2 2 5" xfId="9482" xr:uid="{368D063B-22F9-4002-984B-7B166442A2E5}"/>
    <cellStyle name="40% - Accent4 5 2 2 5 2" xfId="11839" xr:uid="{3A6A1359-A479-4704-92C4-0136A0444864}"/>
    <cellStyle name="40% - Accent4 5 2 2 6" xfId="11482" xr:uid="{3C58C440-D40B-4B8D-85ED-703D3FE07CBA}"/>
    <cellStyle name="40% - Accent4 5 2 2_11. BS" xfId="10415" xr:uid="{F757D4D3-6B31-4E06-AE93-785D2E322B26}"/>
    <cellStyle name="40% - Accent4 5 2 3" xfId="5556" xr:uid="{00000000-0005-0000-0000-0000C3070000}"/>
    <cellStyle name="40% - Accent4 5 2 3 2" xfId="7178" xr:uid="{00000000-0005-0000-0000-0000C4070000}"/>
    <cellStyle name="40% - Accent4 5 2 3_11. BS" xfId="10416" xr:uid="{F5028DA7-B28F-4844-B0D6-3DD11C69D667}"/>
    <cellStyle name="40% - Accent4 5 2_9 Inc.St" xfId="11226" xr:uid="{3AB0DF2A-1108-4DBB-9DE6-9744C8783AAD}"/>
    <cellStyle name="40% - Accent4 5 3" xfId="826" xr:uid="{00000000-0005-0000-0000-0000C6070000}"/>
    <cellStyle name="40% - Accent4 5 3 2" xfId="7179" xr:uid="{00000000-0005-0000-0000-0000C7070000}"/>
    <cellStyle name="40% - Accent4 5 3 3" xfId="5941" xr:uid="{00000000-0005-0000-0000-0000C8070000}"/>
    <cellStyle name="40% - Accent4 5 3 3 2" xfId="9876" xr:uid="{4EAD2758-16E4-4BA9-B25B-51946D0ABE15}"/>
    <cellStyle name="40% - Accent4 5 3 4" xfId="9209" xr:uid="{00000000-0005-0000-0000-0000C9070000}"/>
    <cellStyle name="40% - Accent4 5 3 4 2" xfId="9877" xr:uid="{393A7E56-61CD-4350-8A00-DC8EBE6C64A4}"/>
    <cellStyle name="40% - Accent4 5 3 5" xfId="9481" xr:uid="{D2720195-3A7C-4258-81EC-AD073F151DC4}"/>
    <cellStyle name="40% - Accent4 5 3 5 2" xfId="11840" xr:uid="{EF424AED-3A94-41B1-8FDF-7AC2D415EB49}"/>
    <cellStyle name="40% - Accent4 5 3 6" xfId="11481" xr:uid="{A3CD17A2-6535-428E-92A1-B2DA59AA4713}"/>
    <cellStyle name="40% - Accent4 5 3_11. BS" xfId="10417" xr:uid="{8CB089A3-8341-4514-9C8B-06B87CAC20C7}"/>
    <cellStyle name="40% - Accent4 5 4" xfId="5555" xr:uid="{00000000-0005-0000-0000-0000CB070000}"/>
    <cellStyle name="40% - Accent4 5 4 2" xfId="7180" xr:uid="{00000000-0005-0000-0000-0000CC070000}"/>
    <cellStyle name="40% - Accent4 5 4_11. BS" xfId="10418" xr:uid="{951FCFE6-7605-4813-AA08-CE623BCC48B9}"/>
    <cellStyle name="40% - Accent4 5_9 Inc.St" xfId="11225" xr:uid="{17DDD87E-16A2-4D3B-96F7-2AF9CA59C2E3}"/>
    <cellStyle name="40% - Accent4 6" xfId="828" xr:uid="{00000000-0005-0000-0000-0000CE070000}"/>
    <cellStyle name="40% - Accent4 6 10" xfId="11362" xr:uid="{419A2BFF-A2B1-4A76-A81C-D5EC3CA21E69}"/>
    <cellStyle name="40% - Accent4 6 10 2" xfId="11841" xr:uid="{69B3331B-207E-49E8-BC87-A30D115C151E}"/>
    <cellStyle name="40% - Accent4 6 11" xfId="11483" xr:uid="{1110C679-02A7-4126-9B24-8706E8DCA16B}"/>
    <cellStyle name="40% - Accent4 6 2" xfId="829" xr:uid="{00000000-0005-0000-0000-0000CF070000}"/>
    <cellStyle name="40% - Accent4 6 2 10" xfId="11484" xr:uid="{12D7D648-C985-4E70-A61C-8D33F818E03A}"/>
    <cellStyle name="40% - Accent4 6 2 2" xfId="5558" xr:uid="{00000000-0005-0000-0000-0000D0070000}"/>
    <cellStyle name="40% - Accent4 6 2 2 2" xfId="7182" xr:uid="{00000000-0005-0000-0000-0000D1070000}"/>
    <cellStyle name="40% - Accent4 6 2 2 3" xfId="7181" xr:uid="{00000000-0005-0000-0000-0000D2070000}"/>
    <cellStyle name="40% - Accent4 6 2 2_11. BS" xfId="10421" xr:uid="{F37AEDC7-0E7D-4406-A9B3-CEC62FBF3585}"/>
    <cellStyle name="40% - Accent4 6 2 3" xfId="7183" xr:uid="{00000000-0005-0000-0000-0000D3070000}"/>
    <cellStyle name="40% - Accent4 6 2 4" xfId="5944" xr:uid="{00000000-0005-0000-0000-0000D4070000}"/>
    <cellStyle name="40% - Accent4 6 2 4 2" xfId="9878" xr:uid="{84D264FE-E786-4F07-9449-D9CF1E735ABF}"/>
    <cellStyle name="40% - Accent4 6 2 5" xfId="9212" xr:uid="{00000000-0005-0000-0000-0000D5070000}"/>
    <cellStyle name="40% - Accent4 6 2 5 2" xfId="9879" xr:uid="{CFA75FB7-718D-457F-95CA-AED28237E05B}"/>
    <cellStyle name="40% - Accent4 6 2 6" xfId="9484" xr:uid="{595FD0DA-E7C7-4B49-AE16-C2CD5CB829CC}"/>
    <cellStyle name="40% - Accent4 6 2 6 2" xfId="11842" xr:uid="{C8F17C79-29AC-4076-A3FB-B8B8A15A0F96}"/>
    <cellStyle name="40% - Accent4 6 2 7" xfId="9611" xr:uid="{29211A3D-71D9-4F22-ADB8-E7816403F04C}"/>
    <cellStyle name="40% - Accent4 6 2 7 2" xfId="11843" xr:uid="{397489DD-4D12-490E-8E2E-045B89AEFB91}"/>
    <cellStyle name="40% - Accent4 6 2 8" xfId="11366" xr:uid="{401BAB05-4DFB-4E9F-AA65-328ED66D8A28}"/>
    <cellStyle name="40% - Accent4 6 2 8 2" xfId="11844" xr:uid="{FDA36E2A-2F15-4AFC-B85C-063831613B48}"/>
    <cellStyle name="40% - Accent4 6 2 9" xfId="9609" xr:uid="{DAE74CD8-91C7-49F8-B97B-8FBB0C3F0E92}"/>
    <cellStyle name="40% - Accent4 6 2 9 2" xfId="11845" xr:uid="{D45B601C-A2B0-48FB-9227-E4A47D9E680A}"/>
    <cellStyle name="40% - Accent4 6 2_11. BS" xfId="10420" xr:uid="{9CA57B59-99B8-469B-9838-7ED1220F8646}"/>
    <cellStyle name="40% - Accent4 6 3" xfId="5557" xr:uid="{00000000-0005-0000-0000-0000D7070000}"/>
    <cellStyle name="40% - Accent4 6 3 2" xfId="7185" xr:uid="{00000000-0005-0000-0000-0000D8070000}"/>
    <cellStyle name="40% - Accent4 6 3 3" xfId="7184" xr:uid="{00000000-0005-0000-0000-0000D9070000}"/>
    <cellStyle name="40% - Accent4 6 3_11. BS" xfId="10422" xr:uid="{B1AA7C69-AC3F-417F-AE17-672469CDF9ED}"/>
    <cellStyle name="40% - Accent4 6 4" xfId="7186" xr:uid="{00000000-0005-0000-0000-0000DA070000}"/>
    <cellStyle name="40% - Accent4 6 5" xfId="5943" xr:uid="{00000000-0005-0000-0000-0000DB070000}"/>
    <cellStyle name="40% - Accent4 6 5 2" xfId="9880" xr:uid="{25C9624F-3246-4788-BF6B-159B2A042DED}"/>
    <cellStyle name="40% - Accent4 6 6" xfId="9211" xr:uid="{00000000-0005-0000-0000-0000DC070000}"/>
    <cellStyle name="40% - Accent4 6 6 2" xfId="9881" xr:uid="{F0931108-023E-462F-A088-02C6E5BFC222}"/>
    <cellStyle name="40% - Accent4 6 7" xfId="9483" xr:uid="{83FD0FED-8A04-40E8-8425-0FD88DB6C175}"/>
    <cellStyle name="40% - Accent4 6 7 2" xfId="11846" xr:uid="{4BF2ED60-540F-4E06-BF3C-4C53643183C3}"/>
    <cellStyle name="40% - Accent4 6 8" xfId="9612" xr:uid="{897A5F18-736F-47A4-B7B7-33EC9D1D4434}"/>
    <cellStyle name="40% - Accent4 6 8 2" xfId="11847" xr:uid="{2E9DA787-AF2A-4694-80DF-AD09A708F25E}"/>
    <cellStyle name="40% - Accent4 6 9" xfId="9685" xr:uid="{CF3F6342-8906-4FCD-84D5-9A4590B93573}"/>
    <cellStyle name="40% - Accent4 6 9 2" xfId="11848" xr:uid="{CC96F677-1BC3-4F62-BCCB-5C5A15374330}"/>
    <cellStyle name="40% - Accent4 6_11. BS" xfId="10419" xr:uid="{F4B2D497-5DCF-4A3D-9527-8138DE2196F2}"/>
    <cellStyle name="40% - Accent4 7" xfId="830" xr:uid="{00000000-0005-0000-0000-0000DE070000}"/>
    <cellStyle name="40% - Accent4 7 10" xfId="11485" xr:uid="{701A3530-F9F0-4473-8661-E33235EE9EBD}"/>
    <cellStyle name="40% - Accent4 7 2" xfId="5559" xr:uid="{00000000-0005-0000-0000-0000DF070000}"/>
    <cellStyle name="40% - Accent4 7 2 2" xfId="7188" xr:uid="{00000000-0005-0000-0000-0000E0070000}"/>
    <cellStyle name="40% - Accent4 7 2 3" xfId="7187" xr:uid="{00000000-0005-0000-0000-0000E1070000}"/>
    <cellStyle name="40% - Accent4 7 2_11. BS" xfId="10424" xr:uid="{510476F7-D177-4C5A-9E69-7EE4679FF836}"/>
    <cellStyle name="40% - Accent4 7 3" xfId="7189" xr:uid="{00000000-0005-0000-0000-0000E2070000}"/>
    <cellStyle name="40% - Accent4 7 4" xfId="5945" xr:uid="{00000000-0005-0000-0000-0000E3070000}"/>
    <cellStyle name="40% - Accent4 7 4 2" xfId="9882" xr:uid="{E585E8D0-94EA-4FE2-B1F4-5A96D540F603}"/>
    <cellStyle name="40% - Accent4 7 5" xfId="9213" xr:uid="{00000000-0005-0000-0000-0000E4070000}"/>
    <cellStyle name="40% - Accent4 7 5 2" xfId="9883" xr:uid="{7A70A2E6-E1E8-4A33-9E06-92667A3446CE}"/>
    <cellStyle name="40% - Accent4 7 6" xfId="9485" xr:uid="{E8A9FFFE-5EC7-432F-A56F-4A64A952B7C4}"/>
    <cellStyle name="40% - Accent4 7 6 2" xfId="11849" xr:uid="{BB32FC69-BDAD-481E-B6E6-30799B44804C}"/>
    <cellStyle name="40% - Accent4 7 7" xfId="9610" xr:uid="{BF72ED9B-FD60-469E-8EF2-79B03D927CB3}"/>
    <cellStyle name="40% - Accent4 7 7 2" xfId="11850" xr:uid="{FA0C3385-A9F8-4C96-9D5E-1A02F79D3D18}"/>
    <cellStyle name="40% - Accent4 7 8" xfId="9340" xr:uid="{D77001D4-281C-416B-B592-1A6DCD97F2DF}"/>
    <cellStyle name="40% - Accent4 7 8 2" xfId="11851" xr:uid="{BD50DBE3-B05D-4766-ABA4-A441342EE047}"/>
    <cellStyle name="40% - Accent4 7 9" xfId="11341" xr:uid="{849B7415-85FE-4CBE-8865-CBEF5DE3246C}"/>
    <cellStyle name="40% - Accent4 7 9 2" xfId="11852" xr:uid="{C44B6EFB-E36D-452D-84E3-DA2CBCC788B7}"/>
    <cellStyle name="40% - Accent4 7_11. BS" xfId="10423" xr:uid="{C24A924E-E783-400C-BC89-CE23EF081114}"/>
    <cellStyle name="40% - Accent4 8" xfId="831" xr:uid="{00000000-0005-0000-0000-0000E6070000}"/>
    <cellStyle name="40% - Accent4 8 2" xfId="5560" xr:uid="{00000000-0005-0000-0000-0000E7070000}"/>
    <cellStyle name="40% - Accent4 8 2 2" xfId="9884" xr:uid="{37EC8763-FD5E-4B67-9ADA-E07578A88C26}"/>
    <cellStyle name="40% - Accent4 8 3" xfId="5946" xr:uid="{00000000-0005-0000-0000-0000E8070000}"/>
    <cellStyle name="40% - Accent4 8 3 2" xfId="9885" xr:uid="{C0B518E3-C981-42C7-ADD9-196B87A032BB}"/>
    <cellStyle name="40% - Accent4 8 4" xfId="9214" xr:uid="{00000000-0005-0000-0000-0000E9070000}"/>
    <cellStyle name="40% - Accent4 8 4 2" xfId="9886" xr:uid="{F36BAFE1-BAE2-4EDA-BD79-403C2AC611D6}"/>
    <cellStyle name="40% - Accent4 8 5" xfId="9486" xr:uid="{B8FF69AE-24B0-4A8B-8DF2-F4D7A7B76990}"/>
    <cellStyle name="40% - Accent4 8 5 2" xfId="11853" xr:uid="{72AA2A10-0E46-4703-B1D0-4398D331ED09}"/>
    <cellStyle name="40% - Accent4 8 6" xfId="11486" xr:uid="{994B083A-69D2-4882-B5F9-FC8E5533EF4C}"/>
    <cellStyle name="40% - Accent4 8_11. BS" xfId="10425" xr:uid="{F64087F6-A084-43CA-BB7C-E379AAC38027}"/>
    <cellStyle name="40% - Accent4 9" xfId="832" xr:uid="{00000000-0005-0000-0000-0000EA070000}"/>
    <cellStyle name="40% - Accent4 9 2" xfId="5561" xr:uid="{00000000-0005-0000-0000-0000EB070000}"/>
    <cellStyle name="40% - Accent4 9 2 2" xfId="9887" xr:uid="{69B0524D-B4F9-4010-AF56-7D1A261A6165}"/>
    <cellStyle name="40% - Accent4 9 3" xfId="5947" xr:uid="{00000000-0005-0000-0000-0000EC070000}"/>
    <cellStyle name="40% - Accent4 9 3 2" xfId="9888" xr:uid="{D3DFA033-F00D-4339-83E4-10859E18C3A1}"/>
    <cellStyle name="40% - Accent4 9 4" xfId="9215" xr:uid="{00000000-0005-0000-0000-0000ED070000}"/>
    <cellStyle name="40% - Accent4 9 4 2" xfId="9889" xr:uid="{5B989CCE-2AB9-4965-8ED4-3B8AE14D6DD0}"/>
    <cellStyle name="40% - Accent4 9 5" xfId="9487" xr:uid="{E5CB4D22-4246-4F37-A7E8-C1698F9F1808}"/>
    <cellStyle name="40% - Accent4 9 5 2" xfId="11854" xr:uid="{AC09113F-E145-4362-A508-BDFFC26252AF}"/>
    <cellStyle name="40% - Accent4 9 6" xfId="11487" xr:uid="{06A5B938-D013-4810-A1A9-6B969276435F}"/>
    <cellStyle name="40% - Accent4 9_11. BS" xfId="10426" xr:uid="{57A20EEE-631D-4949-9D90-D9255E659633}"/>
    <cellStyle name="40% - Accent5 10" xfId="833" xr:uid="{00000000-0005-0000-0000-0000EE070000}"/>
    <cellStyle name="40% - Accent5 11" xfId="7190" xr:uid="{00000000-0005-0000-0000-0000EF070000}"/>
    <cellStyle name="40% - Accent5 12" xfId="7191" xr:uid="{00000000-0005-0000-0000-0000F0070000}"/>
    <cellStyle name="40% - Accent5 13" xfId="7192" xr:uid="{00000000-0005-0000-0000-0000F1070000}"/>
    <cellStyle name="40% - Accent5 2" xfId="126" xr:uid="{00000000-0005-0000-0000-0000F2070000}"/>
    <cellStyle name="40% - Accent5 2 10" xfId="7193" xr:uid="{00000000-0005-0000-0000-0000F3070000}"/>
    <cellStyle name="40% - Accent5 2 11" xfId="7194" xr:uid="{00000000-0005-0000-0000-0000F4070000}"/>
    <cellStyle name="40% - Accent5 2 12" xfId="7195" xr:uid="{00000000-0005-0000-0000-0000F5070000}"/>
    <cellStyle name="40% - Accent5 2 13" xfId="7196" xr:uid="{00000000-0005-0000-0000-0000F6070000}"/>
    <cellStyle name="40% - Accent5 2 14" xfId="7197" xr:uid="{00000000-0005-0000-0000-0000F7070000}"/>
    <cellStyle name="40% - Accent5 2 15" xfId="7198" xr:uid="{00000000-0005-0000-0000-0000F8070000}"/>
    <cellStyle name="40% - Accent5 2 16" xfId="7199" xr:uid="{00000000-0005-0000-0000-0000F9070000}"/>
    <cellStyle name="40% - Accent5 2 17" xfId="7200" xr:uid="{00000000-0005-0000-0000-0000FA070000}"/>
    <cellStyle name="40% - Accent5 2 18" xfId="7201" xr:uid="{00000000-0005-0000-0000-0000FB070000}"/>
    <cellStyle name="40% - Accent5 2 2" xfId="127" xr:uid="{00000000-0005-0000-0000-0000FC070000}"/>
    <cellStyle name="40% - Accent5 2 2 10" xfId="2577" xr:uid="{00000000-0005-0000-0000-0000FD070000}"/>
    <cellStyle name="40% - Accent5 2 2 11" xfId="2578" xr:uid="{00000000-0005-0000-0000-0000FE070000}"/>
    <cellStyle name="40% - Accent5 2 2 12" xfId="2579" xr:uid="{00000000-0005-0000-0000-0000FF070000}"/>
    <cellStyle name="40% - Accent5 2 2 13" xfId="2580" xr:uid="{00000000-0005-0000-0000-000000080000}"/>
    <cellStyle name="40% - Accent5 2 2 14" xfId="2581" xr:uid="{00000000-0005-0000-0000-000001080000}"/>
    <cellStyle name="40% - Accent5 2 2 15" xfId="2582" xr:uid="{00000000-0005-0000-0000-000002080000}"/>
    <cellStyle name="40% - Accent5 2 2 16" xfId="2583" xr:uid="{00000000-0005-0000-0000-000003080000}"/>
    <cellStyle name="40% - Accent5 2 2 17" xfId="2584" xr:uid="{00000000-0005-0000-0000-000004080000}"/>
    <cellStyle name="40% - Accent5 2 2 18" xfId="2585" xr:uid="{00000000-0005-0000-0000-000005080000}"/>
    <cellStyle name="40% - Accent5 2 2 19" xfId="2586" xr:uid="{00000000-0005-0000-0000-000006080000}"/>
    <cellStyle name="40% - Accent5 2 2 2" xfId="2587" xr:uid="{00000000-0005-0000-0000-000007080000}"/>
    <cellStyle name="40% - Accent5 2 2 20" xfId="2588" xr:uid="{00000000-0005-0000-0000-000008080000}"/>
    <cellStyle name="40% - Accent5 2 2 21" xfId="2589" xr:uid="{00000000-0005-0000-0000-000009080000}"/>
    <cellStyle name="40% - Accent5 2 2 22" xfId="2590" xr:uid="{00000000-0005-0000-0000-00000A080000}"/>
    <cellStyle name="40% - Accent5 2 2 23" xfId="2591" xr:uid="{00000000-0005-0000-0000-00000B080000}"/>
    <cellStyle name="40% - Accent5 2 2 24" xfId="2592" xr:uid="{00000000-0005-0000-0000-00000C080000}"/>
    <cellStyle name="40% - Accent5 2 2 25" xfId="2593" xr:uid="{00000000-0005-0000-0000-00000D080000}"/>
    <cellStyle name="40% - Accent5 2 2 26" xfId="2594" xr:uid="{00000000-0005-0000-0000-00000E080000}"/>
    <cellStyle name="40% - Accent5 2 2 27" xfId="834" xr:uid="{00000000-0005-0000-0000-00000F080000}"/>
    <cellStyle name="40% - Accent5 2 2 3" xfId="2595" xr:uid="{00000000-0005-0000-0000-000010080000}"/>
    <cellStyle name="40% - Accent5 2 2 4" xfId="2596" xr:uid="{00000000-0005-0000-0000-000011080000}"/>
    <cellStyle name="40% - Accent5 2 2 5" xfId="2597" xr:uid="{00000000-0005-0000-0000-000012080000}"/>
    <cellStyle name="40% - Accent5 2 2 6" xfId="2598" xr:uid="{00000000-0005-0000-0000-000013080000}"/>
    <cellStyle name="40% - Accent5 2 2 7" xfId="2599" xr:uid="{00000000-0005-0000-0000-000014080000}"/>
    <cellStyle name="40% - Accent5 2 2 8" xfId="2600" xr:uid="{00000000-0005-0000-0000-000015080000}"/>
    <cellStyle name="40% - Accent5 2 2 9" xfId="2601" xr:uid="{00000000-0005-0000-0000-000016080000}"/>
    <cellStyle name="40% - Accent5 2 2_9 Inc.St" xfId="11227" xr:uid="{34538619-DF6F-4537-AC53-8F548043498A}"/>
    <cellStyle name="40% - Accent5 2 3" xfId="7202" xr:uid="{00000000-0005-0000-0000-000018080000}"/>
    <cellStyle name="40% - Accent5 2 3 10" xfId="7203" xr:uid="{00000000-0005-0000-0000-000019080000}"/>
    <cellStyle name="40% - Accent5 2 3 11" xfId="7204" xr:uid="{00000000-0005-0000-0000-00001A080000}"/>
    <cellStyle name="40% - Accent5 2 3 12" xfId="7205" xr:uid="{00000000-0005-0000-0000-00001B080000}"/>
    <cellStyle name="40% - Accent5 2 3 13" xfId="7206" xr:uid="{00000000-0005-0000-0000-00001C080000}"/>
    <cellStyle name="40% - Accent5 2 3 14" xfId="7207" xr:uid="{00000000-0005-0000-0000-00001D080000}"/>
    <cellStyle name="40% - Accent5 2 3 15" xfId="7208" xr:uid="{00000000-0005-0000-0000-00001E080000}"/>
    <cellStyle name="40% - Accent5 2 3 16" xfId="7209" xr:uid="{00000000-0005-0000-0000-00001F080000}"/>
    <cellStyle name="40% - Accent5 2 3 17" xfId="7210" xr:uid="{00000000-0005-0000-0000-000020080000}"/>
    <cellStyle name="40% - Accent5 2 3 18" xfId="7211" xr:uid="{00000000-0005-0000-0000-000021080000}"/>
    <cellStyle name="40% - Accent5 2 3 2" xfId="7212" xr:uid="{00000000-0005-0000-0000-000022080000}"/>
    <cellStyle name="40% - Accent5 2 3 2 10" xfId="7213" xr:uid="{00000000-0005-0000-0000-000023080000}"/>
    <cellStyle name="40% - Accent5 2 3 2 11" xfId="7214" xr:uid="{00000000-0005-0000-0000-000024080000}"/>
    <cellStyle name="40% - Accent5 2 3 2 12" xfId="7215" xr:uid="{00000000-0005-0000-0000-000025080000}"/>
    <cellStyle name="40% - Accent5 2 3 2 2" xfId="7216" xr:uid="{00000000-0005-0000-0000-000026080000}"/>
    <cellStyle name="40% - Accent5 2 3 2 3" xfId="7217" xr:uid="{00000000-0005-0000-0000-000027080000}"/>
    <cellStyle name="40% - Accent5 2 3 2 4" xfId="7218" xr:uid="{00000000-0005-0000-0000-000028080000}"/>
    <cellStyle name="40% - Accent5 2 3 2 5" xfId="7219" xr:uid="{00000000-0005-0000-0000-000029080000}"/>
    <cellStyle name="40% - Accent5 2 3 2 6" xfId="7220" xr:uid="{00000000-0005-0000-0000-00002A080000}"/>
    <cellStyle name="40% - Accent5 2 3 2 7" xfId="7221" xr:uid="{00000000-0005-0000-0000-00002B080000}"/>
    <cellStyle name="40% - Accent5 2 3 2 8" xfId="7222" xr:uid="{00000000-0005-0000-0000-00002C080000}"/>
    <cellStyle name="40% - Accent5 2 3 2 9" xfId="7223" xr:uid="{00000000-0005-0000-0000-00002D080000}"/>
    <cellStyle name="40% - Accent5 2 3 3" xfId="7224" xr:uid="{00000000-0005-0000-0000-00002E080000}"/>
    <cellStyle name="40% - Accent5 2 3 4" xfId="7225" xr:uid="{00000000-0005-0000-0000-00002F080000}"/>
    <cellStyle name="40% - Accent5 2 3 5" xfId="7226" xr:uid="{00000000-0005-0000-0000-000030080000}"/>
    <cellStyle name="40% - Accent5 2 3 6" xfId="7227" xr:uid="{00000000-0005-0000-0000-000031080000}"/>
    <cellStyle name="40% - Accent5 2 3 7" xfId="7228" xr:uid="{00000000-0005-0000-0000-000032080000}"/>
    <cellStyle name="40% - Accent5 2 3 8" xfId="7229" xr:uid="{00000000-0005-0000-0000-000033080000}"/>
    <cellStyle name="40% - Accent5 2 3 9" xfId="7230" xr:uid="{00000000-0005-0000-0000-000034080000}"/>
    <cellStyle name="40% - Accent5 2 3_EQU" xfId="7231" xr:uid="{00000000-0005-0000-0000-000035080000}"/>
    <cellStyle name="40% - Accent5 2 4" xfId="7232" xr:uid="{00000000-0005-0000-0000-000036080000}"/>
    <cellStyle name="40% - Accent5 2 5" xfId="7233" xr:uid="{00000000-0005-0000-0000-000037080000}"/>
    <cellStyle name="40% - Accent5 2 6" xfId="7234" xr:uid="{00000000-0005-0000-0000-000038080000}"/>
    <cellStyle name="40% - Accent5 2 7" xfId="7235" xr:uid="{00000000-0005-0000-0000-000039080000}"/>
    <cellStyle name="40% - Accent5 2 8" xfId="7236" xr:uid="{00000000-0005-0000-0000-00003A080000}"/>
    <cellStyle name="40% - Accent5 2 9" xfId="7237" xr:uid="{00000000-0005-0000-0000-00003B080000}"/>
    <cellStyle name="40% - Accent5 2_5130_new" xfId="7238" xr:uid="{00000000-0005-0000-0000-00003C080000}"/>
    <cellStyle name="40% - Accent5 3" xfId="128" xr:uid="{00000000-0005-0000-0000-00003D080000}"/>
    <cellStyle name="40% - Accent5 3 10" xfId="2602" xr:uid="{00000000-0005-0000-0000-00003E080000}"/>
    <cellStyle name="40% - Accent5 3 11" xfId="2603" xr:uid="{00000000-0005-0000-0000-00003F080000}"/>
    <cellStyle name="40% - Accent5 3 12" xfId="2604" xr:uid="{00000000-0005-0000-0000-000040080000}"/>
    <cellStyle name="40% - Accent5 3 13" xfId="2605" xr:uid="{00000000-0005-0000-0000-000041080000}"/>
    <cellStyle name="40% - Accent5 3 14" xfId="2606" xr:uid="{00000000-0005-0000-0000-000042080000}"/>
    <cellStyle name="40% - Accent5 3 15" xfId="2607" xr:uid="{00000000-0005-0000-0000-000043080000}"/>
    <cellStyle name="40% - Accent5 3 16" xfId="2608" xr:uid="{00000000-0005-0000-0000-000044080000}"/>
    <cellStyle name="40% - Accent5 3 17" xfId="2609" xr:uid="{00000000-0005-0000-0000-000045080000}"/>
    <cellStyle name="40% - Accent5 3 18" xfId="2610" xr:uid="{00000000-0005-0000-0000-000046080000}"/>
    <cellStyle name="40% - Accent5 3 19" xfId="2611" xr:uid="{00000000-0005-0000-0000-000047080000}"/>
    <cellStyle name="40% - Accent5 3 2" xfId="129" xr:uid="{00000000-0005-0000-0000-000048080000}"/>
    <cellStyle name="40% - Accent5 3 2 2" xfId="2612" xr:uid="{00000000-0005-0000-0000-000049080000}"/>
    <cellStyle name="40% - Accent5 3 20" xfId="2613" xr:uid="{00000000-0005-0000-0000-00004A080000}"/>
    <cellStyle name="40% - Accent5 3 21" xfId="2614" xr:uid="{00000000-0005-0000-0000-00004B080000}"/>
    <cellStyle name="40% - Accent5 3 22" xfId="2615" xr:uid="{00000000-0005-0000-0000-00004C080000}"/>
    <cellStyle name="40% - Accent5 3 23" xfId="2616" xr:uid="{00000000-0005-0000-0000-00004D080000}"/>
    <cellStyle name="40% - Accent5 3 24" xfId="2617" xr:uid="{00000000-0005-0000-0000-00004E080000}"/>
    <cellStyle name="40% - Accent5 3 25" xfId="2618" xr:uid="{00000000-0005-0000-0000-00004F080000}"/>
    <cellStyle name="40% - Accent5 3 26" xfId="2619" xr:uid="{00000000-0005-0000-0000-000050080000}"/>
    <cellStyle name="40% - Accent5 3 3" xfId="2620" xr:uid="{00000000-0005-0000-0000-000051080000}"/>
    <cellStyle name="40% - Accent5 3 4" xfId="2621" xr:uid="{00000000-0005-0000-0000-000052080000}"/>
    <cellStyle name="40% - Accent5 3 5" xfId="2622" xr:uid="{00000000-0005-0000-0000-000053080000}"/>
    <cellStyle name="40% - Accent5 3 6" xfId="2623" xr:uid="{00000000-0005-0000-0000-000054080000}"/>
    <cellStyle name="40% - Accent5 3 7" xfId="2624" xr:uid="{00000000-0005-0000-0000-000055080000}"/>
    <cellStyle name="40% - Accent5 3 8" xfId="2625" xr:uid="{00000000-0005-0000-0000-000056080000}"/>
    <cellStyle name="40% - Accent5 3 9" xfId="2626" xr:uid="{00000000-0005-0000-0000-000057080000}"/>
    <cellStyle name="40% - Accent5 3_9 Inc.St" xfId="11228" xr:uid="{6F501B3A-4059-46F5-9999-399BF8B588E8}"/>
    <cellStyle name="40% - Accent5 4" xfId="130" xr:uid="{00000000-0005-0000-0000-000059080000}"/>
    <cellStyle name="40% - Accent5 4 2" xfId="131" xr:uid="{00000000-0005-0000-0000-00005A080000}"/>
    <cellStyle name="40% - Accent5 4 3" xfId="7239" xr:uid="{00000000-0005-0000-0000-00005B080000}"/>
    <cellStyle name="40% - Accent5 4 4" xfId="7240" xr:uid="{00000000-0005-0000-0000-00005C080000}"/>
    <cellStyle name="40% - Accent5 4 5" xfId="7241" xr:uid="{00000000-0005-0000-0000-00005D080000}"/>
    <cellStyle name="40% - Accent5 4 6" xfId="7242" xr:uid="{00000000-0005-0000-0000-00005E080000}"/>
    <cellStyle name="40% - Accent5 4 7" xfId="7243" xr:uid="{00000000-0005-0000-0000-00005F080000}"/>
    <cellStyle name="40% - Accent5 4 8" xfId="7244" xr:uid="{00000000-0005-0000-0000-000060080000}"/>
    <cellStyle name="40% - Accent5 4 9" xfId="7245" xr:uid="{00000000-0005-0000-0000-000061080000}"/>
    <cellStyle name="40% - Accent5 4_9 Inc.St" xfId="11229" xr:uid="{D1C4D0EF-B7F7-4132-A850-DC2A02298FAF}"/>
    <cellStyle name="40% - Accent5 5" xfId="132" xr:uid="{00000000-0005-0000-0000-000063080000}"/>
    <cellStyle name="40% - Accent5 5 2" xfId="133" xr:uid="{00000000-0005-0000-0000-000064080000}"/>
    <cellStyle name="40% - Accent5 5 2 2" xfId="836" xr:uid="{00000000-0005-0000-0000-000065080000}"/>
    <cellStyle name="40% - Accent5 5 2 2 2" xfId="5949" xr:uid="{00000000-0005-0000-0000-000066080000}"/>
    <cellStyle name="40% - Accent5 5 2 2 2 2" xfId="9890" xr:uid="{BFD5E2AD-9E37-4EA0-8829-6F1000A9EADA}"/>
    <cellStyle name="40% - Accent5 5 2 2 3" xfId="9217" xr:uid="{00000000-0005-0000-0000-000067080000}"/>
    <cellStyle name="40% - Accent5 5 2 2 3 2" xfId="9891" xr:uid="{F431B4D7-52AA-48B0-B313-A317F208DC82}"/>
    <cellStyle name="40% - Accent5 5 2 2 4" xfId="9489" xr:uid="{8EC8E6A1-E209-4D3F-9078-8A481D5DD203}"/>
    <cellStyle name="40% - Accent5 5 2 2 4 2" xfId="11855" xr:uid="{72A8E1DE-9561-4EB8-8D50-6F322DB6B4E6}"/>
    <cellStyle name="40% - Accent5 5 2 2 5" xfId="11489" xr:uid="{708B6F8B-9942-44A4-8EA1-90B5EB0BDE3E}"/>
    <cellStyle name="40% - Accent5 5 2 2_11. BS" xfId="10427" xr:uid="{0143EE36-0CCC-44D9-B061-590F683D81B8}"/>
    <cellStyle name="40% - Accent5 5 2 3" xfId="5563" xr:uid="{00000000-0005-0000-0000-000068080000}"/>
    <cellStyle name="40% - Accent5 5 2 3 2" xfId="9892" xr:uid="{B6FFC964-7455-460F-93BD-CD6AD38945FC}"/>
    <cellStyle name="40% - Accent5 5 2_9 Inc.St" xfId="11231" xr:uid="{4D7CB00B-BE6E-4BFD-8210-05A8949847BD}"/>
    <cellStyle name="40% - Accent5 5 3" xfId="835" xr:uid="{00000000-0005-0000-0000-00006A080000}"/>
    <cellStyle name="40% - Accent5 5 3 2" xfId="5948" xr:uid="{00000000-0005-0000-0000-00006B080000}"/>
    <cellStyle name="40% - Accent5 5 3 2 2" xfId="9893" xr:uid="{DE8BE27B-B2BD-4D71-8EEB-150448B388D7}"/>
    <cellStyle name="40% - Accent5 5 3 3" xfId="9216" xr:uid="{00000000-0005-0000-0000-00006C080000}"/>
    <cellStyle name="40% - Accent5 5 3 3 2" xfId="9894" xr:uid="{CC00C65F-4029-4462-9408-AF2C04C2C7FA}"/>
    <cellStyle name="40% - Accent5 5 3 4" xfId="9488" xr:uid="{4A083085-E31D-4C89-8B40-767C3C15F443}"/>
    <cellStyle name="40% - Accent5 5 3 4 2" xfId="11856" xr:uid="{AC48F8C9-5CA2-4D3E-A563-99F33B29C58B}"/>
    <cellStyle name="40% - Accent5 5 3 5" xfId="11488" xr:uid="{AC4977B2-4859-4242-8E5B-56E3DDCCDD73}"/>
    <cellStyle name="40% - Accent5 5 3_11. BS" xfId="10428" xr:uid="{63914428-1807-4209-BA1F-8378541FFD55}"/>
    <cellStyle name="40% - Accent5 5 4" xfId="5562" xr:uid="{00000000-0005-0000-0000-00006D080000}"/>
    <cellStyle name="40% - Accent5 5 4 2" xfId="9895" xr:uid="{5363772A-CD55-48BF-B0DA-87F3ACFDCB68}"/>
    <cellStyle name="40% - Accent5 5_9 Inc.St" xfId="11230" xr:uid="{8472AF08-D2ED-4930-AD9D-B06215FC4B94}"/>
    <cellStyle name="40% - Accent5 6" xfId="837" xr:uid="{00000000-0005-0000-0000-00006F080000}"/>
    <cellStyle name="40% - Accent5 6 2" xfId="838" xr:uid="{00000000-0005-0000-0000-000070080000}"/>
    <cellStyle name="40% - Accent5 6 2 2" xfId="5565" xr:uid="{00000000-0005-0000-0000-000071080000}"/>
    <cellStyle name="40% - Accent5 6 2 2 2" xfId="9896" xr:uid="{5BF680AD-8A95-4B65-8943-13455C70A852}"/>
    <cellStyle name="40% - Accent5 6 2 3" xfId="5951" xr:uid="{00000000-0005-0000-0000-000072080000}"/>
    <cellStyle name="40% - Accent5 6 2 3 2" xfId="9897" xr:uid="{D6002BF9-B874-4875-946F-938D0E0CC160}"/>
    <cellStyle name="40% - Accent5 6 2 4" xfId="9219" xr:uid="{00000000-0005-0000-0000-000073080000}"/>
    <cellStyle name="40% - Accent5 6 2 4 2" xfId="9898" xr:uid="{01558923-1606-45F6-934F-ECFFE1AD0521}"/>
    <cellStyle name="40% - Accent5 6 2 5" xfId="9491" xr:uid="{D0AED1CB-2901-4694-89D1-E5B824DEE4F0}"/>
    <cellStyle name="40% - Accent5 6 2 5 2" xfId="11857" xr:uid="{7DDD064D-CEDA-481C-AEF1-8F0784596D3A}"/>
    <cellStyle name="40% - Accent5 6 2 6" xfId="11491" xr:uid="{6F129E5C-DEE9-4707-ADE7-1DF97798875F}"/>
    <cellStyle name="40% - Accent5 6 2_11. BS" xfId="10430" xr:uid="{57A169F0-D1DB-40F8-ABB3-C2CE42F23C57}"/>
    <cellStyle name="40% - Accent5 6 3" xfId="5564" xr:uid="{00000000-0005-0000-0000-000074080000}"/>
    <cellStyle name="40% - Accent5 6 3 2" xfId="9899" xr:uid="{0F5F33A0-BC6E-4CB1-B5A6-0A50625BFE9B}"/>
    <cellStyle name="40% - Accent5 6 4" xfId="5950" xr:uid="{00000000-0005-0000-0000-000075080000}"/>
    <cellStyle name="40% - Accent5 6 4 2" xfId="9900" xr:uid="{C1FC3FC1-1A6B-4333-831F-93C0F82FFDA3}"/>
    <cellStyle name="40% - Accent5 6 5" xfId="9218" xr:uid="{00000000-0005-0000-0000-000076080000}"/>
    <cellStyle name="40% - Accent5 6 5 2" xfId="9901" xr:uid="{EF7ED82A-AB34-454B-BB9A-5C9F4C6A82CE}"/>
    <cellStyle name="40% - Accent5 6 6" xfId="9490" xr:uid="{77D22E07-59A2-4254-80F6-41B30D4B59A9}"/>
    <cellStyle name="40% - Accent5 6 6 2" xfId="11858" xr:uid="{79D40D74-821A-4C78-B1D8-DD1BCAFD7386}"/>
    <cellStyle name="40% - Accent5 6 7" xfId="11490" xr:uid="{FEA5C3EF-63B3-4EBC-B36C-471239C66C1A}"/>
    <cellStyle name="40% - Accent5 6_11. BS" xfId="10429" xr:uid="{DD108401-23DC-4264-8CAC-210341609C3F}"/>
    <cellStyle name="40% - Accent5 7" xfId="839" xr:uid="{00000000-0005-0000-0000-000078080000}"/>
    <cellStyle name="40% - Accent5 7 2" xfId="5566" xr:uid="{00000000-0005-0000-0000-000079080000}"/>
    <cellStyle name="40% - Accent5 7 2 2" xfId="9902" xr:uid="{49B05329-2A74-49F9-9314-D20DC6DAE5AE}"/>
    <cellStyle name="40% - Accent5 7 3" xfId="5952" xr:uid="{00000000-0005-0000-0000-00007A080000}"/>
    <cellStyle name="40% - Accent5 7 3 2" xfId="9903" xr:uid="{5110AAF2-FB74-425F-A23E-A0E61C3988CA}"/>
    <cellStyle name="40% - Accent5 7 4" xfId="9220" xr:uid="{00000000-0005-0000-0000-00007B080000}"/>
    <cellStyle name="40% - Accent5 7 4 2" xfId="9904" xr:uid="{90BFFD58-4D55-4C5E-AE87-3AE183E16DEF}"/>
    <cellStyle name="40% - Accent5 7 5" xfId="9492" xr:uid="{BE257EE4-CFDF-4118-AC8E-66EAE6A4071E}"/>
    <cellStyle name="40% - Accent5 7 5 2" xfId="11859" xr:uid="{37F836D1-23D5-4152-B77F-DEC04D82477C}"/>
    <cellStyle name="40% - Accent5 7 6" xfId="11492" xr:uid="{494A97C1-774C-46DE-9F35-F14C03404311}"/>
    <cellStyle name="40% - Accent5 7_11. BS" xfId="10431" xr:uid="{EB6339AE-492F-433D-B38F-D9D1338B7B12}"/>
    <cellStyle name="40% - Accent5 8" xfId="840" xr:uid="{00000000-0005-0000-0000-00007C080000}"/>
    <cellStyle name="40% - Accent5 8 2" xfId="5567" xr:uid="{00000000-0005-0000-0000-00007D080000}"/>
    <cellStyle name="40% - Accent5 8 2 2" xfId="9905" xr:uid="{ECA89918-E2AE-462C-A3D3-442701C8F5B9}"/>
    <cellStyle name="40% - Accent5 8 3" xfId="5953" xr:uid="{00000000-0005-0000-0000-00007E080000}"/>
    <cellStyle name="40% - Accent5 8 3 2" xfId="9906" xr:uid="{B499E49C-5EE9-4219-9697-1B29A7B33862}"/>
    <cellStyle name="40% - Accent5 8 4" xfId="9221" xr:uid="{00000000-0005-0000-0000-00007F080000}"/>
    <cellStyle name="40% - Accent5 8 4 2" xfId="9907" xr:uid="{83BE39BA-3725-4094-95DD-FEFFA63B6C53}"/>
    <cellStyle name="40% - Accent5 8 5" xfId="9493" xr:uid="{0513A74F-31B7-4D49-92A9-3FF51A7B24AE}"/>
    <cellStyle name="40% - Accent5 8 5 2" xfId="11860" xr:uid="{36C6686E-0FBB-445E-92E9-FA71EE6EB1B5}"/>
    <cellStyle name="40% - Accent5 8 6" xfId="11493" xr:uid="{0440DC7F-11DE-4D20-A353-99C21F018241}"/>
    <cellStyle name="40% - Accent5 8_11. BS" xfId="10432" xr:uid="{C5750034-F294-41CB-A8CC-994C5E88299F}"/>
    <cellStyle name="40% - Accent5 9" xfId="841" xr:uid="{00000000-0005-0000-0000-000080080000}"/>
    <cellStyle name="40% - Accent5 9 2" xfId="5568" xr:uid="{00000000-0005-0000-0000-000081080000}"/>
    <cellStyle name="40% - Accent5 9 2 2" xfId="9908" xr:uid="{BA1B5B7E-257C-4F88-B13A-126DCFE94B4D}"/>
    <cellStyle name="40% - Accent5 9 3" xfId="5954" xr:uid="{00000000-0005-0000-0000-000082080000}"/>
    <cellStyle name="40% - Accent5 9 3 2" xfId="9909" xr:uid="{3BC12CF5-E2B3-4BE6-90F6-7EDEEF9D7CC2}"/>
    <cellStyle name="40% - Accent5 9 4" xfId="9222" xr:uid="{00000000-0005-0000-0000-000083080000}"/>
    <cellStyle name="40% - Accent5 9 4 2" xfId="9910" xr:uid="{C1A23100-3EB4-495B-9E63-3EAE44BF2B9F}"/>
    <cellStyle name="40% - Accent5 9 5" xfId="9494" xr:uid="{918AC1BC-79D1-4CCD-9B65-041BF098EE25}"/>
    <cellStyle name="40% - Accent5 9 5 2" xfId="11861" xr:uid="{AC98CD3F-47CC-46F4-B933-C8AAB9516EDB}"/>
    <cellStyle name="40% - Accent5 9 6" xfId="11494" xr:uid="{28AB6A98-8280-440E-8531-4C3A443E9F9B}"/>
    <cellStyle name="40% - Accent5 9_11. BS" xfId="10433" xr:uid="{7C0C5AEF-D9A0-47BD-986D-CA48289D8E9B}"/>
    <cellStyle name="40% - Accent6 10" xfId="842" xr:uid="{00000000-0005-0000-0000-000084080000}"/>
    <cellStyle name="40% - Accent6 11" xfId="2043" xr:uid="{00000000-0005-0000-0000-000085080000}"/>
    <cellStyle name="40% - Accent6 12" xfId="7246" xr:uid="{00000000-0005-0000-0000-000086080000}"/>
    <cellStyle name="40% - Accent6 13" xfId="7247" xr:uid="{00000000-0005-0000-0000-000087080000}"/>
    <cellStyle name="40% - Accent6 2" xfId="134" xr:uid="{00000000-0005-0000-0000-000088080000}"/>
    <cellStyle name="40% - Accent6 2 10" xfId="7248" xr:uid="{00000000-0005-0000-0000-000089080000}"/>
    <cellStyle name="40% - Accent6 2 10 2" xfId="7249" xr:uid="{00000000-0005-0000-0000-00008A080000}"/>
    <cellStyle name="40% - Accent6 2 10 2 2" xfId="7250" xr:uid="{00000000-0005-0000-0000-00008B080000}"/>
    <cellStyle name="40% - Accent6 2 10 3" xfId="7251" xr:uid="{00000000-0005-0000-0000-00008C080000}"/>
    <cellStyle name="40% - Accent6 2 11" xfId="7252" xr:uid="{00000000-0005-0000-0000-00008D080000}"/>
    <cellStyle name="40% - Accent6 2 11 2" xfId="7253" xr:uid="{00000000-0005-0000-0000-00008E080000}"/>
    <cellStyle name="40% - Accent6 2 11 2 2" xfId="7254" xr:uid="{00000000-0005-0000-0000-00008F080000}"/>
    <cellStyle name="40% - Accent6 2 11 3" xfId="7255" xr:uid="{00000000-0005-0000-0000-000090080000}"/>
    <cellStyle name="40% - Accent6 2 12" xfId="7256" xr:uid="{00000000-0005-0000-0000-000091080000}"/>
    <cellStyle name="40% - Accent6 2 12 2" xfId="7257" xr:uid="{00000000-0005-0000-0000-000092080000}"/>
    <cellStyle name="40% - Accent6 2 12 2 2" xfId="7258" xr:uid="{00000000-0005-0000-0000-000093080000}"/>
    <cellStyle name="40% - Accent6 2 12 3" xfId="7259" xr:uid="{00000000-0005-0000-0000-000094080000}"/>
    <cellStyle name="40% - Accent6 2 13" xfId="7260" xr:uid="{00000000-0005-0000-0000-000095080000}"/>
    <cellStyle name="40% - Accent6 2 13 2" xfId="7261" xr:uid="{00000000-0005-0000-0000-000096080000}"/>
    <cellStyle name="40% - Accent6 2 13 2 2" xfId="7262" xr:uid="{00000000-0005-0000-0000-000097080000}"/>
    <cellStyle name="40% - Accent6 2 13 3" xfId="7263" xr:uid="{00000000-0005-0000-0000-000098080000}"/>
    <cellStyle name="40% - Accent6 2 14" xfId="7264" xr:uid="{00000000-0005-0000-0000-000099080000}"/>
    <cellStyle name="40% - Accent6 2 15" xfId="7265" xr:uid="{00000000-0005-0000-0000-00009A080000}"/>
    <cellStyle name="40% - Accent6 2 16" xfId="7266" xr:uid="{00000000-0005-0000-0000-00009B080000}"/>
    <cellStyle name="40% - Accent6 2 17" xfId="7267" xr:uid="{00000000-0005-0000-0000-00009C080000}"/>
    <cellStyle name="40% - Accent6 2 18" xfId="7268" xr:uid="{00000000-0005-0000-0000-00009D080000}"/>
    <cellStyle name="40% - Accent6 2 19" xfId="7269" xr:uid="{00000000-0005-0000-0000-00009E080000}"/>
    <cellStyle name="40% - Accent6 2 19 2" xfId="7270" xr:uid="{00000000-0005-0000-0000-00009F080000}"/>
    <cellStyle name="40% - Accent6 2 2" xfId="135" xr:uid="{00000000-0005-0000-0000-0000A0080000}"/>
    <cellStyle name="40% - Accent6 2 2 10" xfId="2627" xr:uid="{00000000-0005-0000-0000-0000A1080000}"/>
    <cellStyle name="40% - Accent6 2 2 11" xfId="2628" xr:uid="{00000000-0005-0000-0000-0000A2080000}"/>
    <cellStyle name="40% - Accent6 2 2 12" xfId="2629" xr:uid="{00000000-0005-0000-0000-0000A3080000}"/>
    <cellStyle name="40% - Accent6 2 2 13" xfId="2630" xr:uid="{00000000-0005-0000-0000-0000A4080000}"/>
    <cellStyle name="40% - Accent6 2 2 14" xfId="2631" xr:uid="{00000000-0005-0000-0000-0000A5080000}"/>
    <cellStyle name="40% - Accent6 2 2 15" xfId="2632" xr:uid="{00000000-0005-0000-0000-0000A6080000}"/>
    <cellStyle name="40% - Accent6 2 2 16" xfId="2633" xr:uid="{00000000-0005-0000-0000-0000A7080000}"/>
    <cellStyle name="40% - Accent6 2 2 17" xfId="2634" xr:uid="{00000000-0005-0000-0000-0000A8080000}"/>
    <cellStyle name="40% - Accent6 2 2 18" xfId="2635" xr:uid="{00000000-0005-0000-0000-0000A9080000}"/>
    <cellStyle name="40% - Accent6 2 2 19" xfId="2636" xr:uid="{00000000-0005-0000-0000-0000AA080000}"/>
    <cellStyle name="40% - Accent6 2 2 2" xfId="2637" xr:uid="{00000000-0005-0000-0000-0000AB080000}"/>
    <cellStyle name="40% - Accent6 2 2 20" xfId="2638" xr:uid="{00000000-0005-0000-0000-0000AC080000}"/>
    <cellStyle name="40% - Accent6 2 2 21" xfId="2639" xr:uid="{00000000-0005-0000-0000-0000AD080000}"/>
    <cellStyle name="40% - Accent6 2 2 22" xfId="2640" xr:uid="{00000000-0005-0000-0000-0000AE080000}"/>
    <cellStyle name="40% - Accent6 2 2 23" xfId="2641" xr:uid="{00000000-0005-0000-0000-0000AF080000}"/>
    <cellStyle name="40% - Accent6 2 2 24" xfId="2642" xr:uid="{00000000-0005-0000-0000-0000B0080000}"/>
    <cellStyle name="40% - Accent6 2 2 25" xfId="2643" xr:uid="{00000000-0005-0000-0000-0000B1080000}"/>
    <cellStyle name="40% - Accent6 2 2 26" xfId="2644" xr:uid="{00000000-0005-0000-0000-0000B2080000}"/>
    <cellStyle name="40% - Accent6 2 2 27" xfId="843" xr:uid="{00000000-0005-0000-0000-0000B3080000}"/>
    <cellStyle name="40% - Accent6 2 2 3" xfId="2645" xr:uid="{00000000-0005-0000-0000-0000B4080000}"/>
    <cellStyle name="40% - Accent6 2 2 4" xfId="2646" xr:uid="{00000000-0005-0000-0000-0000B5080000}"/>
    <cellStyle name="40% - Accent6 2 2 5" xfId="2647" xr:uid="{00000000-0005-0000-0000-0000B6080000}"/>
    <cellStyle name="40% - Accent6 2 2 6" xfId="2648" xr:uid="{00000000-0005-0000-0000-0000B7080000}"/>
    <cellStyle name="40% - Accent6 2 2 7" xfId="2649" xr:uid="{00000000-0005-0000-0000-0000B8080000}"/>
    <cellStyle name="40% - Accent6 2 2 8" xfId="2650" xr:uid="{00000000-0005-0000-0000-0000B9080000}"/>
    <cellStyle name="40% - Accent6 2 2 8 2" xfId="7271" xr:uid="{00000000-0005-0000-0000-0000BA080000}"/>
    <cellStyle name="40% - Accent6 2 2 8_9 Inc.St" xfId="11233" xr:uid="{00F83812-3C49-4FD7-B18D-1A3A3E344391}"/>
    <cellStyle name="40% - Accent6 2 2 9" xfId="2651" xr:uid="{00000000-0005-0000-0000-0000BC080000}"/>
    <cellStyle name="40% - Accent6 2 2_9 Inc.St" xfId="11232" xr:uid="{F521EAB3-ADB7-412F-815B-FBE49A06C2D8}"/>
    <cellStyle name="40% - Accent6 2 3" xfId="7272" xr:uid="{00000000-0005-0000-0000-0000BE080000}"/>
    <cellStyle name="40% - Accent6 2 3 10" xfId="7273" xr:uid="{00000000-0005-0000-0000-0000BF080000}"/>
    <cellStyle name="40% - Accent6 2 3 11" xfId="7274" xr:uid="{00000000-0005-0000-0000-0000C0080000}"/>
    <cellStyle name="40% - Accent6 2 3 12" xfId="7275" xr:uid="{00000000-0005-0000-0000-0000C1080000}"/>
    <cellStyle name="40% - Accent6 2 3 13" xfId="7276" xr:uid="{00000000-0005-0000-0000-0000C2080000}"/>
    <cellStyle name="40% - Accent6 2 3 13 2" xfId="7277" xr:uid="{00000000-0005-0000-0000-0000C3080000}"/>
    <cellStyle name="40% - Accent6 2 3 14" xfId="7278" xr:uid="{00000000-0005-0000-0000-0000C4080000}"/>
    <cellStyle name="40% - Accent6 2 3 2" xfId="7279" xr:uid="{00000000-0005-0000-0000-0000C5080000}"/>
    <cellStyle name="40% - Accent6 2 3 3" xfId="7280" xr:uid="{00000000-0005-0000-0000-0000C6080000}"/>
    <cellStyle name="40% - Accent6 2 3 4" xfId="7281" xr:uid="{00000000-0005-0000-0000-0000C7080000}"/>
    <cellStyle name="40% - Accent6 2 3 5" xfId="7282" xr:uid="{00000000-0005-0000-0000-0000C8080000}"/>
    <cellStyle name="40% - Accent6 2 3 6" xfId="7283" xr:uid="{00000000-0005-0000-0000-0000C9080000}"/>
    <cellStyle name="40% - Accent6 2 3 7" xfId="7284" xr:uid="{00000000-0005-0000-0000-0000CA080000}"/>
    <cellStyle name="40% - Accent6 2 3 8" xfId="7285" xr:uid="{00000000-0005-0000-0000-0000CB080000}"/>
    <cellStyle name="40% - Accent6 2 3 9" xfId="7286" xr:uid="{00000000-0005-0000-0000-0000CC080000}"/>
    <cellStyle name="40% - Accent6 2 3_EQU" xfId="7287" xr:uid="{00000000-0005-0000-0000-0000CD080000}"/>
    <cellStyle name="40% - Accent6 2 4" xfId="7288" xr:uid="{00000000-0005-0000-0000-0000CE080000}"/>
    <cellStyle name="40% - Accent6 2 4 2" xfId="7289" xr:uid="{00000000-0005-0000-0000-0000CF080000}"/>
    <cellStyle name="40% - Accent6 2 4 2 2" xfId="7290" xr:uid="{00000000-0005-0000-0000-0000D0080000}"/>
    <cellStyle name="40% - Accent6 2 4 3" xfId="7291" xr:uid="{00000000-0005-0000-0000-0000D1080000}"/>
    <cellStyle name="40% - Accent6 2 4_EQU" xfId="7292" xr:uid="{00000000-0005-0000-0000-0000D2080000}"/>
    <cellStyle name="40% - Accent6 2 5" xfId="7293" xr:uid="{00000000-0005-0000-0000-0000D3080000}"/>
    <cellStyle name="40% - Accent6 2 5 2" xfId="7294" xr:uid="{00000000-0005-0000-0000-0000D4080000}"/>
    <cellStyle name="40% - Accent6 2 5 2 2" xfId="7295" xr:uid="{00000000-0005-0000-0000-0000D5080000}"/>
    <cellStyle name="40% - Accent6 2 5 3" xfId="7296" xr:uid="{00000000-0005-0000-0000-0000D6080000}"/>
    <cellStyle name="40% - Accent6 2 6" xfId="7297" xr:uid="{00000000-0005-0000-0000-0000D7080000}"/>
    <cellStyle name="40% - Accent6 2 6 2" xfId="7298" xr:uid="{00000000-0005-0000-0000-0000D8080000}"/>
    <cellStyle name="40% - Accent6 2 6 2 2" xfId="7299" xr:uid="{00000000-0005-0000-0000-0000D9080000}"/>
    <cellStyle name="40% - Accent6 2 6 3" xfId="7300" xr:uid="{00000000-0005-0000-0000-0000DA080000}"/>
    <cellStyle name="40% - Accent6 2 7" xfId="7301" xr:uid="{00000000-0005-0000-0000-0000DB080000}"/>
    <cellStyle name="40% - Accent6 2 7 2" xfId="7302" xr:uid="{00000000-0005-0000-0000-0000DC080000}"/>
    <cellStyle name="40% - Accent6 2 7 2 2" xfId="7303" xr:uid="{00000000-0005-0000-0000-0000DD080000}"/>
    <cellStyle name="40% - Accent6 2 7 3" xfId="7304" xr:uid="{00000000-0005-0000-0000-0000DE080000}"/>
    <cellStyle name="40% - Accent6 2 8" xfId="7305" xr:uid="{00000000-0005-0000-0000-0000DF080000}"/>
    <cellStyle name="40% - Accent6 2 8 2" xfId="7306" xr:uid="{00000000-0005-0000-0000-0000E0080000}"/>
    <cellStyle name="40% - Accent6 2 8 2 2" xfId="7307" xr:uid="{00000000-0005-0000-0000-0000E1080000}"/>
    <cellStyle name="40% - Accent6 2 8 3" xfId="7308" xr:uid="{00000000-0005-0000-0000-0000E2080000}"/>
    <cellStyle name="40% - Accent6 2 9" xfId="7309" xr:uid="{00000000-0005-0000-0000-0000E3080000}"/>
    <cellStyle name="40% - Accent6 2 9 2" xfId="7310" xr:uid="{00000000-0005-0000-0000-0000E4080000}"/>
    <cellStyle name="40% - Accent6 2 9 2 2" xfId="7311" xr:uid="{00000000-0005-0000-0000-0000E5080000}"/>
    <cellStyle name="40% - Accent6 2 9 3" xfId="7312" xr:uid="{00000000-0005-0000-0000-0000E6080000}"/>
    <cellStyle name="40% - Accent6 2_5130_new" xfId="7313" xr:uid="{00000000-0005-0000-0000-0000E7080000}"/>
    <cellStyle name="40% - Accent6 3" xfId="136" xr:uid="{00000000-0005-0000-0000-0000E8080000}"/>
    <cellStyle name="40% - Accent6 3 10" xfId="2652" xr:uid="{00000000-0005-0000-0000-0000E9080000}"/>
    <cellStyle name="40% - Accent6 3 11" xfId="2653" xr:uid="{00000000-0005-0000-0000-0000EA080000}"/>
    <cellStyle name="40% - Accent6 3 12" xfId="2654" xr:uid="{00000000-0005-0000-0000-0000EB080000}"/>
    <cellStyle name="40% - Accent6 3 13" xfId="2655" xr:uid="{00000000-0005-0000-0000-0000EC080000}"/>
    <cellStyle name="40% - Accent6 3 14" xfId="2656" xr:uid="{00000000-0005-0000-0000-0000ED080000}"/>
    <cellStyle name="40% - Accent6 3 15" xfId="2657" xr:uid="{00000000-0005-0000-0000-0000EE080000}"/>
    <cellStyle name="40% - Accent6 3 16" xfId="2658" xr:uid="{00000000-0005-0000-0000-0000EF080000}"/>
    <cellStyle name="40% - Accent6 3 17" xfId="2659" xr:uid="{00000000-0005-0000-0000-0000F0080000}"/>
    <cellStyle name="40% - Accent6 3 18" xfId="2660" xr:uid="{00000000-0005-0000-0000-0000F1080000}"/>
    <cellStyle name="40% - Accent6 3 19" xfId="2661" xr:uid="{00000000-0005-0000-0000-0000F2080000}"/>
    <cellStyle name="40% - Accent6 3 2" xfId="137" xr:uid="{00000000-0005-0000-0000-0000F3080000}"/>
    <cellStyle name="40% - Accent6 3 2 2" xfId="2662" xr:uid="{00000000-0005-0000-0000-0000F4080000}"/>
    <cellStyle name="40% - Accent6 3 2 2 2" xfId="7314" xr:uid="{00000000-0005-0000-0000-0000F5080000}"/>
    <cellStyle name="40% - Accent6 3 2 2_9 Inc.St" xfId="11235" xr:uid="{64BAFF7D-585D-43EB-B3B6-02B35A8A3828}"/>
    <cellStyle name="40% - Accent6 3 2 3" xfId="7315" xr:uid="{00000000-0005-0000-0000-0000F7080000}"/>
    <cellStyle name="40% - Accent6 3 2_EQU" xfId="7316" xr:uid="{00000000-0005-0000-0000-0000F8080000}"/>
    <cellStyle name="40% - Accent6 3 20" xfId="2663" xr:uid="{00000000-0005-0000-0000-0000F9080000}"/>
    <cellStyle name="40% - Accent6 3 21" xfId="2664" xr:uid="{00000000-0005-0000-0000-0000FA080000}"/>
    <cellStyle name="40% - Accent6 3 22" xfId="2665" xr:uid="{00000000-0005-0000-0000-0000FB080000}"/>
    <cellStyle name="40% - Accent6 3 23" xfId="2666" xr:uid="{00000000-0005-0000-0000-0000FC080000}"/>
    <cellStyle name="40% - Accent6 3 24" xfId="2667" xr:uid="{00000000-0005-0000-0000-0000FD080000}"/>
    <cellStyle name="40% - Accent6 3 25" xfId="2668" xr:uid="{00000000-0005-0000-0000-0000FE080000}"/>
    <cellStyle name="40% - Accent6 3 26" xfId="2669" xr:uid="{00000000-0005-0000-0000-0000FF080000}"/>
    <cellStyle name="40% - Accent6 3 3" xfId="2670" xr:uid="{00000000-0005-0000-0000-000000090000}"/>
    <cellStyle name="40% - Accent6 3 4" xfId="2671" xr:uid="{00000000-0005-0000-0000-000001090000}"/>
    <cellStyle name="40% - Accent6 3 5" xfId="2672" xr:uid="{00000000-0005-0000-0000-000002090000}"/>
    <cellStyle name="40% - Accent6 3 6" xfId="2673" xr:uid="{00000000-0005-0000-0000-000003090000}"/>
    <cellStyle name="40% - Accent6 3 7" xfId="2674" xr:uid="{00000000-0005-0000-0000-000004090000}"/>
    <cellStyle name="40% - Accent6 3 8" xfId="2675" xr:uid="{00000000-0005-0000-0000-000005090000}"/>
    <cellStyle name="40% - Accent6 3 9" xfId="2676" xr:uid="{00000000-0005-0000-0000-000006090000}"/>
    <cellStyle name="40% - Accent6 3 9 2" xfId="7317" xr:uid="{00000000-0005-0000-0000-000007090000}"/>
    <cellStyle name="40% - Accent6 3 9_9 Inc.St" xfId="11236" xr:uid="{476229D5-3D1C-46B6-B435-958EA532870E}"/>
    <cellStyle name="40% - Accent6 3_9 Inc.St" xfId="11234" xr:uid="{86844C77-7FCA-476B-B8AD-5F6D6712E2BF}"/>
    <cellStyle name="40% - Accent6 4" xfId="138" xr:uid="{00000000-0005-0000-0000-00000A090000}"/>
    <cellStyle name="40% - Accent6 4 10" xfId="7318" xr:uid="{00000000-0005-0000-0000-00000B090000}"/>
    <cellStyle name="40% - Accent6 4 2" xfId="139" xr:uid="{00000000-0005-0000-0000-00000C090000}"/>
    <cellStyle name="40% - Accent6 4 2 2" xfId="7319" xr:uid="{00000000-0005-0000-0000-00000D090000}"/>
    <cellStyle name="40% - Accent6 4 2 2 2" xfId="7320" xr:uid="{00000000-0005-0000-0000-00000E090000}"/>
    <cellStyle name="40% - Accent6 4 2 3" xfId="7321" xr:uid="{00000000-0005-0000-0000-00000F090000}"/>
    <cellStyle name="40% - Accent6 4 2_EQU" xfId="7322" xr:uid="{00000000-0005-0000-0000-000010090000}"/>
    <cellStyle name="40% - Accent6 4 3" xfId="7323" xr:uid="{00000000-0005-0000-0000-000011090000}"/>
    <cellStyle name="40% - Accent6 4 4" xfId="7324" xr:uid="{00000000-0005-0000-0000-000012090000}"/>
    <cellStyle name="40% - Accent6 4 5" xfId="7325" xr:uid="{00000000-0005-0000-0000-000013090000}"/>
    <cellStyle name="40% - Accent6 4 6" xfId="7326" xr:uid="{00000000-0005-0000-0000-000014090000}"/>
    <cellStyle name="40% - Accent6 4 7" xfId="7327" xr:uid="{00000000-0005-0000-0000-000015090000}"/>
    <cellStyle name="40% - Accent6 4 8" xfId="7328" xr:uid="{00000000-0005-0000-0000-000016090000}"/>
    <cellStyle name="40% - Accent6 4 9" xfId="7329" xr:uid="{00000000-0005-0000-0000-000017090000}"/>
    <cellStyle name="40% - Accent6 4 9 2" xfId="7330" xr:uid="{00000000-0005-0000-0000-000018090000}"/>
    <cellStyle name="40% - Accent6 4_9 Inc.St" xfId="11237" xr:uid="{1A38D622-6328-4E1B-98C2-5728681E64E6}"/>
    <cellStyle name="40% - Accent6 5" xfId="140" xr:uid="{00000000-0005-0000-0000-00001A090000}"/>
    <cellStyle name="40% - Accent6 5 2" xfId="141" xr:uid="{00000000-0005-0000-0000-00001B090000}"/>
    <cellStyle name="40% - Accent6 5 2 2" xfId="845" xr:uid="{00000000-0005-0000-0000-00001C090000}"/>
    <cellStyle name="40% - Accent6 5 2 2 2" xfId="7331" xr:uid="{00000000-0005-0000-0000-00001D090000}"/>
    <cellStyle name="40% - Accent6 5 2 2 3" xfId="5956" xr:uid="{00000000-0005-0000-0000-00001E090000}"/>
    <cellStyle name="40% - Accent6 5 2 2 3 2" xfId="9911" xr:uid="{C3C06A81-1A94-4755-BB11-D9E0D525AFCF}"/>
    <cellStyle name="40% - Accent6 5 2 2 4" xfId="9224" xr:uid="{00000000-0005-0000-0000-00001F090000}"/>
    <cellStyle name="40% - Accent6 5 2 2 4 2" xfId="9912" xr:uid="{B6C4D329-753B-458D-830D-7D2ED8B35AF3}"/>
    <cellStyle name="40% - Accent6 5 2 2 5" xfId="9496" xr:uid="{AA347C8B-B532-4494-9986-56BC0C2F284D}"/>
    <cellStyle name="40% - Accent6 5 2 2 5 2" xfId="11862" xr:uid="{CE66F4F7-CAF5-4140-810E-2767A2F4B199}"/>
    <cellStyle name="40% - Accent6 5 2 2 6" xfId="11496" xr:uid="{C34F6D93-8814-4420-B14E-601CC652F7C8}"/>
    <cellStyle name="40% - Accent6 5 2 2_11. BS" xfId="10434" xr:uid="{C57F4403-F041-47C0-95BA-9464A4EB6424}"/>
    <cellStyle name="40% - Accent6 5 2 3" xfId="5570" xr:uid="{00000000-0005-0000-0000-000021090000}"/>
    <cellStyle name="40% - Accent6 5 2 3 2" xfId="7332" xr:uid="{00000000-0005-0000-0000-000022090000}"/>
    <cellStyle name="40% - Accent6 5 2 3_11. BS" xfId="10435" xr:uid="{F5284A9C-6D91-41A3-8E83-43F9EB76327D}"/>
    <cellStyle name="40% - Accent6 5 2_9 Inc.St" xfId="11239" xr:uid="{C9503378-4EE0-4AFB-8782-794826116AEF}"/>
    <cellStyle name="40% - Accent6 5 3" xfId="844" xr:uid="{00000000-0005-0000-0000-000024090000}"/>
    <cellStyle name="40% - Accent6 5 3 2" xfId="7333" xr:uid="{00000000-0005-0000-0000-000025090000}"/>
    <cellStyle name="40% - Accent6 5 3 3" xfId="5955" xr:uid="{00000000-0005-0000-0000-000026090000}"/>
    <cellStyle name="40% - Accent6 5 3 3 2" xfId="9913" xr:uid="{839B3454-DFDA-40D0-A9F2-8315FFD03D94}"/>
    <cellStyle name="40% - Accent6 5 3 4" xfId="9223" xr:uid="{00000000-0005-0000-0000-000027090000}"/>
    <cellStyle name="40% - Accent6 5 3 4 2" xfId="9914" xr:uid="{93421483-9E04-4F52-B39D-A87CF1D92E9E}"/>
    <cellStyle name="40% - Accent6 5 3 5" xfId="9495" xr:uid="{6039FF65-82F8-4F42-8B60-66D72AA0EF7C}"/>
    <cellStyle name="40% - Accent6 5 3 5 2" xfId="11863" xr:uid="{6AA9D2BD-063B-4625-A172-D558EC2B6541}"/>
    <cellStyle name="40% - Accent6 5 3 6" xfId="11495" xr:uid="{786A481E-7C1F-41FB-8DD7-2CA7BD691769}"/>
    <cellStyle name="40% - Accent6 5 3_11. BS" xfId="10436" xr:uid="{D4B1D6A2-06F3-4602-84F0-888E0CA4F2C9}"/>
    <cellStyle name="40% - Accent6 5 4" xfId="5569" xr:uid="{00000000-0005-0000-0000-000029090000}"/>
    <cellStyle name="40% - Accent6 5 4 2" xfId="7334" xr:uid="{00000000-0005-0000-0000-00002A090000}"/>
    <cellStyle name="40% - Accent6 5 4_11. BS" xfId="10437" xr:uid="{8EA7C7FC-0E6E-453A-A55B-642F05182EDA}"/>
    <cellStyle name="40% - Accent6 5_9 Inc.St" xfId="11238" xr:uid="{EEC574A8-39CE-425F-8C84-C9A85DDBB55F}"/>
    <cellStyle name="40% - Accent6 6" xfId="846" xr:uid="{00000000-0005-0000-0000-00002C090000}"/>
    <cellStyle name="40% - Accent6 6 10" xfId="9667" xr:uid="{19BD6FFB-020C-42B2-A521-6F537F0C3233}"/>
    <cellStyle name="40% - Accent6 6 10 2" xfId="11864" xr:uid="{3A59BF14-DE6C-40E9-B579-58E30187F4FA}"/>
    <cellStyle name="40% - Accent6 6 11" xfId="11497" xr:uid="{55E0490C-DE5A-43BC-B9DB-FFFF41283489}"/>
    <cellStyle name="40% - Accent6 6 2" xfId="847" xr:uid="{00000000-0005-0000-0000-00002D090000}"/>
    <cellStyle name="40% - Accent6 6 2 10" xfId="11498" xr:uid="{501DF5E5-07BF-4FD2-9326-8246EF08B194}"/>
    <cellStyle name="40% - Accent6 6 2 2" xfId="5572" xr:uid="{00000000-0005-0000-0000-00002E090000}"/>
    <cellStyle name="40% - Accent6 6 2 2 2" xfId="7336" xr:uid="{00000000-0005-0000-0000-00002F090000}"/>
    <cellStyle name="40% - Accent6 6 2 2 3" xfId="7335" xr:uid="{00000000-0005-0000-0000-000030090000}"/>
    <cellStyle name="40% - Accent6 6 2 2_11. BS" xfId="10440" xr:uid="{CE31F5FB-A13B-4D45-8A63-DADC443BC29B}"/>
    <cellStyle name="40% - Accent6 6 2 3" xfId="7337" xr:uid="{00000000-0005-0000-0000-000031090000}"/>
    <cellStyle name="40% - Accent6 6 2 4" xfId="5958" xr:uid="{00000000-0005-0000-0000-000032090000}"/>
    <cellStyle name="40% - Accent6 6 2 4 2" xfId="9915" xr:uid="{FFB3A35A-3ACE-4F70-B36C-F543B8B985FE}"/>
    <cellStyle name="40% - Accent6 6 2 5" xfId="9226" xr:uid="{00000000-0005-0000-0000-000033090000}"/>
    <cellStyle name="40% - Accent6 6 2 5 2" xfId="9916" xr:uid="{239A3B20-04B5-43E9-92F9-90D959BEA150}"/>
    <cellStyle name="40% - Accent6 6 2 6" xfId="9498" xr:uid="{DF13BF3C-2729-4B11-913C-03F9075941F1}"/>
    <cellStyle name="40% - Accent6 6 2 6 2" xfId="11865" xr:uid="{B3D68BB4-634C-4D5C-BBDE-BD6DC7260A9A}"/>
    <cellStyle name="40% - Accent6 6 2 7" xfId="9607" xr:uid="{3F1920B1-5D25-4069-8FF7-2DB0DBB59EDB}"/>
    <cellStyle name="40% - Accent6 6 2 7 2" xfId="11866" xr:uid="{37E7C45E-C741-4BFE-A271-86FD79C6D1C4}"/>
    <cellStyle name="40% - Accent6 6 2 8" xfId="9664" xr:uid="{B408053F-E264-4101-98A3-C0078D9DFF51}"/>
    <cellStyle name="40% - Accent6 6 2 8 2" xfId="11867" xr:uid="{EBE6316D-7864-4D68-A44E-7177CC3D75A2}"/>
    <cellStyle name="40% - Accent6 6 2 9" xfId="9687" xr:uid="{1B6688DD-E831-4CCA-ABEF-010902C013E8}"/>
    <cellStyle name="40% - Accent6 6 2 9 2" xfId="11868" xr:uid="{446BEE17-08FD-4895-B03D-290455440BF0}"/>
    <cellStyle name="40% - Accent6 6 2_11. BS" xfId="10439" xr:uid="{004D57C3-372E-412A-B254-DDA4101B0CAD}"/>
    <cellStyle name="40% - Accent6 6 3" xfId="5571" xr:uid="{00000000-0005-0000-0000-000035090000}"/>
    <cellStyle name="40% - Accent6 6 3 2" xfId="7339" xr:uid="{00000000-0005-0000-0000-000036090000}"/>
    <cellStyle name="40% - Accent6 6 3 3" xfId="7338" xr:uid="{00000000-0005-0000-0000-000037090000}"/>
    <cellStyle name="40% - Accent6 6 3_11. BS" xfId="10441" xr:uid="{59F38E10-82AF-4C20-BA45-B9AA40694D5D}"/>
    <cellStyle name="40% - Accent6 6 4" xfId="7340" xr:uid="{00000000-0005-0000-0000-000038090000}"/>
    <cellStyle name="40% - Accent6 6 5" xfId="5957" xr:uid="{00000000-0005-0000-0000-000039090000}"/>
    <cellStyle name="40% - Accent6 6 5 2" xfId="9917" xr:uid="{66348DE0-1BA6-4F14-A969-F693AAE0AC3C}"/>
    <cellStyle name="40% - Accent6 6 6" xfId="9225" xr:uid="{00000000-0005-0000-0000-00003A090000}"/>
    <cellStyle name="40% - Accent6 6 6 2" xfId="9918" xr:uid="{2D325937-54B3-4F61-A59E-BA696DA799F2}"/>
    <cellStyle name="40% - Accent6 6 7" xfId="9497" xr:uid="{E798A22D-7B55-44B5-8BEA-AF01A5A5511D}"/>
    <cellStyle name="40% - Accent6 6 7 2" xfId="11869" xr:uid="{4295F109-E473-449D-9E7E-6077ED21D8DE}"/>
    <cellStyle name="40% - Accent6 6 8" xfId="9608" xr:uid="{AB0306F0-CE75-4CC8-86BC-CEAF85487F33}"/>
    <cellStyle name="40% - Accent6 6 8 2" xfId="11870" xr:uid="{4946A72F-41D0-45E2-95C8-DC24A6B13077}"/>
    <cellStyle name="40% - Accent6 6 9" xfId="11365" xr:uid="{9625D428-9A90-4E8F-944D-BC22B90C320E}"/>
    <cellStyle name="40% - Accent6 6 9 2" xfId="11871" xr:uid="{C8C1851D-2001-48BC-8182-9B354EB47B83}"/>
    <cellStyle name="40% - Accent6 6_11. BS" xfId="10438" xr:uid="{3B37CC2C-0062-44DB-B0CB-AAC19F921228}"/>
    <cellStyle name="40% - Accent6 7" xfId="848" xr:uid="{00000000-0005-0000-0000-00003C090000}"/>
    <cellStyle name="40% - Accent6 7 10" xfId="11499" xr:uid="{F4681BCC-9A9B-4917-94A5-6F3B14F00C89}"/>
    <cellStyle name="40% - Accent6 7 2" xfId="5573" xr:uid="{00000000-0005-0000-0000-00003D090000}"/>
    <cellStyle name="40% - Accent6 7 2 2" xfId="7342" xr:uid="{00000000-0005-0000-0000-00003E090000}"/>
    <cellStyle name="40% - Accent6 7 2 3" xfId="7341" xr:uid="{00000000-0005-0000-0000-00003F090000}"/>
    <cellStyle name="40% - Accent6 7 2_11. BS" xfId="10443" xr:uid="{4EE9B8EC-8F5D-449E-AD60-18B08D9443A4}"/>
    <cellStyle name="40% - Accent6 7 3" xfId="7343" xr:uid="{00000000-0005-0000-0000-000040090000}"/>
    <cellStyle name="40% - Accent6 7 4" xfId="5959" xr:uid="{00000000-0005-0000-0000-000041090000}"/>
    <cellStyle name="40% - Accent6 7 4 2" xfId="9919" xr:uid="{3F0B8B39-1FAC-425F-804E-105C1ADCB0ED}"/>
    <cellStyle name="40% - Accent6 7 5" xfId="9227" xr:uid="{00000000-0005-0000-0000-000042090000}"/>
    <cellStyle name="40% - Accent6 7 5 2" xfId="9920" xr:uid="{FC1D439F-601B-470D-AD2C-EB4A6195A9E2}"/>
    <cellStyle name="40% - Accent6 7 6" xfId="9499" xr:uid="{A2E3EAA4-E2E0-47BC-9AC3-304938D29744}"/>
    <cellStyle name="40% - Accent6 7 6 2" xfId="11872" xr:uid="{6CC7D7D2-EBB3-43AA-949E-BCDC45C71893}"/>
    <cellStyle name="40% - Accent6 7 7" xfId="9606" xr:uid="{89048134-7563-44B2-9F97-29E38213A195}"/>
    <cellStyle name="40% - Accent6 7 7 2" xfId="11873" xr:uid="{2C8FF439-5068-400D-851D-2D77BEF7FBF5}"/>
    <cellStyle name="40% - Accent6 7 8" xfId="9665" xr:uid="{5A431A22-6C4E-4274-B460-2C6AFBBEC475}"/>
    <cellStyle name="40% - Accent6 7 8 2" xfId="11874" xr:uid="{BF66D89D-960B-466E-B93E-A21677483EC8}"/>
    <cellStyle name="40% - Accent6 7 9" xfId="9666" xr:uid="{AB7272F4-8CF6-46F7-A297-CB08CFF76BF5}"/>
    <cellStyle name="40% - Accent6 7 9 2" xfId="11875" xr:uid="{E2485908-E31C-4FBB-A228-0BC8D2726358}"/>
    <cellStyle name="40% - Accent6 7_11. BS" xfId="10442" xr:uid="{5A288A87-48BC-48CE-879B-515DE9C612DB}"/>
    <cellStyle name="40% - Accent6 8" xfId="849" xr:uid="{00000000-0005-0000-0000-000044090000}"/>
    <cellStyle name="40% - Accent6 8 2" xfId="5574" xr:uid="{00000000-0005-0000-0000-000045090000}"/>
    <cellStyle name="40% - Accent6 8 2 2" xfId="9921" xr:uid="{9A143B94-3A54-4486-ADFD-49E92B121936}"/>
    <cellStyle name="40% - Accent6 8 3" xfId="5960" xr:uid="{00000000-0005-0000-0000-000046090000}"/>
    <cellStyle name="40% - Accent6 8 3 2" xfId="9922" xr:uid="{6EFD1E5F-B0AC-4E58-B87F-5AB05A3C938E}"/>
    <cellStyle name="40% - Accent6 8 4" xfId="9228" xr:uid="{00000000-0005-0000-0000-000047090000}"/>
    <cellStyle name="40% - Accent6 8 4 2" xfId="9923" xr:uid="{8359596F-89D7-4167-B3C7-DAC85CA2D3B8}"/>
    <cellStyle name="40% - Accent6 8 5" xfId="9500" xr:uid="{080F561D-EFB7-41FE-99A1-174262CE087D}"/>
    <cellStyle name="40% - Accent6 8 5 2" xfId="11876" xr:uid="{577BEE26-7189-497B-88C3-498EDC5C77C1}"/>
    <cellStyle name="40% - Accent6 8 6" xfId="11500" xr:uid="{608FAEEB-20A3-4DC8-B67F-71D533B1287C}"/>
    <cellStyle name="40% - Accent6 8_11. BS" xfId="10444" xr:uid="{087FCC5A-8394-4AAD-BB37-3BB74823D022}"/>
    <cellStyle name="40% - Accent6 9" xfId="850" xr:uid="{00000000-0005-0000-0000-000048090000}"/>
    <cellStyle name="40% - Accent6 9 2" xfId="5575" xr:uid="{00000000-0005-0000-0000-000049090000}"/>
    <cellStyle name="40% - Accent6 9 2 2" xfId="9924" xr:uid="{6A9836B5-B19C-44B9-9BF9-F59378E5601D}"/>
    <cellStyle name="40% - Accent6 9 3" xfId="5961" xr:uid="{00000000-0005-0000-0000-00004A090000}"/>
    <cellStyle name="40% - Accent6 9 3 2" xfId="9925" xr:uid="{7170C459-A2BD-4F29-A6B9-3FB43E121C27}"/>
    <cellStyle name="40% - Accent6 9 4" xfId="9229" xr:uid="{00000000-0005-0000-0000-00004B090000}"/>
    <cellStyle name="40% - Accent6 9 4 2" xfId="9926" xr:uid="{A43E83DE-E503-45E8-8A85-FC9623ACEF03}"/>
    <cellStyle name="40% - Accent6 9 5" xfId="9501" xr:uid="{D24B70B8-89EC-4488-AE64-FC988643C573}"/>
    <cellStyle name="40% - Accent6 9 5 2" xfId="11877" xr:uid="{D9862F18-FD35-438D-9038-798415317F79}"/>
    <cellStyle name="40% - Accent6 9 6" xfId="11501" xr:uid="{9F8FEDD7-3D4E-49DF-934C-01238FB2337B}"/>
    <cellStyle name="40% - Accent6 9_11. BS" xfId="10445" xr:uid="{24005ECF-5BA8-462E-BAB1-40974B14D5C8}"/>
    <cellStyle name="40% - Akzent1" xfId="1934" xr:uid="{00000000-0005-0000-0000-00004C090000}"/>
    <cellStyle name="40% - Akzent2" xfId="1935" xr:uid="{00000000-0005-0000-0000-00004D090000}"/>
    <cellStyle name="40% - Akzent3" xfId="1936" xr:uid="{00000000-0005-0000-0000-00004E090000}"/>
    <cellStyle name="40% - Akzent4" xfId="1937" xr:uid="{00000000-0005-0000-0000-00004F090000}"/>
    <cellStyle name="40% - Akzent5" xfId="1938" xr:uid="{00000000-0005-0000-0000-000050090000}"/>
    <cellStyle name="40% - Akzent6" xfId="1939" xr:uid="{00000000-0005-0000-0000-000051090000}"/>
    <cellStyle name="40% - Ênfase1" xfId="1940" xr:uid="{00000000-0005-0000-0000-000052090000}"/>
    <cellStyle name="40% - Ênfase2" xfId="1941" xr:uid="{00000000-0005-0000-0000-000053090000}"/>
    <cellStyle name="40% - Ênfase3" xfId="1942" xr:uid="{00000000-0005-0000-0000-000054090000}"/>
    <cellStyle name="40% - Ênfase4" xfId="1943" xr:uid="{00000000-0005-0000-0000-000055090000}"/>
    <cellStyle name="40% - Ênfase5" xfId="1944" xr:uid="{00000000-0005-0000-0000-000056090000}"/>
    <cellStyle name="40% - Ênfase6" xfId="1945" xr:uid="{00000000-0005-0000-0000-000057090000}"/>
    <cellStyle name="40% - Énfasis1" xfId="851" xr:uid="{00000000-0005-0000-0000-000058090000}"/>
    <cellStyle name="40% - Énfasis2" xfId="852" xr:uid="{00000000-0005-0000-0000-000059090000}"/>
    <cellStyle name="40% - Énfasis3" xfId="853" xr:uid="{00000000-0005-0000-0000-00005A090000}"/>
    <cellStyle name="40% - Énfasis4" xfId="854" xr:uid="{00000000-0005-0000-0000-00005B090000}"/>
    <cellStyle name="40% - Énfasis5" xfId="855" xr:uid="{00000000-0005-0000-0000-00005C090000}"/>
    <cellStyle name="40% - Énfasis6" xfId="856" xr:uid="{00000000-0005-0000-0000-00005D090000}"/>
    <cellStyle name="60 % - Akzent1" xfId="857" xr:uid="{00000000-0005-0000-0000-00005E090000}"/>
    <cellStyle name="60 % - Akzent1 2" xfId="1946" xr:uid="{00000000-0005-0000-0000-00005F090000}"/>
    <cellStyle name="60 % - Akzent2" xfId="858" xr:uid="{00000000-0005-0000-0000-000060090000}"/>
    <cellStyle name="60 % - Akzent2 2" xfId="1947" xr:uid="{00000000-0005-0000-0000-000061090000}"/>
    <cellStyle name="60 % - Akzent3" xfId="859" xr:uid="{00000000-0005-0000-0000-000062090000}"/>
    <cellStyle name="60 % - Akzent3 2" xfId="1948" xr:uid="{00000000-0005-0000-0000-000063090000}"/>
    <cellStyle name="60 % - Akzent4" xfId="860" xr:uid="{00000000-0005-0000-0000-000064090000}"/>
    <cellStyle name="60 % - Akzent4 2" xfId="1949" xr:uid="{00000000-0005-0000-0000-000065090000}"/>
    <cellStyle name="60 % - Akzent5" xfId="861" xr:uid="{00000000-0005-0000-0000-000066090000}"/>
    <cellStyle name="60 % - Akzent5 2" xfId="1950" xr:uid="{00000000-0005-0000-0000-000067090000}"/>
    <cellStyle name="60 % - Akzent6" xfId="862" xr:uid="{00000000-0005-0000-0000-000068090000}"/>
    <cellStyle name="60 % - Akzent6 2" xfId="1951" xr:uid="{00000000-0005-0000-0000-000069090000}"/>
    <cellStyle name="60 % - Accent1" xfId="142" xr:uid="{00000000-0005-0000-0000-00006A090000}"/>
    <cellStyle name="60 % - Accent1 2" xfId="863" xr:uid="{00000000-0005-0000-0000-00006B090000}"/>
    <cellStyle name="60 % - Accent1_9 Inc.St" xfId="11240" xr:uid="{8B19E447-E489-467A-9C24-B7AD6EA1017C}"/>
    <cellStyle name="60 % - Accent2" xfId="143" xr:uid="{00000000-0005-0000-0000-00006D090000}"/>
    <cellStyle name="60 % - Accent2 2" xfId="864" xr:uid="{00000000-0005-0000-0000-00006E090000}"/>
    <cellStyle name="60 % - Accent2_9 Inc.St" xfId="11241" xr:uid="{E4C8A4BC-09C6-43CB-9ED9-F204489D1C25}"/>
    <cellStyle name="60 % - Accent3" xfId="144" xr:uid="{00000000-0005-0000-0000-000070090000}"/>
    <cellStyle name="60 % - Accent3 2" xfId="865" xr:uid="{00000000-0005-0000-0000-000071090000}"/>
    <cellStyle name="60 % - Accent3_9 Inc.St" xfId="11242" xr:uid="{19E5C4A4-E917-424C-A52A-226466E516EF}"/>
    <cellStyle name="60 % - Accent4" xfId="145" xr:uid="{00000000-0005-0000-0000-000073090000}"/>
    <cellStyle name="60 % - Accent4 2" xfId="866" xr:uid="{00000000-0005-0000-0000-000074090000}"/>
    <cellStyle name="60 % - Accent4_9 Inc.St" xfId="11243" xr:uid="{3BD685E2-F77A-4944-8CEA-25E733C7639F}"/>
    <cellStyle name="60 % - Accent5" xfId="146" xr:uid="{00000000-0005-0000-0000-000076090000}"/>
    <cellStyle name="60 % - Accent5 2" xfId="867" xr:uid="{00000000-0005-0000-0000-000077090000}"/>
    <cellStyle name="60 % - Accent5_9 Inc.St" xfId="11244" xr:uid="{CC55A647-5EEE-49C9-989C-76F0C0808BBE}"/>
    <cellStyle name="60 % - Accent6" xfId="147" xr:uid="{00000000-0005-0000-0000-000079090000}"/>
    <cellStyle name="60 % - Accent6 2" xfId="868" xr:uid="{00000000-0005-0000-0000-00007A090000}"/>
    <cellStyle name="60 % - Accent6_9 Inc.St" xfId="11245" xr:uid="{1631F08E-FF52-422E-8E09-A7AC8AF4147A}"/>
    <cellStyle name="60% - Accent1 10" xfId="7344" xr:uid="{00000000-0005-0000-0000-00007C090000}"/>
    <cellStyle name="60% - Accent1 11" xfId="7345" xr:uid="{00000000-0005-0000-0000-00007D090000}"/>
    <cellStyle name="60% - Accent1 12" xfId="7346" xr:uid="{00000000-0005-0000-0000-00007E090000}"/>
    <cellStyle name="60% - Accent1 13" xfId="7347" xr:uid="{00000000-0005-0000-0000-00007F090000}"/>
    <cellStyle name="60% - Accent1 2" xfId="148" xr:uid="{00000000-0005-0000-0000-000080090000}"/>
    <cellStyle name="60% - Accent1 2 10" xfId="7348" xr:uid="{00000000-0005-0000-0000-000081090000}"/>
    <cellStyle name="60% - Accent1 2 11" xfId="7349" xr:uid="{00000000-0005-0000-0000-000082090000}"/>
    <cellStyle name="60% - Accent1 2 12" xfId="7350" xr:uid="{00000000-0005-0000-0000-000083090000}"/>
    <cellStyle name="60% - Accent1 2 13" xfId="7351" xr:uid="{00000000-0005-0000-0000-000084090000}"/>
    <cellStyle name="60% - Accent1 2 14" xfId="7352" xr:uid="{00000000-0005-0000-0000-000085090000}"/>
    <cellStyle name="60% - Accent1 2 15" xfId="7353" xr:uid="{00000000-0005-0000-0000-000086090000}"/>
    <cellStyle name="60% - Accent1 2 16" xfId="7354" xr:uid="{00000000-0005-0000-0000-000087090000}"/>
    <cellStyle name="60% - Accent1 2 17" xfId="7355" xr:uid="{00000000-0005-0000-0000-000088090000}"/>
    <cellStyle name="60% - Accent1 2 18" xfId="7356" xr:uid="{00000000-0005-0000-0000-000089090000}"/>
    <cellStyle name="60% - Accent1 2 2" xfId="869" xr:uid="{00000000-0005-0000-0000-00008A090000}"/>
    <cellStyle name="60% - Accent1 2 2 10" xfId="7357" xr:uid="{00000000-0005-0000-0000-00008B090000}"/>
    <cellStyle name="60% - Accent1 2 2 11" xfId="7358" xr:uid="{00000000-0005-0000-0000-00008C090000}"/>
    <cellStyle name="60% - Accent1 2 2 12" xfId="7359" xr:uid="{00000000-0005-0000-0000-00008D090000}"/>
    <cellStyle name="60% - Accent1 2 2 13" xfId="7360" xr:uid="{00000000-0005-0000-0000-00008E090000}"/>
    <cellStyle name="60% - Accent1 2 2 14" xfId="7361" xr:uid="{00000000-0005-0000-0000-00008F090000}"/>
    <cellStyle name="60% - Accent1 2 2 15" xfId="7362" xr:uid="{00000000-0005-0000-0000-000090090000}"/>
    <cellStyle name="60% - Accent1 2 2 16" xfId="7363" xr:uid="{00000000-0005-0000-0000-000091090000}"/>
    <cellStyle name="60% - Accent1 2 2 17" xfId="7364" xr:uid="{00000000-0005-0000-0000-000092090000}"/>
    <cellStyle name="60% - Accent1 2 2 18" xfId="7365" xr:uid="{00000000-0005-0000-0000-000093090000}"/>
    <cellStyle name="60% - Accent1 2 2 2" xfId="7366" xr:uid="{00000000-0005-0000-0000-000094090000}"/>
    <cellStyle name="60% - Accent1 2 2 3" xfId="7367" xr:uid="{00000000-0005-0000-0000-000095090000}"/>
    <cellStyle name="60% - Accent1 2 2 4" xfId="7368" xr:uid="{00000000-0005-0000-0000-000096090000}"/>
    <cellStyle name="60% - Accent1 2 2 5" xfId="7369" xr:uid="{00000000-0005-0000-0000-000097090000}"/>
    <cellStyle name="60% - Accent1 2 2 6" xfId="7370" xr:uid="{00000000-0005-0000-0000-000098090000}"/>
    <cellStyle name="60% - Accent1 2 2 7" xfId="7371" xr:uid="{00000000-0005-0000-0000-000099090000}"/>
    <cellStyle name="60% - Accent1 2 2 8" xfId="7372" xr:uid="{00000000-0005-0000-0000-00009A090000}"/>
    <cellStyle name="60% - Accent1 2 2 9" xfId="7373" xr:uid="{00000000-0005-0000-0000-00009B090000}"/>
    <cellStyle name="60% - Accent1 2 2_9 Inc.St" xfId="11246" xr:uid="{B9408726-028D-49E8-B97D-5FBC79DBE288}"/>
    <cellStyle name="60% - Accent1 2 3" xfId="7374" xr:uid="{00000000-0005-0000-0000-00009D090000}"/>
    <cellStyle name="60% - Accent1 2 4" xfId="7375" xr:uid="{00000000-0005-0000-0000-00009E090000}"/>
    <cellStyle name="60% - Accent1 2 5" xfId="7376" xr:uid="{00000000-0005-0000-0000-00009F090000}"/>
    <cellStyle name="60% - Accent1 2 6" xfId="7377" xr:uid="{00000000-0005-0000-0000-0000A0090000}"/>
    <cellStyle name="60% - Accent1 2 7" xfId="7378" xr:uid="{00000000-0005-0000-0000-0000A1090000}"/>
    <cellStyle name="60% - Accent1 2 8" xfId="7379" xr:uid="{00000000-0005-0000-0000-0000A2090000}"/>
    <cellStyle name="60% - Accent1 2 9" xfId="7380" xr:uid="{00000000-0005-0000-0000-0000A3090000}"/>
    <cellStyle name="60% - Accent1 2_5130_new" xfId="7381" xr:uid="{00000000-0005-0000-0000-0000A4090000}"/>
    <cellStyle name="60% - Accent1 3" xfId="149" xr:uid="{00000000-0005-0000-0000-0000A5090000}"/>
    <cellStyle name="60% - Accent1 3 2" xfId="7382" xr:uid="{00000000-0005-0000-0000-0000A6090000}"/>
    <cellStyle name="60% - Accent1 3 3" xfId="7383" xr:uid="{00000000-0005-0000-0000-0000A7090000}"/>
    <cellStyle name="60% - Accent1 3 4" xfId="7384" xr:uid="{00000000-0005-0000-0000-0000A8090000}"/>
    <cellStyle name="60% - Accent1 3_9 Inc.St" xfId="11247" xr:uid="{36DD622F-0372-4FAF-B8D4-FBF673639E13}"/>
    <cellStyle name="60% - Accent1 4" xfId="150" xr:uid="{00000000-0005-0000-0000-0000AA090000}"/>
    <cellStyle name="60% - Accent1 4 2" xfId="7385" xr:uid="{00000000-0005-0000-0000-0000AB090000}"/>
    <cellStyle name="60% - Accent1 4_9 Inc.St" xfId="11248" xr:uid="{9EE82ECA-2EB8-43D3-AEF9-1450500C6403}"/>
    <cellStyle name="60% - Accent1 5" xfId="151" xr:uid="{00000000-0005-0000-0000-0000AD090000}"/>
    <cellStyle name="60% - Accent1 6" xfId="5689" xr:uid="{00000000-0005-0000-0000-0000AE090000}"/>
    <cellStyle name="60% - Accent1 6 2" xfId="7386" xr:uid="{00000000-0005-0000-0000-0000AF090000}"/>
    <cellStyle name="60% - Accent1 6_11. BS" xfId="10446" xr:uid="{44D923F1-18CA-4FD1-BC65-5F86FCBFB874}"/>
    <cellStyle name="60% - Accent1 7" xfId="5694" xr:uid="{00000000-0005-0000-0000-0000B0090000}"/>
    <cellStyle name="60% - Accent1 7 2" xfId="7387" xr:uid="{00000000-0005-0000-0000-0000B1090000}"/>
    <cellStyle name="60% - Accent1 7_11. BS" xfId="10447" xr:uid="{052454B3-D0AD-4D6E-B029-985694DF103C}"/>
    <cellStyle name="60% - Accent1 8" xfId="5664" xr:uid="{00000000-0005-0000-0000-0000B2090000}"/>
    <cellStyle name="60% - Accent1 8 2" xfId="7388" xr:uid="{00000000-0005-0000-0000-0000B3090000}"/>
    <cellStyle name="60% - Accent1 8_11. BS" xfId="10448" xr:uid="{C4B4B0B9-D5F8-4076-BC5F-E23254F69EBC}"/>
    <cellStyle name="60% - Accent1 9" xfId="7389" xr:uid="{00000000-0005-0000-0000-0000B4090000}"/>
    <cellStyle name="60% - Accent2 10" xfId="7390" xr:uid="{00000000-0005-0000-0000-0000B5090000}"/>
    <cellStyle name="60% - Accent2 11" xfId="7391" xr:uid="{00000000-0005-0000-0000-0000B6090000}"/>
    <cellStyle name="60% - Accent2 12" xfId="7392" xr:uid="{00000000-0005-0000-0000-0000B7090000}"/>
    <cellStyle name="60% - Accent2 13" xfId="7393" xr:uid="{00000000-0005-0000-0000-0000B8090000}"/>
    <cellStyle name="60% - Accent2 2" xfId="152" xr:uid="{00000000-0005-0000-0000-0000B9090000}"/>
    <cellStyle name="60% - Accent2 2 10" xfId="7394" xr:uid="{00000000-0005-0000-0000-0000BA090000}"/>
    <cellStyle name="60% - Accent2 2 11" xfId="7395" xr:uid="{00000000-0005-0000-0000-0000BB090000}"/>
    <cellStyle name="60% - Accent2 2 12" xfId="7396" xr:uid="{00000000-0005-0000-0000-0000BC090000}"/>
    <cellStyle name="60% - Accent2 2 13" xfId="7397" xr:uid="{00000000-0005-0000-0000-0000BD090000}"/>
    <cellStyle name="60% - Accent2 2 14" xfId="7398" xr:uid="{00000000-0005-0000-0000-0000BE090000}"/>
    <cellStyle name="60% - Accent2 2 15" xfId="7399" xr:uid="{00000000-0005-0000-0000-0000BF090000}"/>
    <cellStyle name="60% - Accent2 2 16" xfId="7400" xr:uid="{00000000-0005-0000-0000-0000C0090000}"/>
    <cellStyle name="60% - Accent2 2 17" xfId="7401" xr:uid="{00000000-0005-0000-0000-0000C1090000}"/>
    <cellStyle name="60% - Accent2 2 18" xfId="7402" xr:uid="{00000000-0005-0000-0000-0000C2090000}"/>
    <cellStyle name="60% - Accent2 2 2" xfId="870" xr:uid="{00000000-0005-0000-0000-0000C3090000}"/>
    <cellStyle name="60% - Accent2 2 2 10" xfId="7403" xr:uid="{00000000-0005-0000-0000-0000C4090000}"/>
    <cellStyle name="60% - Accent2 2 2 11" xfId="7404" xr:uid="{00000000-0005-0000-0000-0000C5090000}"/>
    <cellStyle name="60% - Accent2 2 2 12" xfId="7405" xr:uid="{00000000-0005-0000-0000-0000C6090000}"/>
    <cellStyle name="60% - Accent2 2 2 13" xfId="7406" xr:uid="{00000000-0005-0000-0000-0000C7090000}"/>
    <cellStyle name="60% - Accent2 2 2 14" xfId="7407" xr:uid="{00000000-0005-0000-0000-0000C8090000}"/>
    <cellStyle name="60% - Accent2 2 2 15" xfId="7408" xr:uid="{00000000-0005-0000-0000-0000C9090000}"/>
    <cellStyle name="60% - Accent2 2 2 16" xfId="7409" xr:uid="{00000000-0005-0000-0000-0000CA090000}"/>
    <cellStyle name="60% - Accent2 2 2 17" xfId="7410" xr:uid="{00000000-0005-0000-0000-0000CB090000}"/>
    <cellStyle name="60% - Accent2 2 2 18" xfId="7411" xr:uid="{00000000-0005-0000-0000-0000CC090000}"/>
    <cellStyle name="60% - Accent2 2 2 2" xfId="7412" xr:uid="{00000000-0005-0000-0000-0000CD090000}"/>
    <cellStyle name="60% - Accent2 2 2 3" xfId="7413" xr:uid="{00000000-0005-0000-0000-0000CE090000}"/>
    <cellStyle name="60% - Accent2 2 2 4" xfId="7414" xr:uid="{00000000-0005-0000-0000-0000CF090000}"/>
    <cellStyle name="60% - Accent2 2 2 5" xfId="7415" xr:uid="{00000000-0005-0000-0000-0000D0090000}"/>
    <cellStyle name="60% - Accent2 2 2 6" xfId="7416" xr:uid="{00000000-0005-0000-0000-0000D1090000}"/>
    <cellStyle name="60% - Accent2 2 2 7" xfId="7417" xr:uid="{00000000-0005-0000-0000-0000D2090000}"/>
    <cellStyle name="60% - Accent2 2 2 8" xfId="7418" xr:uid="{00000000-0005-0000-0000-0000D3090000}"/>
    <cellStyle name="60% - Accent2 2 2 9" xfId="7419" xr:uid="{00000000-0005-0000-0000-0000D4090000}"/>
    <cellStyle name="60% - Accent2 2 2_Equity reconciliation 2013-03" xfId="7420" xr:uid="{00000000-0005-0000-0000-0000D5090000}"/>
    <cellStyle name="60% - Accent2 2 3" xfId="7421" xr:uid="{00000000-0005-0000-0000-0000D6090000}"/>
    <cellStyle name="60% - Accent2 2 4" xfId="7422" xr:uid="{00000000-0005-0000-0000-0000D7090000}"/>
    <cellStyle name="60% - Accent2 2 5" xfId="7423" xr:uid="{00000000-0005-0000-0000-0000D8090000}"/>
    <cellStyle name="60% - Accent2 2 6" xfId="7424" xr:uid="{00000000-0005-0000-0000-0000D9090000}"/>
    <cellStyle name="60% - Accent2 2 7" xfId="7425" xr:uid="{00000000-0005-0000-0000-0000DA090000}"/>
    <cellStyle name="60% - Accent2 2 8" xfId="7426" xr:uid="{00000000-0005-0000-0000-0000DB090000}"/>
    <cellStyle name="60% - Accent2 2 9" xfId="7427" xr:uid="{00000000-0005-0000-0000-0000DC090000}"/>
    <cellStyle name="60% - Accent2 2_5130_new" xfId="7428" xr:uid="{00000000-0005-0000-0000-0000DD090000}"/>
    <cellStyle name="60% - Accent2 3" xfId="153" xr:uid="{00000000-0005-0000-0000-0000DE090000}"/>
    <cellStyle name="60% - Accent2 3 2" xfId="7429" xr:uid="{00000000-0005-0000-0000-0000DF090000}"/>
    <cellStyle name="60% - Accent2 3_9 Inc.St" xfId="11249" xr:uid="{D77101F0-7879-4900-81A4-A3946DFBE3A5}"/>
    <cellStyle name="60% - Accent2 4" xfId="154" xr:uid="{00000000-0005-0000-0000-0000E1090000}"/>
    <cellStyle name="60% - Accent2 4 2" xfId="7430" xr:uid="{00000000-0005-0000-0000-0000E2090000}"/>
    <cellStyle name="60% - Accent2 4_9 Inc.St" xfId="11250" xr:uid="{A278E614-4AFC-4719-A0C5-69C4B8AC61AD}"/>
    <cellStyle name="60% - Accent2 5" xfId="155" xr:uid="{00000000-0005-0000-0000-0000E4090000}"/>
    <cellStyle name="60% - Accent2 6" xfId="2044" xr:uid="{00000000-0005-0000-0000-0000E5090000}"/>
    <cellStyle name="60% - Accent2 7" xfId="5690" xr:uid="{00000000-0005-0000-0000-0000E6090000}"/>
    <cellStyle name="60% - Accent2 7 2" xfId="7431" xr:uid="{00000000-0005-0000-0000-0000E7090000}"/>
    <cellStyle name="60% - Accent2 7_11. BS" xfId="10449" xr:uid="{0267A211-2F9A-4D30-8371-AECA4D2743CA}"/>
    <cellStyle name="60% - Accent2 8" xfId="5695" xr:uid="{00000000-0005-0000-0000-0000E8090000}"/>
    <cellStyle name="60% - Accent2 8 2" xfId="7432" xr:uid="{00000000-0005-0000-0000-0000E9090000}"/>
    <cellStyle name="60% - Accent2 8_11. BS" xfId="10450" xr:uid="{9CC94C66-53F2-4C6B-AC54-1B4A204EA6E8}"/>
    <cellStyle name="60% - Accent2 9" xfId="5662" xr:uid="{00000000-0005-0000-0000-0000EA090000}"/>
    <cellStyle name="60% - Accent2 9 2" xfId="7433" xr:uid="{00000000-0005-0000-0000-0000EB090000}"/>
    <cellStyle name="60% - Accent2 9_11. BS" xfId="10451" xr:uid="{1E3563E6-B3FF-4CF7-84E7-1E17F9CC7046}"/>
    <cellStyle name="60% - Accent3 10" xfId="7434" xr:uid="{00000000-0005-0000-0000-0000EC090000}"/>
    <cellStyle name="60% - Accent3 11" xfId="7435" xr:uid="{00000000-0005-0000-0000-0000ED090000}"/>
    <cellStyle name="60% - Accent3 12" xfId="7436" xr:uid="{00000000-0005-0000-0000-0000EE090000}"/>
    <cellStyle name="60% - Accent3 13" xfId="7437" xr:uid="{00000000-0005-0000-0000-0000EF090000}"/>
    <cellStyle name="60% - Accent3 2" xfId="156" xr:uid="{00000000-0005-0000-0000-0000F0090000}"/>
    <cellStyle name="60% - Accent3 2 10" xfId="7438" xr:uid="{00000000-0005-0000-0000-0000F1090000}"/>
    <cellStyle name="60% - Accent3 2 11" xfId="7439" xr:uid="{00000000-0005-0000-0000-0000F2090000}"/>
    <cellStyle name="60% - Accent3 2 12" xfId="7440" xr:uid="{00000000-0005-0000-0000-0000F3090000}"/>
    <cellStyle name="60% - Accent3 2 13" xfId="7441" xr:uid="{00000000-0005-0000-0000-0000F4090000}"/>
    <cellStyle name="60% - Accent3 2 14" xfId="7442" xr:uid="{00000000-0005-0000-0000-0000F5090000}"/>
    <cellStyle name="60% - Accent3 2 15" xfId="7443" xr:uid="{00000000-0005-0000-0000-0000F6090000}"/>
    <cellStyle name="60% - Accent3 2 16" xfId="7444" xr:uid="{00000000-0005-0000-0000-0000F7090000}"/>
    <cellStyle name="60% - Accent3 2 17" xfId="7445" xr:uid="{00000000-0005-0000-0000-0000F8090000}"/>
    <cellStyle name="60% - Accent3 2 18" xfId="7446" xr:uid="{00000000-0005-0000-0000-0000F9090000}"/>
    <cellStyle name="60% - Accent3 2 2" xfId="871" xr:uid="{00000000-0005-0000-0000-0000FA090000}"/>
    <cellStyle name="60% - Accent3 2 2 10" xfId="7447" xr:uid="{00000000-0005-0000-0000-0000FB090000}"/>
    <cellStyle name="60% - Accent3 2 2 11" xfId="7448" xr:uid="{00000000-0005-0000-0000-0000FC090000}"/>
    <cellStyle name="60% - Accent3 2 2 12" xfId="7449" xr:uid="{00000000-0005-0000-0000-0000FD090000}"/>
    <cellStyle name="60% - Accent3 2 2 13" xfId="7450" xr:uid="{00000000-0005-0000-0000-0000FE090000}"/>
    <cellStyle name="60% - Accent3 2 2 14" xfId="7451" xr:uid="{00000000-0005-0000-0000-0000FF090000}"/>
    <cellStyle name="60% - Accent3 2 2 15" xfId="7452" xr:uid="{00000000-0005-0000-0000-0000000A0000}"/>
    <cellStyle name="60% - Accent3 2 2 16" xfId="7453" xr:uid="{00000000-0005-0000-0000-0000010A0000}"/>
    <cellStyle name="60% - Accent3 2 2 17" xfId="7454" xr:uid="{00000000-0005-0000-0000-0000020A0000}"/>
    <cellStyle name="60% - Accent3 2 2 18" xfId="7455" xr:uid="{00000000-0005-0000-0000-0000030A0000}"/>
    <cellStyle name="60% - Accent3 2 2 2" xfId="7456" xr:uid="{00000000-0005-0000-0000-0000040A0000}"/>
    <cellStyle name="60% - Accent3 2 2 3" xfId="7457" xr:uid="{00000000-0005-0000-0000-0000050A0000}"/>
    <cellStyle name="60% - Accent3 2 2 4" xfId="7458" xr:uid="{00000000-0005-0000-0000-0000060A0000}"/>
    <cellStyle name="60% - Accent3 2 2 5" xfId="7459" xr:uid="{00000000-0005-0000-0000-0000070A0000}"/>
    <cellStyle name="60% - Accent3 2 2 6" xfId="7460" xr:uid="{00000000-0005-0000-0000-0000080A0000}"/>
    <cellStyle name="60% - Accent3 2 2 7" xfId="7461" xr:uid="{00000000-0005-0000-0000-0000090A0000}"/>
    <cellStyle name="60% - Accent3 2 2 8" xfId="7462" xr:uid="{00000000-0005-0000-0000-00000A0A0000}"/>
    <cellStyle name="60% - Accent3 2 2 9" xfId="7463" xr:uid="{00000000-0005-0000-0000-00000B0A0000}"/>
    <cellStyle name="60% - Accent3 2 2_9 Inc.St" xfId="11251" xr:uid="{E7D4D578-7FF5-4738-8918-B33A631D181E}"/>
    <cellStyle name="60% - Accent3 2 3" xfId="7464" xr:uid="{00000000-0005-0000-0000-00000D0A0000}"/>
    <cellStyle name="60% - Accent3 2 4" xfId="7465" xr:uid="{00000000-0005-0000-0000-00000E0A0000}"/>
    <cellStyle name="60% - Accent3 2 5" xfId="7466" xr:uid="{00000000-0005-0000-0000-00000F0A0000}"/>
    <cellStyle name="60% - Accent3 2 6" xfId="7467" xr:uid="{00000000-0005-0000-0000-0000100A0000}"/>
    <cellStyle name="60% - Accent3 2 7" xfId="7468" xr:uid="{00000000-0005-0000-0000-0000110A0000}"/>
    <cellStyle name="60% - Accent3 2 8" xfId="7469" xr:uid="{00000000-0005-0000-0000-0000120A0000}"/>
    <cellStyle name="60% - Accent3 2 9" xfId="7470" xr:uid="{00000000-0005-0000-0000-0000130A0000}"/>
    <cellStyle name="60% - Accent3 2_5130_new" xfId="7471" xr:uid="{00000000-0005-0000-0000-0000140A0000}"/>
    <cellStyle name="60% - Accent3 3" xfId="157" xr:uid="{00000000-0005-0000-0000-0000150A0000}"/>
    <cellStyle name="60% - Accent3 3 2" xfId="7472" xr:uid="{00000000-0005-0000-0000-0000160A0000}"/>
    <cellStyle name="60% - Accent3 3 3" xfId="7473" xr:uid="{00000000-0005-0000-0000-0000170A0000}"/>
    <cellStyle name="60% - Accent3 3 4" xfId="7474" xr:uid="{00000000-0005-0000-0000-0000180A0000}"/>
    <cellStyle name="60% - Accent3 3_9 Inc.St" xfId="11252" xr:uid="{E3C6EF7A-39CD-4C35-8CA2-34287685F29F}"/>
    <cellStyle name="60% - Accent3 4" xfId="158" xr:uid="{00000000-0005-0000-0000-00001A0A0000}"/>
    <cellStyle name="60% - Accent3 4 2" xfId="7475" xr:uid="{00000000-0005-0000-0000-00001B0A0000}"/>
    <cellStyle name="60% - Accent3 4_9 Inc.St" xfId="11253" xr:uid="{7BF28931-E4B9-4714-82EE-F9B8633763B6}"/>
    <cellStyle name="60% - Accent3 5" xfId="159" xr:uid="{00000000-0005-0000-0000-00001D0A0000}"/>
    <cellStyle name="60% - Accent3 6" xfId="2045" xr:uid="{00000000-0005-0000-0000-00001E0A0000}"/>
    <cellStyle name="60% - Accent3 7" xfId="7476" xr:uid="{00000000-0005-0000-0000-00001F0A0000}"/>
    <cellStyle name="60% - Accent3 8" xfId="7477" xr:uid="{00000000-0005-0000-0000-0000200A0000}"/>
    <cellStyle name="60% - Accent3 9" xfId="7478" xr:uid="{00000000-0005-0000-0000-0000210A0000}"/>
    <cellStyle name="60% - Accent4 10" xfId="7479" xr:uid="{00000000-0005-0000-0000-0000220A0000}"/>
    <cellStyle name="60% - Accent4 11" xfId="7480" xr:uid="{00000000-0005-0000-0000-0000230A0000}"/>
    <cellStyle name="60% - Accent4 12" xfId="7481" xr:uid="{00000000-0005-0000-0000-0000240A0000}"/>
    <cellStyle name="60% - Accent4 13" xfId="7482" xr:uid="{00000000-0005-0000-0000-0000250A0000}"/>
    <cellStyle name="60% - Accent4 2" xfId="160" xr:uid="{00000000-0005-0000-0000-0000260A0000}"/>
    <cellStyle name="60% - Accent4 2 10" xfId="7483" xr:uid="{00000000-0005-0000-0000-0000270A0000}"/>
    <cellStyle name="60% - Accent4 2 11" xfId="7484" xr:uid="{00000000-0005-0000-0000-0000280A0000}"/>
    <cellStyle name="60% - Accent4 2 12" xfId="7485" xr:uid="{00000000-0005-0000-0000-0000290A0000}"/>
    <cellStyle name="60% - Accent4 2 13" xfId="7486" xr:uid="{00000000-0005-0000-0000-00002A0A0000}"/>
    <cellStyle name="60% - Accent4 2 14" xfId="7487" xr:uid="{00000000-0005-0000-0000-00002B0A0000}"/>
    <cellStyle name="60% - Accent4 2 15" xfId="7488" xr:uid="{00000000-0005-0000-0000-00002C0A0000}"/>
    <cellStyle name="60% - Accent4 2 16" xfId="7489" xr:uid="{00000000-0005-0000-0000-00002D0A0000}"/>
    <cellStyle name="60% - Accent4 2 17" xfId="7490" xr:uid="{00000000-0005-0000-0000-00002E0A0000}"/>
    <cellStyle name="60% - Accent4 2 2" xfId="872" xr:uid="{00000000-0005-0000-0000-00002F0A0000}"/>
    <cellStyle name="60% - Accent4 2 2 10" xfId="7491" xr:uid="{00000000-0005-0000-0000-0000300A0000}"/>
    <cellStyle name="60% - Accent4 2 2 11" xfId="7492" xr:uid="{00000000-0005-0000-0000-0000310A0000}"/>
    <cellStyle name="60% - Accent4 2 2 12" xfId="7493" xr:uid="{00000000-0005-0000-0000-0000320A0000}"/>
    <cellStyle name="60% - Accent4 2 2 2" xfId="7494" xr:uid="{00000000-0005-0000-0000-0000330A0000}"/>
    <cellStyle name="60% - Accent4 2 2 3" xfId="7495" xr:uid="{00000000-0005-0000-0000-0000340A0000}"/>
    <cellStyle name="60% - Accent4 2 2 4" xfId="7496" xr:uid="{00000000-0005-0000-0000-0000350A0000}"/>
    <cellStyle name="60% - Accent4 2 2 5" xfId="7497" xr:uid="{00000000-0005-0000-0000-0000360A0000}"/>
    <cellStyle name="60% - Accent4 2 2 6" xfId="7498" xr:uid="{00000000-0005-0000-0000-0000370A0000}"/>
    <cellStyle name="60% - Accent4 2 2 7" xfId="7499" xr:uid="{00000000-0005-0000-0000-0000380A0000}"/>
    <cellStyle name="60% - Accent4 2 2 8" xfId="7500" xr:uid="{00000000-0005-0000-0000-0000390A0000}"/>
    <cellStyle name="60% - Accent4 2 2 9" xfId="7501" xr:uid="{00000000-0005-0000-0000-00003A0A0000}"/>
    <cellStyle name="60% - Accent4 2 2_9 Inc.St" xfId="11255" xr:uid="{67DDF888-D239-4060-BB5C-A2793A83756D}"/>
    <cellStyle name="60% - Accent4 2 3" xfId="7502" xr:uid="{00000000-0005-0000-0000-00003C0A0000}"/>
    <cellStyle name="60% - Accent4 2 4" xfId="7503" xr:uid="{00000000-0005-0000-0000-00003D0A0000}"/>
    <cellStyle name="60% - Accent4 2 5" xfId="7504" xr:uid="{00000000-0005-0000-0000-00003E0A0000}"/>
    <cellStyle name="60% - Accent4 2 6" xfId="7505" xr:uid="{00000000-0005-0000-0000-00003F0A0000}"/>
    <cellStyle name="60% - Accent4 2 7" xfId="7506" xr:uid="{00000000-0005-0000-0000-0000400A0000}"/>
    <cellStyle name="60% - Accent4 2 8" xfId="7507" xr:uid="{00000000-0005-0000-0000-0000410A0000}"/>
    <cellStyle name="60% - Accent4 2 9" xfId="7508" xr:uid="{00000000-0005-0000-0000-0000420A0000}"/>
    <cellStyle name="60% - Accent4 2_9 Inc.St" xfId="11254" xr:uid="{12A67AD7-5289-4B37-AEDE-9A20DF8870E4}"/>
    <cellStyle name="60% - Accent4 3" xfId="161" xr:uid="{00000000-0005-0000-0000-0000440A0000}"/>
    <cellStyle name="60% - Accent4 3 2" xfId="7509" xr:uid="{00000000-0005-0000-0000-0000450A0000}"/>
    <cellStyle name="60% - Accent4 3_9 Inc.St" xfId="11256" xr:uid="{A22EA1F5-6FBB-4C02-A046-36C30DB96983}"/>
    <cellStyle name="60% - Accent4 4" xfId="162" xr:uid="{00000000-0005-0000-0000-0000470A0000}"/>
    <cellStyle name="60% - Accent4 4 2" xfId="7510" xr:uid="{00000000-0005-0000-0000-0000480A0000}"/>
    <cellStyle name="60% - Accent4 4_9 Inc.St" xfId="11257" xr:uid="{FC01BEEB-2732-4DF9-B9CC-43D965AE622B}"/>
    <cellStyle name="60% - Accent4 5" xfId="163" xr:uid="{00000000-0005-0000-0000-00004A0A0000}"/>
    <cellStyle name="60% - Accent4 6" xfId="2046" xr:uid="{00000000-0005-0000-0000-00004B0A0000}"/>
    <cellStyle name="60% - Accent4 7" xfId="5691" xr:uid="{00000000-0005-0000-0000-00004C0A0000}"/>
    <cellStyle name="60% - Accent4 7 2" xfId="7511" xr:uid="{00000000-0005-0000-0000-00004D0A0000}"/>
    <cellStyle name="60% - Accent4 7_11. BS" xfId="10452" xr:uid="{FA738FE4-02D6-450D-BE14-EE6C1E68F3B4}"/>
    <cellStyle name="60% - Accent4 8" xfId="5696" xr:uid="{00000000-0005-0000-0000-00004E0A0000}"/>
    <cellStyle name="60% - Accent4 8 2" xfId="7512" xr:uid="{00000000-0005-0000-0000-00004F0A0000}"/>
    <cellStyle name="60% - Accent4 8_11. BS" xfId="10453" xr:uid="{5E48AE85-9EAE-469C-88C9-69E0A70EB9DD}"/>
    <cellStyle name="60% - Accent4 9" xfId="5667" xr:uid="{00000000-0005-0000-0000-0000500A0000}"/>
    <cellStyle name="60% - Accent4 9 2" xfId="7513" xr:uid="{00000000-0005-0000-0000-0000510A0000}"/>
    <cellStyle name="60% - Accent4 9_11. BS" xfId="10454" xr:uid="{0093FC20-6BA0-4889-8376-D57247B7F53E}"/>
    <cellStyle name="60% - Accent5 10" xfId="7514" xr:uid="{00000000-0005-0000-0000-0000520A0000}"/>
    <cellStyle name="60% - Accent5 11" xfId="7515" xr:uid="{00000000-0005-0000-0000-0000530A0000}"/>
    <cellStyle name="60% - Accent5 12" xfId="7516" xr:uid="{00000000-0005-0000-0000-0000540A0000}"/>
    <cellStyle name="60% - Accent5 13" xfId="7517" xr:uid="{00000000-0005-0000-0000-0000550A0000}"/>
    <cellStyle name="60% - Accent5 2" xfId="164" xr:uid="{00000000-0005-0000-0000-0000560A0000}"/>
    <cellStyle name="60% - Accent5 2 10" xfId="7518" xr:uid="{00000000-0005-0000-0000-0000570A0000}"/>
    <cellStyle name="60% - Accent5 2 11" xfId="7519" xr:uid="{00000000-0005-0000-0000-0000580A0000}"/>
    <cellStyle name="60% - Accent5 2 12" xfId="7520" xr:uid="{00000000-0005-0000-0000-0000590A0000}"/>
    <cellStyle name="60% - Accent5 2 13" xfId="7521" xr:uid="{00000000-0005-0000-0000-00005A0A0000}"/>
    <cellStyle name="60% - Accent5 2 14" xfId="7522" xr:uid="{00000000-0005-0000-0000-00005B0A0000}"/>
    <cellStyle name="60% - Accent5 2 15" xfId="7523" xr:uid="{00000000-0005-0000-0000-00005C0A0000}"/>
    <cellStyle name="60% - Accent5 2 16" xfId="7524" xr:uid="{00000000-0005-0000-0000-00005D0A0000}"/>
    <cellStyle name="60% - Accent5 2 17" xfId="7525" xr:uid="{00000000-0005-0000-0000-00005E0A0000}"/>
    <cellStyle name="60% - Accent5 2 18" xfId="7526" xr:uid="{00000000-0005-0000-0000-00005F0A0000}"/>
    <cellStyle name="60% - Accent5 2 2" xfId="873" xr:uid="{00000000-0005-0000-0000-0000600A0000}"/>
    <cellStyle name="60% - Accent5 2 2 10" xfId="7527" xr:uid="{00000000-0005-0000-0000-0000610A0000}"/>
    <cellStyle name="60% - Accent5 2 2 11" xfId="7528" xr:uid="{00000000-0005-0000-0000-0000620A0000}"/>
    <cellStyle name="60% - Accent5 2 2 12" xfId="7529" xr:uid="{00000000-0005-0000-0000-0000630A0000}"/>
    <cellStyle name="60% - Accent5 2 2 13" xfId="7530" xr:uid="{00000000-0005-0000-0000-0000640A0000}"/>
    <cellStyle name="60% - Accent5 2 2 14" xfId="7531" xr:uid="{00000000-0005-0000-0000-0000650A0000}"/>
    <cellStyle name="60% - Accent5 2 2 15" xfId="7532" xr:uid="{00000000-0005-0000-0000-0000660A0000}"/>
    <cellStyle name="60% - Accent5 2 2 16" xfId="7533" xr:uid="{00000000-0005-0000-0000-0000670A0000}"/>
    <cellStyle name="60% - Accent5 2 2 17" xfId="7534" xr:uid="{00000000-0005-0000-0000-0000680A0000}"/>
    <cellStyle name="60% - Accent5 2 2 18" xfId="7535" xr:uid="{00000000-0005-0000-0000-0000690A0000}"/>
    <cellStyle name="60% - Accent5 2 2 2" xfId="7536" xr:uid="{00000000-0005-0000-0000-00006A0A0000}"/>
    <cellStyle name="60% - Accent5 2 2 3" xfId="7537" xr:uid="{00000000-0005-0000-0000-00006B0A0000}"/>
    <cellStyle name="60% - Accent5 2 2 4" xfId="7538" xr:uid="{00000000-0005-0000-0000-00006C0A0000}"/>
    <cellStyle name="60% - Accent5 2 2 5" xfId="7539" xr:uid="{00000000-0005-0000-0000-00006D0A0000}"/>
    <cellStyle name="60% - Accent5 2 2 6" xfId="7540" xr:uid="{00000000-0005-0000-0000-00006E0A0000}"/>
    <cellStyle name="60% - Accent5 2 2 7" xfId="7541" xr:uid="{00000000-0005-0000-0000-00006F0A0000}"/>
    <cellStyle name="60% - Accent5 2 2 8" xfId="7542" xr:uid="{00000000-0005-0000-0000-0000700A0000}"/>
    <cellStyle name="60% - Accent5 2 2 9" xfId="7543" xr:uid="{00000000-0005-0000-0000-0000710A0000}"/>
    <cellStyle name="60% - Accent5 2 2_Equity reconciliation 2013-03" xfId="7544" xr:uid="{00000000-0005-0000-0000-0000720A0000}"/>
    <cellStyle name="60% - Accent5 2 3" xfId="7545" xr:uid="{00000000-0005-0000-0000-0000730A0000}"/>
    <cellStyle name="60% - Accent5 2 4" xfId="7546" xr:uid="{00000000-0005-0000-0000-0000740A0000}"/>
    <cellStyle name="60% - Accent5 2 5" xfId="7547" xr:uid="{00000000-0005-0000-0000-0000750A0000}"/>
    <cellStyle name="60% - Accent5 2 6" xfId="7548" xr:uid="{00000000-0005-0000-0000-0000760A0000}"/>
    <cellStyle name="60% - Accent5 2 7" xfId="7549" xr:uid="{00000000-0005-0000-0000-0000770A0000}"/>
    <cellStyle name="60% - Accent5 2 8" xfId="7550" xr:uid="{00000000-0005-0000-0000-0000780A0000}"/>
    <cellStyle name="60% - Accent5 2 9" xfId="7551" xr:uid="{00000000-0005-0000-0000-0000790A0000}"/>
    <cellStyle name="60% - Accent5 2_5130_new" xfId="7552" xr:uid="{00000000-0005-0000-0000-00007A0A0000}"/>
    <cellStyle name="60% - Accent5 3" xfId="165" xr:uid="{00000000-0005-0000-0000-00007B0A0000}"/>
    <cellStyle name="60% - Accent5 3 2" xfId="7553" xr:uid="{00000000-0005-0000-0000-00007C0A0000}"/>
    <cellStyle name="60% - Accent5 3_9 Inc.St" xfId="11258" xr:uid="{97E1A90F-110E-4619-BEF0-94A4EA8AF22C}"/>
    <cellStyle name="60% - Accent5 4" xfId="166" xr:uid="{00000000-0005-0000-0000-00007E0A0000}"/>
    <cellStyle name="60% - Accent5 4 2" xfId="7554" xr:uid="{00000000-0005-0000-0000-00007F0A0000}"/>
    <cellStyle name="60% - Accent5 4_9 Inc.St" xfId="11259" xr:uid="{C91246AB-4995-4C3A-9E71-C0C701FCCBB5}"/>
    <cellStyle name="60% - Accent5 5" xfId="167" xr:uid="{00000000-0005-0000-0000-0000810A0000}"/>
    <cellStyle name="60% - Accent5 6" xfId="5692" xr:uid="{00000000-0005-0000-0000-0000820A0000}"/>
    <cellStyle name="60% - Accent5 6 2" xfId="7555" xr:uid="{00000000-0005-0000-0000-0000830A0000}"/>
    <cellStyle name="60% - Accent5 6_11. BS" xfId="10455" xr:uid="{B1C8E091-EEDC-4B07-9939-D371854E82F9}"/>
    <cellStyle name="60% - Accent5 7" xfId="5697" xr:uid="{00000000-0005-0000-0000-0000840A0000}"/>
    <cellStyle name="60% - Accent5 7 2" xfId="7556" xr:uid="{00000000-0005-0000-0000-0000850A0000}"/>
    <cellStyle name="60% - Accent5 7_11. BS" xfId="10456" xr:uid="{84EEAB6A-A152-4763-B945-071B37633C5E}"/>
    <cellStyle name="60% - Accent5 8" xfId="5663" xr:uid="{00000000-0005-0000-0000-0000860A0000}"/>
    <cellStyle name="60% - Accent5 8 2" xfId="7557" xr:uid="{00000000-0005-0000-0000-0000870A0000}"/>
    <cellStyle name="60% - Accent5 8_11. BS" xfId="10457" xr:uid="{BFABAFBE-8860-4E63-BB50-D25AB699FF1D}"/>
    <cellStyle name="60% - Accent5 9" xfId="7558" xr:uid="{00000000-0005-0000-0000-0000880A0000}"/>
    <cellStyle name="60% - Accent6 10" xfId="7559" xr:uid="{00000000-0005-0000-0000-0000890A0000}"/>
    <cellStyle name="60% - Accent6 11" xfId="7560" xr:uid="{00000000-0005-0000-0000-00008A0A0000}"/>
    <cellStyle name="60% - Accent6 12" xfId="7561" xr:uid="{00000000-0005-0000-0000-00008B0A0000}"/>
    <cellStyle name="60% - Accent6 13" xfId="7562" xr:uid="{00000000-0005-0000-0000-00008C0A0000}"/>
    <cellStyle name="60% - Accent6 2" xfId="168" xr:uid="{00000000-0005-0000-0000-00008D0A0000}"/>
    <cellStyle name="60% - Accent6 2 10" xfId="7563" xr:uid="{00000000-0005-0000-0000-00008E0A0000}"/>
    <cellStyle name="60% - Accent6 2 11" xfId="7564" xr:uid="{00000000-0005-0000-0000-00008F0A0000}"/>
    <cellStyle name="60% - Accent6 2 12" xfId="7565" xr:uid="{00000000-0005-0000-0000-0000900A0000}"/>
    <cellStyle name="60% - Accent6 2 13" xfId="7566" xr:uid="{00000000-0005-0000-0000-0000910A0000}"/>
    <cellStyle name="60% - Accent6 2 14" xfId="7567" xr:uid="{00000000-0005-0000-0000-0000920A0000}"/>
    <cellStyle name="60% - Accent6 2 15" xfId="7568" xr:uid="{00000000-0005-0000-0000-0000930A0000}"/>
    <cellStyle name="60% - Accent6 2 16" xfId="7569" xr:uid="{00000000-0005-0000-0000-0000940A0000}"/>
    <cellStyle name="60% - Accent6 2 17" xfId="7570" xr:uid="{00000000-0005-0000-0000-0000950A0000}"/>
    <cellStyle name="60% - Accent6 2 2" xfId="874" xr:uid="{00000000-0005-0000-0000-0000960A0000}"/>
    <cellStyle name="60% - Accent6 2 2 10" xfId="7571" xr:uid="{00000000-0005-0000-0000-0000970A0000}"/>
    <cellStyle name="60% - Accent6 2 2 11" xfId="7572" xr:uid="{00000000-0005-0000-0000-0000980A0000}"/>
    <cellStyle name="60% - Accent6 2 2 12" xfId="7573" xr:uid="{00000000-0005-0000-0000-0000990A0000}"/>
    <cellStyle name="60% - Accent6 2 2 2" xfId="7574" xr:uid="{00000000-0005-0000-0000-00009A0A0000}"/>
    <cellStyle name="60% - Accent6 2 2 3" xfId="7575" xr:uid="{00000000-0005-0000-0000-00009B0A0000}"/>
    <cellStyle name="60% - Accent6 2 2 4" xfId="7576" xr:uid="{00000000-0005-0000-0000-00009C0A0000}"/>
    <cellStyle name="60% - Accent6 2 2 5" xfId="7577" xr:uid="{00000000-0005-0000-0000-00009D0A0000}"/>
    <cellStyle name="60% - Accent6 2 2 6" xfId="7578" xr:uid="{00000000-0005-0000-0000-00009E0A0000}"/>
    <cellStyle name="60% - Accent6 2 2 7" xfId="7579" xr:uid="{00000000-0005-0000-0000-00009F0A0000}"/>
    <cellStyle name="60% - Accent6 2 2 8" xfId="7580" xr:uid="{00000000-0005-0000-0000-0000A00A0000}"/>
    <cellStyle name="60% - Accent6 2 2 9" xfId="7581" xr:uid="{00000000-0005-0000-0000-0000A10A0000}"/>
    <cellStyle name="60% - Accent6 2 2_9 Inc.St" xfId="11261" xr:uid="{8733E0AA-70DA-4E27-A3B0-7EF08A9A1DA0}"/>
    <cellStyle name="60% - Accent6 2 3" xfId="7582" xr:uid="{00000000-0005-0000-0000-0000A30A0000}"/>
    <cellStyle name="60% - Accent6 2 4" xfId="7583" xr:uid="{00000000-0005-0000-0000-0000A40A0000}"/>
    <cellStyle name="60% - Accent6 2 5" xfId="7584" xr:uid="{00000000-0005-0000-0000-0000A50A0000}"/>
    <cellStyle name="60% - Accent6 2 6" xfId="7585" xr:uid="{00000000-0005-0000-0000-0000A60A0000}"/>
    <cellStyle name="60% - Accent6 2 7" xfId="7586" xr:uid="{00000000-0005-0000-0000-0000A70A0000}"/>
    <cellStyle name="60% - Accent6 2 8" xfId="7587" xr:uid="{00000000-0005-0000-0000-0000A80A0000}"/>
    <cellStyle name="60% - Accent6 2 9" xfId="7588" xr:uid="{00000000-0005-0000-0000-0000A90A0000}"/>
    <cellStyle name="60% - Accent6 2_9 Inc.St" xfId="11260" xr:uid="{DC91712B-A608-4FBB-93CB-20E4B4D1829D}"/>
    <cellStyle name="60% - Accent6 3" xfId="169" xr:uid="{00000000-0005-0000-0000-0000AB0A0000}"/>
    <cellStyle name="60% - Accent6 3 2" xfId="7589" xr:uid="{00000000-0005-0000-0000-0000AC0A0000}"/>
    <cellStyle name="60% - Accent6 3_9 Inc.St" xfId="11262" xr:uid="{3497B5BC-194F-4E4F-B8E9-1298DFCF2F5F}"/>
    <cellStyle name="60% - Accent6 4" xfId="170" xr:uid="{00000000-0005-0000-0000-0000AE0A0000}"/>
    <cellStyle name="60% - Accent6 4 2" xfId="7590" xr:uid="{00000000-0005-0000-0000-0000AF0A0000}"/>
    <cellStyle name="60% - Accent6 4_9 Inc.St" xfId="11263" xr:uid="{E67F366C-7FD3-40CC-B7F7-C318DC87658A}"/>
    <cellStyle name="60% - Accent6 5" xfId="171" xr:uid="{00000000-0005-0000-0000-0000B10A0000}"/>
    <cellStyle name="60% - Accent6 6" xfId="2047" xr:uid="{00000000-0005-0000-0000-0000B20A0000}"/>
    <cellStyle name="60% - Accent6 7" xfId="5693" xr:uid="{00000000-0005-0000-0000-0000B30A0000}"/>
    <cellStyle name="60% - Accent6 7 2" xfId="7591" xr:uid="{00000000-0005-0000-0000-0000B40A0000}"/>
    <cellStyle name="60% - Accent6 7_11. BS" xfId="10458" xr:uid="{BC04E6E6-AA0C-409E-A442-B122F2BECD23}"/>
    <cellStyle name="60% - Accent6 8" xfId="5698" xr:uid="{00000000-0005-0000-0000-0000B50A0000}"/>
    <cellStyle name="60% - Accent6 8 2" xfId="7592" xr:uid="{00000000-0005-0000-0000-0000B60A0000}"/>
    <cellStyle name="60% - Accent6 8_11. BS" xfId="10459" xr:uid="{0EFD64B4-78B9-46A4-8751-EDFE2FDE3A92}"/>
    <cellStyle name="60% - Accent6 9" xfId="5661" xr:uid="{00000000-0005-0000-0000-0000B70A0000}"/>
    <cellStyle name="60% - Accent6 9 2" xfId="7593" xr:uid="{00000000-0005-0000-0000-0000B80A0000}"/>
    <cellStyle name="60% - Accent6 9_11. BS" xfId="10460" xr:uid="{ED3D8FDF-8665-4610-9462-7B76A410B117}"/>
    <cellStyle name="60% - Akzent1" xfId="1952" xr:uid="{00000000-0005-0000-0000-0000B90A0000}"/>
    <cellStyle name="60% - Akzent2" xfId="1953" xr:uid="{00000000-0005-0000-0000-0000BA0A0000}"/>
    <cellStyle name="60% - Akzent3" xfId="1954" xr:uid="{00000000-0005-0000-0000-0000BB0A0000}"/>
    <cellStyle name="60% - Akzent4" xfId="1955" xr:uid="{00000000-0005-0000-0000-0000BC0A0000}"/>
    <cellStyle name="60% - Akzent5" xfId="1956" xr:uid="{00000000-0005-0000-0000-0000BD0A0000}"/>
    <cellStyle name="60% - Akzent6" xfId="1957" xr:uid="{00000000-0005-0000-0000-0000BE0A0000}"/>
    <cellStyle name="60% - Ênfase1" xfId="1958" xr:uid="{00000000-0005-0000-0000-0000BF0A0000}"/>
    <cellStyle name="60% - Ênfase2" xfId="1959" xr:uid="{00000000-0005-0000-0000-0000C00A0000}"/>
    <cellStyle name="60% - Ênfase3" xfId="1960" xr:uid="{00000000-0005-0000-0000-0000C10A0000}"/>
    <cellStyle name="60% - Ênfase4" xfId="1961" xr:uid="{00000000-0005-0000-0000-0000C20A0000}"/>
    <cellStyle name="60% - Ênfase5" xfId="1962" xr:uid="{00000000-0005-0000-0000-0000C30A0000}"/>
    <cellStyle name="60% - Ênfase6" xfId="1963" xr:uid="{00000000-0005-0000-0000-0000C40A0000}"/>
    <cellStyle name="60% - Énfasis1" xfId="875" xr:uid="{00000000-0005-0000-0000-0000C50A0000}"/>
    <cellStyle name="60% - Énfasis2" xfId="876" xr:uid="{00000000-0005-0000-0000-0000C60A0000}"/>
    <cellStyle name="60% - Énfasis3" xfId="877" xr:uid="{00000000-0005-0000-0000-0000C70A0000}"/>
    <cellStyle name="60% - Énfasis4" xfId="878" xr:uid="{00000000-0005-0000-0000-0000C80A0000}"/>
    <cellStyle name="60% - Énfasis5" xfId="879" xr:uid="{00000000-0005-0000-0000-0000C90A0000}"/>
    <cellStyle name="60% - Énfasis6" xfId="880" xr:uid="{00000000-0005-0000-0000-0000CA0A0000}"/>
    <cellStyle name="À‰" xfId="172" xr:uid="{00000000-0005-0000-0000-0000CB0A0000}"/>
    <cellStyle name="À‰ 2" xfId="7594" xr:uid="{00000000-0005-0000-0000-0000CC0A0000}"/>
    <cellStyle name="À‰_5130" xfId="7595" xr:uid="{00000000-0005-0000-0000-0000CD0A0000}"/>
    <cellStyle name="Accent1 - 20%" xfId="173" xr:uid="{00000000-0005-0000-0000-0000CE0A0000}"/>
    <cellStyle name="Accent1 - 20% 2" xfId="174" xr:uid="{00000000-0005-0000-0000-0000CF0A0000}"/>
    <cellStyle name="Accent1 - 20%_5130_new" xfId="7596" xr:uid="{00000000-0005-0000-0000-0000D00A0000}"/>
    <cellStyle name="Accent1 - 40%" xfId="175" xr:uid="{00000000-0005-0000-0000-0000D10A0000}"/>
    <cellStyle name="Accent1 - 40% 2" xfId="176" xr:uid="{00000000-0005-0000-0000-0000D20A0000}"/>
    <cellStyle name="Accent1 - 40%_5130_new" xfId="7597" xr:uid="{00000000-0005-0000-0000-0000D30A0000}"/>
    <cellStyle name="Accent1 - 60%" xfId="177" xr:uid="{00000000-0005-0000-0000-0000D40A0000}"/>
    <cellStyle name="Accent1 10" xfId="881" xr:uid="{00000000-0005-0000-0000-0000D50A0000}"/>
    <cellStyle name="Accent1 11" xfId="882" xr:uid="{00000000-0005-0000-0000-0000D60A0000}"/>
    <cellStyle name="Accent1 12" xfId="883" xr:uid="{00000000-0005-0000-0000-0000D70A0000}"/>
    <cellStyle name="Accent1 13" xfId="884" xr:uid="{00000000-0005-0000-0000-0000D80A0000}"/>
    <cellStyle name="Accent1 14" xfId="885" xr:uid="{00000000-0005-0000-0000-0000D90A0000}"/>
    <cellStyle name="Accent1 15" xfId="886" xr:uid="{00000000-0005-0000-0000-0000DA0A0000}"/>
    <cellStyle name="Accent1 16" xfId="887" xr:uid="{00000000-0005-0000-0000-0000DB0A0000}"/>
    <cellStyle name="Accent1 17" xfId="888" xr:uid="{00000000-0005-0000-0000-0000DC0A0000}"/>
    <cellStyle name="Accent1 18" xfId="889" xr:uid="{00000000-0005-0000-0000-0000DD0A0000}"/>
    <cellStyle name="Accent1 19" xfId="890" xr:uid="{00000000-0005-0000-0000-0000DE0A0000}"/>
    <cellStyle name="Accent1 2" xfId="178" xr:uid="{00000000-0005-0000-0000-0000DF0A0000}"/>
    <cellStyle name="Accent1 2 10" xfId="7598" xr:uid="{00000000-0005-0000-0000-0000E00A0000}"/>
    <cellStyle name="Accent1 2 11" xfId="7599" xr:uid="{00000000-0005-0000-0000-0000E10A0000}"/>
    <cellStyle name="Accent1 2 12" xfId="7600" xr:uid="{00000000-0005-0000-0000-0000E20A0000}"/>
    <cellStyle name="Accent1 2 13" xfId="7601" xr:uid="{00000000-0005-0000-0000-0000E30A0000}"/>
    <cellStyle name="Accent1 2 14" xfId="7602" xr:uid="{00000000-0005-0000-0000-0000E40A0000}"/>
    <cellStyle name="Accent1 2 15" xfId="7603" xr:uid="{00000000-0005-0000-0000-0000E50A0000}"/>
    <cellStyle name="Accent1 2 16" xfId="7604" xr:uid="{00000000-0005-0000-0000-0000E60A0000}"/>
    <cellStyle name="Accent1 2 17" xfId="7605" xr:uid="{00000000-0005-0000-0000-0000E70A0000}"/>
    <cellStyle name="Accent1 2 18" xfId="7606" xr:uid="{00000000-0005-0000-0000-0000E80A0000}"/>
    <cellStyle name="Accent1 2 2" xfId="891" xr:uid="{00000000-0005-0000-0000-0000E90A0000}"/>
    <cellStyle name="Accent1 2 2 10" xfId="7607" xr:uid="{00000000-0005-0000-0000-0000EA0A0000}"/>
    <cellStyle name="Accent1 2 2 11" xfId="7608" xr:uid="{00000000-0005-0000-0000-0000EB0A0000}"/>
    <cellStyle name="Accent1 2 2 12" xfId="7609" xr:uid="{00000000-0005-0000-0000-0000EC0A0000}"/>
    <cellStyle name="Accent1 2 2 13" xfId="7610" xr:uid="{00000000-0005-0000-0000-0000ED0A0000}"/>
    <cellStyle name="Accent1 2 2 14" xfId="7611" xr:uid="{00000000-0005-0000-0000-0000EE0A0000}"/>
    <cellStyle name="Accent1 2 2 15" xfId="7612" xr:uid="{00000000-0005-0000-0000-0000EF0A0000}"/>
    <cellStyle name="Accent1 2 2 16" xfId="7613" xr:uid="{00000000-0005-0000-0000-0000F00A0000}"/>
    <cellStyle name="Accent1 2 2 17" xfId="7614" xr:uid="{00000000-0005-0000-0000-0000F10A0000}"/>
    <cellStyle name="Accent1 2 2 18" xfId="7615" xr:uid="{00000000-0005-0000-0000-0000F20A0000}"/>
    <cellStyle name="Accent1 2 2 2" xfId="7616" xr:uid="{00000000-0005-0000-0000-0000F30A0000}"/>
    <cellStyle name="Accent1 2 2 3" xfId="7617" xr:uid="{00000000-0005-0000-0000-0000F40A0000}"/>
    <cellStyle name="Accent1 2 2 4" xfId="7618" xr:uid="{00000000-0005-0000-0000-0000F50A0000}"/>
    <cellStyle name="Accent1 2 2 5" xfId="7619" xr:uid="{00000000-0005-0000-0000-0000F60A0000}"/>
    <cellStyle name="Accent1 2 2 6" xfId="7620" xr:uid="{00000000-0005-0000-0000-0000F70A0000}"/>
    <cellStyle name="Accent1 2 2 7" xfId="7621" xr:uid="{00000000-0005-0000-0000-0000F80A0000}"/>
    <cellStyle name="Accent1 2 2 8" xfId="7622" xr:uid="{00000000-0005-0000-0000-0000F90A0000}"/>
    <cellStyle name="Accent1 2 2 9" xfId="7623" xr:uid="{00000000-0005-0000-0000-0000FA0A0000}"/>
    <cellStyle name="Accent1 2 2_9 Inc.St" xfId="11264" xr:uid="{767BF386-0487-4522-ABBC-72A2A357758E}"/>
    <cellStyle name="Accent1 2 3" xfId="7624" xr:uid="{00000000-0005-0000-0000-0000FC0A0000}"/>
    <cellStyle name="Accent1 2 4" xfId="7625" xr:uid="{00000000-0005-0000-0000-0000FD0A0000}"/>
    <cellStyle name="Accent1 2 5" xfId="7626" xr:uid="{00000000-0005-0000-0000-0000FE0A0000}"/>
    <cellStyle name="Accent1 2 6" xfId="7627" xr:uid="{00000000-0005-0000-0000-0000FF0A0000}"/>
    <cellStyle name="Accent1 2 7" xfId="7628" xr:uid="{00000000-0005-0000-0000-0000000B0000}"/>
    <cellStyle name="Accent1 2 8" xfId="7629" xr:uid="{00000000-0005-0000-0000-0000010B0000}"/>
    <cellStyle name="Accent1 2 9" xfId="7630" xr:uid="{00000000-0005-0000-0000-0000020B0000}"/>
    <cellStyle name="Accent1 2_5130_new" xfId="7631" xr:uid="{00000000-0005-0000-0000-0000030B0000}"/>
    <cellStyle name="Accent1 20" xfId="892" xr:uid="{00000000-0005-0000-0000-0000040B0000}"/>
    <cellStyle name="Accent1 21" xfId="893" xr:uid="{00000000-0005-0000-0000-0000050B0000}"/>
    <cellStyle name="Accent1 22" xfId="894" xr:uid="{00000000-0005-0000-0000-0000060B0000}"/>
    <cellStyle name="Accent1 23" xfId="895" xr:uid="{00000000-0005-0000-0000-0000070B0000}"/>
    <cellStyle name="Accent1 24" xfId="896" xr:uid="{00000000-0005-0000-0000-0000080B0000}"/>
    <cellStyle name="Accent1 25" xfId="897" xr:uid="{00000000-0005-0000-0000-0000090B0000}"/>
    <cellStyle name="Accent1 26" xfId="898" xr:uid="{00000000-0005-0000-0000-00000A0B0000}"/>
    <cellStyle name="Accent1 27" xfId="899" xr:uid="{00000000-0005-0000-0000-00000B0B0000}"/>
    <cellStyle name="Accent1 28" xfId="900" xr:uid="{00000000-0005-0000-0000-00000C0B0000}"/>
    <cellStyle name="Accent1 29" xfId="901" xr:uid="{00000000-0005-0000-0000-00000D0B0000}"/>
    <cellStyle name="Accent1 3" xfId="179" xr:uid="{00000000-0005-0000-0000-00000E0B0000}"/>
    <cellStyle name="Accent1 3 2" xfId="902" xr:uid="{00000000-0005-0000-0000-00000F0B0000}"/>
    <cellStyle name="Accent1 3 3" xfId="7632" xr:uid="{00000000-0005-0000-0000-0000100B0000}"/>
    <cellStyle name="Accent1 3 4" xfId="7633" xr:uid="{00000000-0005-0000-0000-0000110B0000}"/>
    <cellStyle name="Accent1 3_9 Inc.St" xfId="11265" xr:uid="{7FBBC393-A850-4D03-BE4E-B0B1A1B9A428}"/>
    <cellStyle name="Accent1 30" xfId="903" xr:uid="{00000000-0005-0000-0000-0000130B0000}"/>
    <cellStyle name="Accent1 31" xfId="904" xr:uid="{00000000-0005-0000-0000-0000140B0000}"/>
    <cellStyle name="Accent1 32" xfId="905" xr:uid="{00000000-0005-0000-0000-0000150B0000}"/>
    <cellStyle name="Accent1 33" xfId="906" xr:uid="{00000000-0005-0000-0000-0000160B0000}"/>
    <cellStyle name="Accent1 34" xfId="907" xr:uid="{00000000-0005-0000-0000-0000170B0000}"/>
    <cellStyle name="Accent1 35" xfId="908" xr:uid="{00000000-0005-0000-0000-0000180B0000}"/>
    <cellStyle name="Accent1 36" xfId="909" xr:uid="{00000000-0005-0000-0000-0000190B0000}"/>
    <cellStyle name="Accent1 37" xfId="910" xr:uid="{00000000-0005-0000-0000-00001A0B0000}"/>
    <cellStyle name="Accent1 38" xfId="911" xr:uid="{00000000-0005-0000-0000-00001B0B0000}"/>
    <cellStyle name="Accent1 39" xfId="912" xr:uid="{00000000-0005-0000-0000-00001C0B0000}"/>
    <cellStyle name="Accent1 4" xfId="180" xr:uid="{00000000-0005-0000-0000-00001D0B0000}"/>
    <cellStyle name="Accent1 4 2" xfId="913" xr:uid="{00000000-0005-0000-0000-00001E0B0000}"/>
    <cellStyle name="Accent1 4 3" xfId="7634" xr:uid="{00000000-0005-0000-0000-00001F0B0000}"/>
    <cellStyle name="Accent1 4_9 Inc.St" xfId="11266" xr:uid="{240132FA-7761-471C-B5D0-5B137B03C77C}"/>
    <cellStyle name="Accent1 40" xfId="914" xr:uid="{00000000-0005-0000-0000-0000210B0000}"/>
    <cellStyle name="Accent1 41" xfId="915" xr:uid="{00000000-0005-0000-0000-0000220B0000}"/>
    <cellStyle name="Accent1 42" xfId="916" xr:uid="{00000000-0005-0000-0000-0000230B0000}"/>
    <cellStyle name="Accent1 43" xfId="917" xr:uid="{00000000-0005-0000-0000-0000240B0000}"/>
    <cellStyle name="Accent1 44" xfId="918" xr:uid="{00000000-0005-0000-0000-0000250B0000}"/>
    <cellStyle name="Accent1 45" xfId="919" xr:uid="{00000000-0005-0000-0000-0000260B0000}"/>
    <cellStyle name="Accent1 46" xfId="920" xr:uid="{00000000-0005-0000-0000-0000270B0000}"/>
    <cellStyle name="Accent1 47" xfId="921" xr:uid="{00000000-0005-0000-0000-0000280B0000}"/>
    <cellStyle name="Accent1 48" xfId="922" xr:uid="{00000000-0005-0000-0000-0000290B0000}"/>
    <cellStyle name="Accent1 49" xfId="923" xr:uid="{00000000-0005-0000-0000-00002A0B0000}"/>
    <cellStyle name="Accent1 5" xfId="181" xr:uid="{00000000-0005-0000-0000-00002B0B0000}"/>
    <cellStyle name="Accent1 5 2" xfId="924" xr:uid="{00000000-0005-0000-0000-00002C0B0000}"/>
    <cellStyle name="Accent1 5_9 Inc.St" xfId="11267" xr:uid="{188F6661-213A-4601-BFF9-6B95A7505C87}"/>
    <cellStyle name="Accent1 50" xfId="925" xr:uid="{00000000-0005-0000-0000-00002E0B0000}"/>
    <cellStyle name="Accent1 51" xfId="926" xr:uid="{00000000-0005-0000-0000-00002F0B0000}"/>
    <cellStyle name="Accent1 52" xfId="927" xr:uid="{00000000-0005-0000-0000-0000300B0000}"/>
    <cellStyle name="Accent1 53" xfId="928" xr:uid="{00000000-0005-0000-0000-0000310B0000}"/>
    <cellStyle name="Accent1 54" xfId="929" xr:uid="{00000000-0005-0000-0000-0000320B0000}"/>
    <cellStyle name="Accent1 55" xfId="930" xr:uid="{00000000-0005-0000-0000-0000330B0000}"/>
    <cellStyle name="Accent1 56" xfId="931" xr:uid="{00000000-0005-0000-0000-0000340B0000}"/>
    <cellStyle name="Accent1 57" xfId="932" xr:uid="{00000000-0005-0000-0000-0000350B0000}"/>
    <cellStyle name="Accent1 58" xfId="933" xr:uid="{00000000-0005-0000-0000-0000360B0000}"/>
    <cellStyle name="Accent1 59" xfId="934" xr:uid="{00000000-0005-0000-0000-0000370B0000}"/>
    <cellStyle name="Accent1 6" xfId="935" xr:uid="{00000000-0005-0000-0000-0000380B0000}"/>
    <cellStyle name="Accent1 6 2" xfId="936" xr:uid="{00000000-0005-0000-0000-0000390B0000}"/>
    <cellStyle name="Accent1 6_9 Inc.St" xfId="11268" xr:uid="{872E9215-7A77-46E9-9D98-490864626DCE}"/>
    <cellStyle name="Accent1 60" xfId="937" xr:uid="{00000000-0005-0000-0000-00003B0B0000}"/>
    <cellStyle name="Accent1 61" xfId="938" xr:uid="{00000000-0005-0000-0000-00003C0B0000}"/>
    <cellStyle name="Accent1 62" xfId="939" xr:uid="{00000000-0005-0000-0000-00003D0B0000}"/>
    <cellStyle name="Accent1 63" xfId="940" xr:uid="{00000000-0005-0000-0000-00003E0B0000}"/>
    <cellStyle name="Accent1 64" xfId="941" xr:uid="{00000000-0005-0000-0000-00003F0B0000}"/>
    <cellStyle name="Accent1 65" xfId="942" xr:uid="{00000000-0005-0000-0000-0000400B0000}"/>
    <cellStyle name="Accent1 66" xfId="943" xr:uid="{00000000-0005-0000-0000-0000410B0000}"/>
    <cellStyle name="Accent1 67" xfId="944" xr:uid="{00000000-0005-0000-0000-0000420B0000}"/>
    <cellStyle name="Accent1 68" xfId="945" xr:uid="{00000000-0005-0000-0000-0000430B0000}"/>
    <cellStyle name="Accent1 69" xfId="946" xr:uid="{00000000-0005-0000-0000-0000440B0000}"/>
    <cellStyle name="Accent1 7" xfId="947" xr:uid="{00000000-0005-0000-0000-0000450B0000}"/>
    <cellStyle name="Accent1 7 2" xfId="948" xr:uid="{00000000-0005-0000-0000-0000460B0000}"/>
    <cellStyle name="Accent1 7_9 Inc.St" xfId="11269" xr:uid="{3E8465D5-4398-48D5-A2E4-4A37EE5263A6}"/>
    <cellStyle name="Accent1 70" xfId="949" xr:uid="{00000000-0005-0000-0000-0000480B0000}"/>
    <cellStyle name="Accent1 71" xfId="950" xr:uid="{00000000-0005-0000-0000-0000490B0000}"/>
    <cellStyle name="Accent1 72" xfId="1964" xr:uid="{00000000-0005-0000-0000-00004A0B0000}"/>
    <cellStyle name="Accent1 73" xfId="2048" xr:uid="{00000000-0005-0000-0000-00004B0B0000}"/>
    <cellStyle name="Accent1 74" xfId="7635" xr:uid="{00000000-0005-0000-0000-00004C0B0000}"/>
    <cellStyle name="Accent1 75" xfId="7636" xr:uid="{00000000-0005-0000-0000-00004D0B0000}"/>
    <cellStyle name="Accent1 8" xfId="951" xr:uid="{00000000-0005-0000-0000-00004E0B0000}"/>
    <cellStyle name="Accent1 8 2" xfId="952" xr:uid="{00000000-0005-0000-0000-00004F0B0000}"/>
    <cellStyle name="Accent1 8_9 Inc.St" xfId="11270" xr:uid="{E3289CA6-C0DF-4435-9408-E6F4818806BA}"/>
    <cellStyle name="Accent1 9" xfId="953" xr:uid="{00000000-0005-0000-0000-0000510B0000}"/>
    <cellStyle name="Accent1 9 2" xfId="954" xr:uid="{00000000-0005-0000-0000-0000520B0000}"/>
    <cellStyle name="Accent1 9_9 Inc.St" xfId="11271" xr:uid="{B9556EC3-CFF1-46BE-941B-DD344AFE972D}"/>
    <cellStyle name="Accent2 - 20%" xfId="182" xr:uid="{00000000-0005-0000-0000-0000540B0000}"/>
    <cellStyle name="Accent2 - 20% 2" xfId="183" xr:uid="{00000000-0005-0000-0000-0000550B0000}"/>
    <cellStyle name="Accent2 - 20%_5130_new" xfId="7637" xr:uid="{00000000-0005-0000-0000-0000560B0000}"/>
    <cellStyle name="Accent2 - 40%" xfId="184" xr:uid="{00000000-0005-0000-0000-0000570B0000}"/>
    <cellStyle name="Accent2 - 40% 2" xfId="185" xr:uid="{00000000-0005-0000-0000-0000580B0000}"/>
    <cellStyle name="Accent2 - 40%_5130_new" xfId="7638" xr:uid="{00000000-0005-0000-0000-0000590B0000}"/>
    <cellStyle name="Accent2 - 60%" xfId="186" xr:uid="{00000000-0005-0000-0000-00005A0B0000}"/>
    <cellStyle name="Accent2 10" xfId="955" xr:uid="{00000000-0005-0000-0000-00005B0B0000}"/>
    <cellStyle name="Accent2 11" xfId="956" xr:uid="{00000000-0005-0000-0000-00005C0B0000}"/>
    <cellStyle name="Accent2 12" xfId="957" xr:uid="{00000000-0005-0000-0000-00005D0B0000}"/>
    <cellStyle name="Accent2 13" xfId="958" xr:uid="{00000000-0005-0000-0000-00005E0B0000}"/>
    <cellStyle name="Accent2 14" xfId="959" xr:uid="{00000000-0005-0000-0000-00005F0B0000}"/>
    <cellStyle name="Accent2 15" xfId="960" xr:uid="{00000000-0005-0000-0000-0000600B0000}"/>
    <cellStyle name="Accent2 16" xfId="961" xr:uid="{00000000-0005-0000-0000-0000610B0000}"/>
    <cellStyle name="Accent2 17" xfId="962" xr:uid="{00000000-0005-0000-0000-0000620B0000}"/>
    <cellStyle name="Accent2 18" xfId="963" xr:uid="{00000000-0005-0000-0000-0000630B0000}"/>
    <cellStyle name="Accent2 19" xfId="964" xr:uid="{00000000-0005-0000-0000-0000640B0000}"/>
    <cellStyle name="Accent2 2" xfId="187" xr:uid="{00000000-0005-0000-0000-0000650B0000}"/>
    <cellStyle name="Accent2 2 10" xfId="7639" xr:uid="{00000000-0005-0000-0000-0000660B0000}"/>
    <cellStyle name="Accent2 2 11" xfId="7640" xr:uid="{00000000-0005-0000-0000-0000670B0000}"/>
    <cellStyle name="Accent2 2 12" xfId="7641" xr:uid="{00000000-0005-0000-0000-0000680B0000}"/>
    <cellStyle name="Accent2 2 13" xfId="7642" xr:uid="{00000000-0005-0000-0000-0000690B0000}"/>
    <cellStyle name="Accent2 2 14" xfId="7643" xr:uid="{00000000-0005-0000-0000-00006A0B0000}"/>
    <cellStyle name="Accent2 2 15" xfId="7644" xr:uid="{00000000-0005-0000-0000-00006B0B0000}"/>
    <cellStyle name="Accent2 2 16" xfId="7645" xr:uid="{00000000-0005-0000-0000-00006C0B0000}"/>
    <cellStyle name="Accent2 2 17" xfId="7646" xr:uid="{00000000-0005-0000-0000-00006D0B0000}"/>
    <cellStyle name="Accent2 2 18" xfId="7647" xr:uid="{00000000-0005-0000-0000-00006E0B0000}"/>
    <cellStyle name="Accent2 2 2" xfId="965" xr:uid="{00000000-0005-0000-0000-00006F0B0000}"/>
    <cellStyle name="Accent2 2 2 10" xfId="7648" xr:uid="{00000000-0005-0000-0000-0000700B0000}"/>
    <cellStyle name="Accent2 2 2 11" xfId="7649" xr:uid="{00000000-0005-0000-0000-0000710B0000}"/>
    <cellStyle name="Accent2 2 2 12" xfId="7650" xr:uid="{00000000-0005-0000-0000-0000720B0000}"/>
    <cellStyle name="Accent2 2 2 13" xfId="7651" xr:uid="{00000000-0005-0000-0000-0000730B0000}"/>
    <cellStyle name="Accent2 2 2 14" xfId="7652" xr:uid="{00000000-0005-0000-0000-0000740B0000}"/>
    <cellStyle name="Accent2 2 2 15" xfId="7653" xr:uid="{00000000-0005-0000-0000-0000750B0000}"/>
    <cellStyle name="Accent2 2 2 16" xfId="7654" xr:uid="{00000000-0005-0000-0000-0000760B0000}"/>
    <cellStyle name="Accent2 2 2 17" xfId="7655" xr:uid="{00000000-0005-0000-0000-0000770B0000}"/>
    <cellStyle name="Accent2 2 2 18" xfId="7656" xr:uid="{00000000-0005-0000-0000-0000780B0000}"/>
    <cellStyle name="Accent2 2 2 2" xfId="7657" xr:uid="{00000000-0005-0000-0000-0000790B0000}"/>
    <cellStyle name="Accent2 2 2 3" xfId="7658" xr:uid="{00000000-0005-0000-0000-00007A0B0000}"/>
    <cellStyle name="Accent2 2 2 4" xfId="7659" xr:uid="{00000000-0005-0000-0000-00007B0B0000}"/>
    <cellStyle name="Accent2 2 2 5" xfId="7660" xr:uid="{00000000-0005-0000-0000-00007C0B0000}"/>
    <cellStyle name="Accent2 2 2 6" xfId="7661" xr:uid="{00000000-0005-0000-0000-00007D0B0000}"/>
    <cellStyle name="Accent2 2 2 7" xfId="7662" xr:uid="{00000000-0005-0000-0000-00007E0B0000}"/>
    <cellStyle name="Accent2 2 2 8" xfId="7663" xr:uid="{00000000-0005-0000-0000-00007F0B0000}"/>
    <cellStyle name="Accent2 2 2 9" xfId="7664" xr:uid="{00000000-0005-0000-0000-0000800B0000}"/>
    <cellStyle name="Accent2 2 2_9 Inc.St" xfId="11272" xr:uid="{D419769D-D752-47EA-85BB-B32D2DD189B3}"/>
    <cellStyle name="Accent2 2 3" xfId="7665" xr:uid="{00000000-0005-0000-0000-0000820B0000}"/>
    <cellStyle name="Accent2 2 4" xfId="7666" xr:uid="{00000000-0005-0000-0000-0000830B0000}"/>
    <cellStyle name="Accent2 2 5" xfId="7667" xr:uid="{00000000-0005-0000-0000-0000840B0000}"/>
    <cellStyle name="Accent2 2 6" xfId="7668" xr:uid="{00000000-0005-0000-0000-0000850B0000}"/>
    <cellStyle name="Accent2 2 7" xfId="7669" xr:uid="{00000000-0005-0000-0000-0000860B0000}"/>
    <cellStyle name="Accent2 2 8" xfId="7670" xr:uid="{00000000-0005-0000-0000-0000870B0000}"/>
    <cellStyle name="Accent2 2 9" xfId="7671" xr:uid="{00000000-0005-0000-0000-0000880B0000}"/>
    <cellStyle name="Accent2 2_5130_new" xfId="7672" xr:uid="{00000000-0005-0000-0000-0000890B0000}"/>
    <cellStyle name="Accent2 20" xfId="966" xr:uid="{00000000-0005-0000-0000-00008A0B0000}"/>
    <cellStyle name="Accent2 21" xfId="967" xr:uid="{00000000-0005-0000-0000-00008B0B0000}"/>
    <cellStyle name="Accent2 22" xfId="968" xr:uid="{00000000-0005-0000-0000-00008C0B0000}"/>
    <cellStyle name="Accent2 23" xfId="969" xr:uid="{00000000-0005-0000-0000-00008D0B0000}"/>
    <cellStyle name="Accent2 24" xfId="970" xr:uid="{00000000-0005-0000-0000-00008E0B0000}"/>
    <cellStyle name="Accent2 25" xfId="971" xr:uid="{00000000-0005-0000-0000-00008F0B0000}"/>
    <cellStyle name="Accent2 26" xfId="972" xr:uid="{00000000-0005-0000-0000-0000900B0000}"/>
    <cellStyle name="Accent2 27" xfId="973" xr:uid="{00000000-0005-0000-0000-0000910B0000}"/>
    <cellStyle name="Accent2 28" xfId="974" xr:uid="{00000000-0005-0000-0000-0000920B0000}"/>
    <cellStyle name="Accent2 29" xfId="975" xr:uid="{00000000-0005-0000-0000-0000930B0000}"/>
    <cellStyle name="Accent2 3" xfId="188" xr:uid="{00000000-0005-0000-0000-0000940B0000}"/>
    <cellStyle name="Accent2 3 2" xfId="976" xr:uid="{00000000-0005-0000-0000-0000950B0000}"/>
    <cellStyle name="Accent2 3 3" xfId="7673" xr:uid="{00000000-0005-0000-0000-0000960B0000}"/>
    <cellStyle name="Accent2 3_9 Inc.St" xfId="11273" xr:uid="{0881832C-9C9E-4D51-9B95-09944A30B455}"/>
    <cellStyle name="Accent2 30" xfId="977" xr:uid="{00000000-0005-0000-0000-0000980B0000}"/>
    <cellStyle name="Accent2 31" xfId="978" xr:uid="{00000000-0005-0000-0000-0000990B0000}"/>
    <cellStyle name="Accent2 32" xfId="979" xr:uid="{00000000-0005-0000-0000-00009A0B0000}"/>
    <cellStyle name="Accent2 33" xfId="980" xr:uid="{00000000-0005-0000-0000-00009B0B0000}"/>
    <cellStyle name="Accent2 34" xfId="981" xr:uid="{00000000-0005-0000-0000-00009C0B0000}"/>
    <cellStyle name="Accent2 35" xfId="982" xr:uid="{00000000-0005-0000-0000-00009D0B0000}"/>
    <cellStyle name="Accent2 36" xfId="983" xr:uid="{00000000-0005-0000-0000-00009E0B0000}"/>
    <cellStyle name="Accent2 37" xfId="984" xr:uid="{00000000-0005-0000-0000-00009F0B0000}"/>
    <cellStyle name="Accent2 38" xfId="985" xr:uid="{00000000-0005-0000-0000-0000A00B0000}"/>
    <cellStyle name="Accent2 39" xfId="986" xr:uid="{00000000-0005-0000-0000-0000A10B0000}"/>
    <cellStyle name="Accent2 4" xfId="189" xr:uid="{00000000-0005-0000-0000-0000A20B0000}"/>
    <cellStyle name="Accent2 4 2" xfId="987" xr:uid="{00000000-0005-0000-0000-0000A30B0000}"/>
    <cellStyle name="Accent2 4 3" xfId="7674" xr:uid="{00000000-0005-0000-0000-0000A40B0000}"/>
    <cellStyle name="Accent2 4_9 Inc.St" xfId="11274" xr:uid="{880C6CCE-A1FA-4A00-9683-B8801A09B156}"/>
    <cellStyle name="Accent2 40" xfId="988" xr:uid="{00000000-0005-0000-0000-0000A60B0000}"/>
    <cellStyle name="Accent2 41" xfId="989" xr:uid="{00000000-0005-0000-0000-0000A70B0000}"/>
    <cellStyle name="Accent2 42" xfId="990" xr:uid="{00000000-0005-0000-0000-0000A80B0000}"/>
    <cellStyle name="Accent2 43" xfId="991" xr:uid="{00000000-0005-0000-0000-0000A90B0000}"/>
    <cellStyle name="Accent2 44" xfId="992" xr:uid="{00000000-0005-0000-0000-0000AA0B0000}"/>
    <cellStyle name="Accent2 45" xfId="993" xr:uid="{00000000-0005-0000-0000-0000AB0B0000}"/>
    <cellStyle name="Accent2 46" xfId="994" xr:uid="{00000000-0005-0000-0000-0000AC0B0000}"/>
    <cellStyle name="Accent2 47" xfId="995" xr:uid="{00000000-0005-0000-0000-0000AD0B0000}"/>
    <cellStyle name="Accent2 48" xfId="996" xr:uid="{00000000-0005-0000-0000-0000AE0B0000}"/>
    <cellStyle name="Accent2 49" xfId="997" xr:uid="{00000000-0005-0000-0000-0000AF0B0000}"/>
    <cellStyle name="Accent2 5" xfId="190" xr:uid="{00000000-0005-0000-0000-0000B00B0000}"/>
    <cellStyle name="Accent2 5 2" xfId="998" xr:uid="{00000000-0005-0000-0000-0000B10B0000}"/>
    <cellStyle name="Accent2 5_9 Inc.St" xfId="11275" xr:uid="{191D2E75-BEF7-41EE-A60B-BA97C945AA8E}"/>
    <cellStyle name="Accent2 50" xfId="999" xr:uid="{00000000-0005-0000-0000-0000B30B0000}"/>
    <cellStyle name="Accent2 51" xfId="1000" xr:uid="{00000000-0005-0000-0000-0000B40B0000}"/>
    <cellStyle name="Accent2 52" xfId="1001" xr:uid="{00000000-0005-0000-0000-0000B50B0000}"/>
    <cellStyle name="Accent2 53" xfId="1002" xr:uid="{00000000-0005-0000-0000-0000B60B0000}"/>
    <cellStyle name="Accent2 54" xfId="1003" xr:uid="{00000000-0005-0000-0000-0000B70B0000}"/>
    <cellStyle name="Accent2 55" xfId="1004" xr:uid="{00000000-0005-0000-0000-0000B80B0000}"/>
    <cellStyle name="Accent2 56" xfId="1005" xr:uid="{00000000-0005-0000-0000-0000B90B0000}"/>
    <cellStyle name="Accent2 57" xfId="1006" xr:uid="{00000000-0005-0000-0000-0000BA0B0000}"/>
    <cellStyle name="Accent2 58" xfId="1007" xr:uid="{00000000-0005-0000-0000-0000BB0B0000}"/>
    <cellStyle name="Accent2 59" xfId="1008" xr:uid="{00000000-0005-0000-0000-0000BC0B0000}"/>
    <cellStyle name="Accent2 6" xfId="1009" xr:uid="{00000000-0005-0000-0000-0000BD0B0000}"/>
    <cellStyle name="Accent2 6 2" xfId="1010" xr:uid="{00000000-0005-0000-0000-0000BE0B0000}"/>
    <cellStyle name="Accent2 6_9 Inc.St" xfId="11276" xr:uid="{52B3C157-5828-45A9-B2D7-5093B050EF67}"/>
    <cellStyle name="Accent2 60" xfId="1011" xr:uid="{00000000-0005-0000-0000-0000C00B0000}"/>
    <cellStyle name="Accent2 61" xfId="1012" xr:uid="{00000000-0005-0000-0000-0000C10B0000}"/>
    <cellStyle name="Accent2 62" xfId="1013" xr:uid="{00000000-0005-0000-0000-0000C20B0000}"/>
    <cellStyle name="Accent2 63" xfId="1014" xr:uid="{00000000-0005-0000-0000-0000C30B0000}"/>
    <cellStyle name="Accent2 64" xfId="1015" xr:uid="{00000000-0005-0000-0000-0000C40B0000}"/>
    <cellStyle name="Accent2 65" xfId="1016" xr:uid="{00000000-0005-0000-0000-0000C50B0000}"/>
    <cellStyle name="Accent2 66" xfId="1017" xr:uid="{00000000-0005-0000-0000-0000C60B0000}"/>
    <cellStyle name="Accent2 67" xfId="1018" xr:uid="{00000000-0005-0000-0000-0000C70B0000}"/>
    <cellStyle name="Accent2 68" xfId="1019" xr:uid="{00000000-0005-0000-0000-0000C80B0000}"/>
    <cellStyle name="Accent2 69" xfId="1020" xr:uid="{00000000-0005-0000-0000-0000C90B0000}"/>
    <cellStyle name="Accent2 7" xfId="1021" xr:uid="{00000000-0005-0000-0000-0000CA0B0000}"/>
    <cellStyle name="Accent2 7 2" xfId="1022" xr:uid="{00000000-0005-0000-0000-0000CB0B0000}"/>
    <cellStyle name="Accent2 7_9 Inc.St" xfId="11277" xr:uid="{7EE1ED9B-0754-4A9F-8BF3-1671B6D7755A}"/>
    <cellStyle name="Accent2 70" xfId="1023" xr:uid="{00000000-0005-0000-0000-0000CD0B0000}"/>
    <cellStyle name="Accent2 71" xfId="1024" xr:uid="{00000000-0005-0000-0000-0000CE0B0000}"/>
    <cellStyle name="Accent2 72" xfId="1965" xr:uid="{00000000-0005-0000-0000-0000CF0B0000}"/>
    <cellStyle name="Accent2 73" xfId="2049" xr:uid="{00000000-0005-0000-0000-0000D00B0000}"/>
    <cellStyle name="Accent2 74" xfId="7675" xr:uid="{00000000-0005-0000-0000-0000D10B0000}"/>
    <cellStyle name="Accent2 75" xfId="7676" xr:uid="{00000000-0005-0000-0000-0000D20B0000}"/>
    <cellStyle name="Accent2 8" xfId="1025" xr:uid="{00000000-0005-0000-0000-0000D30B0000}"/>
    <cellStyle name="Accent2 8 2" xfId="1026" xr:uid="{00000000-0005-0000-0000-0000D40B0000}"/>
    <cellStyle name="Accent2 8_9 Inc.St" xfId="11278" xr:uid="{56A1675D-AF60-480D-ABDA-BB5C1C2E4109}"/>
    <cellStyle name="Accent2 9" xfId="1027" xr:uid="{00000000-0005-0000-0000-0000D60B0000}"/>
    <cellStyle name="Accent2 9 2" xfId="1028" xr:uid="{00000000-0005-0000-0000-0000D70B0000}"/>
    <cellStyle name="Accent2 9_9 Inc.St" xfId="11279" xr:uid="{E261408D-D0B9-4813-B774-60A8CB847794}"/>
    <cellStyle name="Accent3 - 20%" xfId="191" xr:uid="{00000000-0005-0000-0000-0000D90B0000}"/>
    <cellStyle name="Accent3 - 20% 2" xfId="192" xr:uid="{00000000-0005-0000-0000-0000DA0B0000}"/>
    <cellStyle name="Accent3 - 20%_5130_new" xfId="7677" xr:uid="{00000000-0005-0000-0000-0000DB0B0000}"/>
    <cellStyle name="Accent3 - 40%" xfId="193" xr:uid="{00000000-0005-0000-0000-0000DC0B0000}"/>
    <cellStyle name="Accent3 - 40% 2" xfId="194" xr:uid="{00000000-0005-0000-0000-0000DD0B0000}"/>
    <cellStyle name="Accent3 - 40%_5130_new" xfId="7678" xr:uid="{00000000-0005-0000-0000-0000DE0B0000}"/>
    <cellStyle name="Accent3 - 60%" xfId="195" xr:uid="{00000000-0005-0000-0000-0000DF0B0000}"/>
    <cellStyle name="Accent3 10" xfId="1029" xr:uid="{00000000-0005-0000-0000-0000E00B0000}"/>
    <cellStyle name="Accent3 11" xfId="1030" xr:uid="{00000000-0005-0000-0000-0000E10B0000}"/>
    <cellStyle name="Accent3 12" xfId="1031" xr:uid="{00000000-0005-0000-0000-0000E20B0000}"/>
    <cellStyle name="Accent3 13" xfId="1032" xr:uid="{00000000-0005-0000-0000-0000E30B0000}"/>
    <cellStyle name="Accent3 14" xfId="1033" xr:uid="{00000000-0005-0000-0000-0000E40B0000}"/>
    <cellStyle name="Accent3 15" xfId="1034" xr:uid="{00000000-0005-0000-0000-0000E50B0000}"/>
    <cellStyle name="Accent3 16" xfId="1035" xr:uid="{00000000-0005-0000-0000-0000E60B0000}"/>
    <cellStyle name="Accent3 17" xfId="1036" xr:uid="{00000000-0005-0000-0000-0000E70B0000}"/>
    <cellStyle name="Accent3 18" xfId="1037" xr:uid="{00000000-0005-0000-0000-0000E80B0000}"/>
    <cellStyle name="Accent3 19" xfId="1038" xr:uid="{00000000-0005-0000-0000-0000E90B0000}"/>
    <cellStyle name="Accent3 2" xfId="196" xr:uid="{00000000-0005-0000-0000-0000EA0B0000}"/>
    <cellStyle name="Accent3 2 10" xfId="7679" xr:uid="{00000000-0005-0000-0000-0000EB0B0000}"/>
    <cellStyle name="Accent3 2 11" xfId="7680" xr:uid="{00000000-0005-0000-0000-0000EC0B0000}"/>
    <cellStyle name="Accent3 2 12" xfId="7681" xr:uid="{00000000-0005-0000-0000-0000ED0B0000}"/>
    <cellStyle name="Accent3 2 13" xfId="7682" xr:uid="{00000000-0005-0000-0000-0000EE0B0000}"/>
    <cellStyle name="Accent3 2 14" xfId="7683" xr:uid="{00000000-0005-0000-0000-0000EF0B0000}"/>
    <cellStyle name="Accent3 2 15" xfId="7684" xr:uid="{00000000-0005-0000-0000-0000F00B0000}"/>
    <cellStyle name="Accent3 2 16" xfId="7685" xr:uid="{00000000-0005-0000-0000-0000F10B0000}"/>
    <cellStyle name="Accent3 2 17" xfId="7686" xr:uid="{00000000-0005-0000-0000-0000F20B0000}"/>
    <cellStyle name="Accent3 2 18" xfId="7687" xr:uid="{00000000-0005-0000-0000-0000F30B0000}"/>
    <cellStyle name="Accent3 2 2" xfId="1039" xr:uid="{00000000-0005-0000-0000-0000F40B0000}"/>
    <cellStyle name="Accent3 2 2 10" xfId="7688" xr:uid="{00000000-0005-0000-0000-0000F50B0000}"/>
    <cellStyle name="Accent3 2 2 11" xfId="7689" xr:uid="{00000000-0005-0000-0000-0000F60B0000}"/>
    <cellStyle name="Accent3 2 2 12" xfId="7690" xr:uid="{00000000-0005-0000-0000-0000F70B0000}"/>
    <cellStyle name="Accent3 2 2 13" xfId="7691" xr:uid="{00000000-0005-0000-0000-0000F80B0000}"/>
    <cellStyle name="Accent3 2 2 14" xfId="7692" xr:uid="{00000000-0005-0000-0000-0000F90B0000}"/>
    <cellStyle name="Accent3 2 2 15" xfId="7693" xr:uid="{00000000-0005-0000-0000-0000FA0B0000}"/>
    <cellStyle name="Accent3 2 2 16" xfId="7694" xr:uid="{00000000-0005-0000-0000-0000FB0B0000}"/>
    <cellStyle name="Accent3 2 2 17" xfId="7695" xr:uid="{00000000-0005-0000-0000-0000FC0B0000}"/>
    <cellStyle name="Accent3 2 2 18" xfId="7696" xr:uid="{00000000-0005-0000-0000-0000FD0B0000}"/>
    <cellStyle name="Accent3 2 2 2" xfId="7697" xr:uid="{00000000-0005-0000-0000-0000FE0B0000}"/>
    <cellStyle name="Accent3 2 2 3" xfId="7698" xr:uid="{00000000-0005-0000-0000-0000FF0B0000}"/>
    <cellStyle name="Accent3 2 2 4" xfId="7699" xr:uid="{00000000-0005-0000-0000-0000000C0000}"/>
    <cellStyle name="Accent3 2 2 5" xfId="7700" xr:uid="{00000000-0005-0000-0000-0000010C0000}"/>
    <cellStyle name="Accent3 2 2 6" xfId="7701" xr:uid="{00000000-0005-0000-0000-0000020C0000}"/>
    <cellStyle name="Accent3 2 2 7" xfId="7702" xr:uid="{00000000-0005-0000-0000-0000030C0000}"/>
    <cellStyle name="Accent3 2 2 8" xfId="7703" xr:uid="{00000000-0005-0000-0000-0000040C0000}"/>
    <cellStyle name="Accent3 2 2 9" xfId="7704" xr:uid="{00000000-0005-0000-0000-0000050C0000}"/>
    <cellStyle name="Accent3 2 2_9 Inc.St" xfId="11280" xr:uid="{3C881C23-94AE-46FA-B99E-81869BA04122}"/>
    <cellStyle name="Accent3 2 3" xfId="7705" xr:uid="{00000000-0005-0000-0000-0000070C0000}"/>
    <cellStyle name="Accent3 2 4" xfId="7706" xr:uid="{00000000-0005-0000-0000-0000080C0000}"/>
    <cellStyle name="Accent3 2 5" xfId="7707" xr:uid="{00000000-0005-0000-0000-0000090C0000}"/>
    <cellStyle name="Accent3 2 6" xfId="7708" xr:uid="{00000000-0005-0000-0000-00000A0C0000}"/>
    <cellStyle name="Accent3 2 7" xfId="7709" xr:uid="{00000000-0005-0000-0000-00000B0C0000}"/>
    <cellStyle name="Accent3 2 8" xfId="7710" xr:uid="{00000000-0005-0000-0000-00000C0C0000}"/>
    <cellStyle name="Accent3 2 9" xfId="7711" xr:uid="{00000000-0005-0000-0000-00000D0C0000}"/>
    <cellStyle name="Accent3 2_5130_new" xfId="7712" xr:uid="{00000000-0005-0000-0000-00000E0C0000}"/>
    <cellStyle name="Accent3 20" xfId="1040" xr:uid="{00000000-0005-0000-0000-00000F0C0000}"/>
    <cellStyle name="Accent3 21" xfId="1041" xr:uid="{00000000-0005-0000-0000-0000100C0000}"/>
    <cellStyle name="Accent3 22" xfId="1042" xr:uid="{00000000-0005-0000-0000-0000110C0000}"/>
    <cellStyle name="Accent3 23" xfId="1043" xr:uid="{00000000-0005-0000-0000-0000120C0000}"/>
    <cellStyle name="Accent3 24" xfId="1044" xr:uid="{00000000-0005-0000-0000-0000130C0000}"/>
    <cellStyle name="Accent3 25" xfId="1045" xr:uid="{00000000-0005-0000-0000-0000140C0000}"/>
    <cellStyle name="Accent3 26" xfId="1046" xr:uid="{00000000-0005-0000-0000-0000150C0000}"/>
    <cellStyle name="Accent3 27" xfId="1047" xr:uid="{00000000-0005-0000-0000-0000160C0000}"/>
    <cellStyle name="Accent3 28" xfId="1048" xr:uid="{00000000-0005-0000-0000-0000170C0000}"/>
    <cellStyle name="Accent3 29" xfId="1049" xr:uid="{00000000-0005-0000-0000-0000180C0000}"/>
    <cellStyle name="Accent3 3" xfId="197" xr:uid="{00000000-0005-0000-0000-0000190C0000}"/>
    <cellStyle name="Accent3 3 2" xfId="1050" xr:uid="{00000000-0005-0000-0000-00001A0C0000}"/>
    <cellStyle name="Accent3 3 3" xfId="7713" xr:uid="{00000000-0005-0000-0000-00001B0C0000}"/>
    <cellStyle name="Accent3 3_9 Inc.St" xfId="11281" xr:uid="{25CF3F44-049A-4B76-A7C0-60C0703E5BC6}"/>
    <cellStyle name="Accent3 30" xfId="1051" xr:uid="{00000000-0005-0000-0000-00001D0C0000}"/>
    <cellStyle name="Accent3 31" xfId="1052" xr:uid="{00000000-0005-0000-0000-00001E0C0000}"/>
    <cellStyle name="Accent3 32" xfId="1053" xr:uid="{00000000-0005-0000-0000-00001F0C0000}"/>
    <cellStyle name="Accent3 33" xfId="1054" xr:uid="{00000000-0005-0000-0000-0000200C0000}"/>
    <cellStyle name="Accent3 34" xfId="1055" xr:uid="{00000000-0005-0000-0000-0000210C0000}"/>
    <cellStyle name="Accent3 35" xfId="1056" xr:uid="{00000000-0005-0000-0000-0000220C0000}"/>
    <cellStyle name="Accent3 36" xfId="1057" xr:uid="{00000000-0005-0000-0000-0000230C0000}"/>
    <cellStyle name="Accent3 37" xfId="1058" xr:uid="{00000000-0005-0000-0000-0000240C0000}"/>
    <cellStyle name="Accent3 38" xfId="1059" xr:uid="{00000000-0005-0000-0000-0000250C0000}"/>
    <cellStyle name="Accent3 39" xfId="1060" xr:uid="{00000000-0005-0000-0000-0000260C0000}"/>
    <cellStyle name="Accent3 4" xfId="198" xr:uid="{00000000-0005-0000-0000-0000270C0000}"/>
    <cellStyle name="Accent3 4 2" xfId="1061" xr:uid="{00000000-0005-0000-0000-0000280C0000}"/>
    <cellStyle name="Accent3 4 3" xfId="7714" xr:uid="{00000000-0005-0000-0000-0000290C0000}"/>
    <cellStyle name="Accent3 4_9 Inc.St" xfId="11282" xr:uid="{F1FE9ED1-C7AC-40FA-879E-2DC5029EA913}"/>
    <cellStyle name="Accent3 40" xfId="1062" xr:uid="{00000000-0005-0000-0000-00002B0C0000}"/>
    <cellStyle name="Accent3 41" xfId="1063" xr:uid="{00000000-0005-0000-0000-00002C0C0000}"/>
    <cellStyle name="Accent3 42" xfId="1064" xr:uid="{00000000-0005-0000-0000-00002D0C0000}"/>
    <cellStyle name="Accent3 43" xfId="1065" xr:uid="{00000000-0005-0000-0000-00002E0C0000}"/>
    <cellStyle name="Accent3 44" xfId="1066" xr:uid="{00000000-0005-0000-0000-00002F0C0000}"/>
    <cellStyle name="Accent3 45" xfId="1067" xr:uid="{00000000-0005-0000-0000-0000300C0000}"/>
    <cellStyle name="Accent3 46" xfId="1068" xr:uid="{00000000-0005-0000-0000-0000310C0000}"/>
    <cellStyle name="Accent3 47" xfId="1069" xr:uid="{00000000-0005-0000-0000-0000320C0000}"/>
    <cellStyle name="Accent3 48" xfId="1070" xr:uid="{00000000-0005-0000-0000-0000330C0000}"/>
    <cellStyle name="Accent3 49" xfId="1071" xr:uid="{00000000-0005-0000-0000-0000340C0000}"/>
    <cellStyle name="Accent3 5" xfId="199" xr:uid="{00000000-0005-0000-0000-0000350C0000}"/>
    <cellStyle name="Accent3 5 2" xfId="1072" xr:uid="{00000000-0005-0000-0000-0000360C0000}"/>
    <cellStyle name="Accent3 5_9 Inc.St" xfId="11283" xr:uid="{CBFF645B-A42D-43E4-B5B9-015D8DD8AF68}"/>
    <cellStyle name="Accent3 50" xfId="1073" xr:uid="{00000000-0005-0000-0000-0000380C0000}"/>
    <cellStyle name="Accent3 51" xfId="1074" xr:uid="{00000000-0005-0000-0000-0000390C0000}"/>
    <cellStyle name="Accent3 52" xfId="1075" xr:uid="{00000000-0005-0000-0000-00003A0C0000}"/>
    <cellStyle name="Accent3 53" xfId="1076" xr:uid="{00000000-0005-0000-0000-00003B0C0000}"/>
    <cellStyle name="Accent3 54" xfId="1077" xr:uid="{00000000-0005-0000-0000-00003C0C0000}"/>
    <cellStyle name="Accent3 55" xfId="1078" xr:uid="{00000000-0005-0000-0000-00003D0C0000}"/>
    <cellStyle name="Accent3 56" xfId="1079" xr:uid="{00000000-0005-0000-0000-00003E0C0000}"/>
    <cellStyle name="Accent3 57" xfId="1080" xr:uid="{00000000-0005-0000-0000-00003F0C0000}"/>
    <cellStyle name="Accent3 58" xfId="1081" xr:uid="{00000000-0005-0000-0000-0000400C0000}"/>
    <cellStyle name="Accent3 59" xfId="1082" xr:uid="{00000000-0005-0000-0000-0000410C0000}"/>
    <cellStyle name="Accent3 6" xfId="1083" xr:uid="{00000000-0005-0000-0000-0000420C0000}"/>
    <cellStyle name="Accent3 6 2" xfId="1084" xr:uid="{00000000-0005-0000-0000-0000430C0000}"/>
    <cellStyle name="Accent3 6_9 Inc.St" xfId="11284" xr:uid="{A3BD1C2B-4AAE-4ADD-B22C-57E572E9B89D}"/>
    <cellStyle name="Accent3 60" xfId="1085" xr:uid="{00000000-0005-0000-0000-0000450C0000}"/>
    <cellStyle name="Accent3 61" xfId="1086" xr:uid="{00000000-0005-0000-0000-0000460C0000}"/>
    <cellStyle name="Accent3 62" xfId="1087" xr:uid="{00000000-0005-0000-0000-0000470C0000}"/>
    <cellStyle name="Accent3 63" xfId="1088" xr:uid="{00000000-0005-0000-0000-0000480C0000}"/>
    <cellStyle name="Accent3 64" xfId="1089" xr:uid="{00000000-0005-0000-0000-0000490C0000}"/>
    <cellStyle name="Accent3 65" xfId="1090" xr:uid="{00000000-0005-0000-0000-00004A0C0000}"/>
    <cellStyle name="Accent3 66" xfId="1091" xr:uid="{00000000-0005-0000-0000-00004B0C0000}"/>
    <cellStyle name="Accent3 67" xfId="1092" xr:uid="{00000000-0005-0000-0000-00004C0C0000}"/>
    <cellStyle name="Accent3 68" xfId="1093" xr:uid="{00000000-0005-0000-0000-00004D0C0000}"/>
    <cellStyle name="Accent3 69" xfId="1094" xr:uid="{00000000-0005-0000-0000-00004E0C0000}"/>
    <cellStyle name="Accent3 7" xfId="1095" xr:uid="{00000000-0005-0000-0000-00004F0C0000}"/>
    <cellStyle name="Accent3 7 2" xfId="1096" xr:uid="{00000000-0005-0000-0000-0000500C0000}"/>
    <cellStyle name="Accent3 7_9 Inc.St" xfId="11285" xr:uid="{878A365B-EF74-4F8F-AF32-92BCD768DD7E}"/>
    <cellStyle name="Accent3 70" xfId="1097" xr:uid="{00000000-0005-0000-0000-0000520C0000}"/>
    <cellStyle name="Accent3 71" xfId="1098" xr:uid="{00000000-0005-0000-0000-0000530C0000}"/>
    <cellStyle name="Accent3 72" xfId="1966" xr:uid="{00000000-0005-0000-0000-0000540C0000}"/>
    <cellStyle name="Accent3 73" xfId="2050" xr:uid="{00000000-0005-0000-0000-0000550C0000}"/>
    <cellStyle name="Accent3 74" xfId="7715" xr:uid="{00000000-0005-0000-0000-0000560C0000}"/>
    <cellStyle name="Accent3 75" xfId="7716" xr:uid="{00000000-0005-0000-0000-0000570C0000}"/>
    <cellStyle name="Accent3 8" xfId="1099" xr:uid="{00000000-0005-0000-0000-0000580C0000}"/>
    <cellStyle name="Accent3 8 2" xfId="1100" xr:uid="{00000000-0005-0000-0000-0000590C0000}"/>
    <cellStyle name="Accent3 8_9 Inc.St" xfId="11286" xr:uid="{806318FA-5FB8-40E0-8FF6-7A6E20C689CF}"/>
    <cellStyle name="Accent3 9" xfId="1101" xr:uid="{00000000-0005-0000-0000-00005B0C0000}"/>
    <cellStyle name="Accent3 9 2" xfId="1102" xr:uid="{00000000-0005-0000-0000-00005C0C0000}"/>
    <cellStyle name="Accent3 9_9 Inc.St" xfId="11287" xr:uid="{403714B0-530E-44C6-AC4C-D0E19E4F3AC1}"/>
    <cellStyle name="Accent4 - 20%" xfId="200" xr:uid="{00000000-0005-0000-0000-00005E0C0000}"/>
    <cellStyle name="Accent4 - 20% 2" xfId="201" xr:uid="{00000000-0005-0000-0000-00005F0C0000}"/>
    <cellStyle name="Accent4 - 20%_5130_new" xfId="7717" xr:uid="{00000000-0005-0000-0000-0000600C0000}"/>
    <cellStyle name="Accent4 - 40%" xfId="202" xr:uid="{00000000-0005-0000-0000-0000610C0000}"/>
    <cellStyle name="Accent4 - 40% 2" xfId="203" xr:uid="{00000000-0005-0000-0000-0000620C0000}"/>
    <cellStyle name="Accent4 - 40%_5130_new" xfId="7718" xr:uid="{00000000-0005-0000-0000-0000630C0000}"/>
    <cellStyle name="Accent4 - 60%" xfId="204" xr:uid="{00000000-0005-0000-0000-0000640C0000}"/>
    <cellStyle name="Accent4 10" xfId="1103" xr:uid="{00000000-0005-0000-0000-0000650C0000}"/>
    <cellStyle name="Accent4 11" xfId="1104" xr:uid="{00000000-0005-0000-0000-0000660C0000}"/>
    <cellStyle name="Accent4 12" xfId="1105" xr:uid="{00000000-0005-0000-0000-0000670C0000}"/>
    <cellStyle name="Accent4 13" xfId="1106" xr:uid="{00000000-0005-0000-0000-0000680C0000}"/>
    <cellStyle name="Accent4 14" xfId="1107" xr:uid="{00000000-0005-0000-0000-0000690C0000}"/>
    <cellStyle name="Accent4 15" xfId="1108" xr:uid="{00000000-0005-0000-0000-00006A0C0000}"/>
    <cellStyle name="Accent4 16" xfId="1109" xr:uid="{00000000-0005-0000-0000-00006B0C0000}"/>
    <cellStyle name="Accent4 17" xfId="1110" xr:uid="{00000000-0005-0000-0000-00006C0C0000}"/>
    <cellStyle name="Accent4 18" xfId="1111" xr:uid="{00000000-0005-0000-0000-00006D0C0000}"/>
    <cellStyle name="Accent4 19" xfId="1112" xr:uid="{00000000-0005-0000-0000-00006E0C0000}"/>
    <cellStyle name="Accent4 2" xfId="205" xr:uid="{00000000-0005-0000-0000-00006F0C0000}"/>
    <cellStyle name="Accent4 2 10" xfId="7719" xr:uid="{00000000-0005-0000-0000-0000700C0000}"/>
    <cellStyle name="Accent4 2 11" xfId="7720" xr:uid="{00000000-0005-0000-0000-0000710C0000}"/>
    <cellStyle name="Accent4 2 12" xfId="7721" xr:uid="{00000000-0005-0000-0000-0000720C0000}"/>
    <cellStyle name="Accent4 2 13" xfId="7722" xr:uid="{00000000-0005-0000-0000-0000730C0000}"/>
    <cellStyle name="Accent4 2 14" xfId="7723" xr:uid="{00000000-0005-0000-0000-0000740C0000}"/>
    <cellStyle name="Accent4 2 15" xfId="7724" xr:uid="{00000000-0005-0000-0000-0000750C0000}"/>
    <cellStyle name="Accent4 2 16" xfId="7725" xr:uid="{00000000-0005-0000-0000-0000760C0000}"/>
    <cellStyle name="Accent4 2 17" xfId="7726" xr:uid="{00000000-0005-0000-0000-0000770C0000}"/>
    <cellStyle name="Accent4 2 18" xfId="7727" xr:uid="{00000000-0005-0000-0000-0000780C0000}"/>
    <cellStyle name="Accent4 2 2" xfId="1113" xr:uid="{00000000-0005-0000-0000-0000790C0000}"/>
    <cellStyle name="Accent4 2 2 10" xfId="7728" xr:uid="{00000000-0005-0000-0000-00007A0C0000}"/>
    <cellStyle name="Accent4 2 2 11" xfId="7729" xr:uid="{00000000-0005-0000-0000-00007B0C0000}"/>
    <cellStyle name="Accent4 2 2 12" xfId="7730" xr:uid="{00000000-0005-0000-0000-00007C0C0000}"/>
    <cellStyle name="Accent4 2 2 13" xfId="7731" xr:uid="{00000000-0005-0000-0000-00007D0C0000}"/>
    <cellStyle name="Accent4 2 2 14" xfId="7732" xr:uid="{00000000-0005-0000-0000-00007E0C0000}"/>
    <cellStyle name="Accent4 2 2 15" xfId="7733" xr:uid="{00000000-0005-0000-0000-00007F0C0000}"/>
    <cellStyle name="Accent4 2 2 16" xfId="7734" xr:uid="{00000000-0005-0000-0000-0000800C0000}"/>
    <cellStyle name="Accent4 2 2 17" xfId="7735" xr:uid="{00000000-0005-0000-0000-0000810C0000}"/>
    <cellStyle name="Accent4 2 2 18" xfId="7736" xr:uid="{00000000-0005-0000-0000-0000820C0000}"/>
    <cellStyle name="Accent4 2 2 2" xfId="7737" xr:uid="{00000000-0005-0000-0000-0000830C0000}"/>
    <cellStyle name="Accent4 2 2 3" xfId="7738" xr:uid="{00000000-0005-0000-0000-0000840C0000}"/>
    <cellStyle name="Accent4 2 2 4" xfId="7739" xr:uid="{00000000-0005-0000-0000-0000850C0000}"/>
    <cellStyle name="Accent4 2 2 5" xfId="7740" xr:uid="{00000000-0005-0000-0000-0000860C0000}"/>
    <cellStyle name="Accent4 2 2 6" xfId="7741" xr:uid="{00000000-0005-0000-0000-0000870C0000}"/>
    <cellStyle name="Accent4 2 2 7" xfId="7742" xr:uid="{00000000-0005-0000-0000-0000880C0000}"/>
    <cellStyle name="Accent4 2 2 8" xfId="7743" xr:uid="{00000000-0005-0000-0000-0000890C0000}"/>
    <cellStyle name="Accent4 2 2 9" xfId="7744" xr:uid="{00000000-0005-0000-0000-00008A0C0000}"/>
    <cellStyle name="Accent4 2 2_9 Inc.St" xfId="11288" xr:uid="{0BF97CC0-E120-4EB3-873D-D6ED932CE94D}"/>
    <cellStyle name="Accent4 2 3" xfId="7745" xr:uid="{00000000-0005-0000-0000-00008C0C0000}"/>
    <cellStyle name="Accent4 2 4" xfId="7746" xr:uid="{00000000-0005-0000-0000-00008D0C0000}"/>
    <cellStyle name="Accent4 2 5" xfId="7747" xr:uid="{00000000-0005-0000-0000-00008E0C0000}"/>
    <cellStyle name="Accent4 2 6" xfId="7748" xr:uid="{00000000-0005-0000-0000-00008F0C0000}"/>
    <cellStyle name="Accent4 2 7" xfId="7749" xr:uid="{00000000-0005-0000-0000-0000900C0000}"/>
    <cellStyle name="Accent4 2 8" xfId="7750" xr:uid="{00000000-0005-0000-0000-0000910C0000}"/>
    <cellStyle name="Accent4 2 9" xfId="7751" xr:uid="{00000000-0005-0000-0000-0000920C0000}"/>
    <cellStyle name="Accent4 2_5130_new" xfId="7752" xr:uid="{00000000-0005-0000-0000-0000930C0000}"/>
    <cellStyle name="Accent4 20" xfId="1114" xr:uid="{00000000-0005-0000-0000-0000940C0000}"/>
    <cellStyle name="Accent4 21" xfId="1115" xr:uid="{00000000-0005-0000-0000-0000950C0000}"/>
    <cellStyle name="Accent4 22" xfId="1116" xr:uid="{00000000-0005-0000-0000-0000960C0000}"/>
    <cellStyle name="Accent4 23" xfId="1117" xr:uid="{00000000-0005-0000-0000-0000970C0000}"/>
    <cellStyle name="Accent4 24" xfId="1118" xr:uid="{00000000-0005-0000-0000-0000980C0000}"/>
    <cellStyle name="Accent4 25" xfId="1119" xr:uid="{00000000-0005-0000-0000-0000990C0000}"/>
    <cellStyle name="Accent4 26" xfId="1120" xr:uid="{00000000-0005-0000-0000-00009A0C0000}"/>
    <cellStyle name="Accent4 27" xfId="1121" xr:uid="{00000000-0005-0000-0000-00009B0C0000}"/>
    <cellStyle name="Accent4 28" xfId="1122" xr:uid="{00000000-0005-0000-0000-00009C0C0000}"/>
    <cellStyle name="Accent4 29" xfId="1123" xr:uid="{00000000-0005-0000-0000-00009D0C0000}"/>
    <cellStyle name="Accent4 3" xfId="206" xr:uid="{00000000-0005-0000-0000-00009E0C0000}"/>
    <cellStyle name="Accent4 3 2" xfId="1124" xr:uid="{00000000-0005-0000-0000-00009F0C0000}"/>
    <cellStyle name="Accent4 3 3" xfId="7753" xr:uid="{00000000-0005-0000-0000-0000A00C0000}"/>
    <cellStyle name="Accent4 3_9 Inc.St" xfId="11289" xr:uid="{14515125-D002-4675-B07F-3DF6ADDED3F2}"/>
    <cellStyle name="Accent4 30" xfId="1125" xr:uid="{00000000-0005-0000-0000-0000A20C0000}"/>
    <cellStyle name="Accent4 31" xfId="1126" xr:uid="{00000000-0005-0000-0000-0000A30C0000}"/>
    <cellStyle name="Accent4 32" xfId="1127" xr:uid="{00000000-0005-0000-0000-0000A40C0000}"/>
    <cellStyle name="Accent4 33" xfId="1128" xr:uid="{00000000-0005-0000-0000-0000A50C0000}"/>
    <cellStyle name="Accent4 34" xfId="1129" xr:uid="{00000000-0005-0000-0000-0000A60C0000}"/>
    <cellStyle name="Accent4 35" xfId="1130" xr:uid="{00000000-0005-0000-0000-0000A70C0000}"/>
    <cellStyle name="Accent4 36" xfId="1131" xr:uid="{00000000-0005-0000-0000-0000A80C0000}"/>
    <cellStyle name="Accent4 37" xfId="1132" xr:uid="{00000000-0005-0000-0000-0000A90C0000}"/>
    <cellStyle name="Accent4 38" xfId="1133" xr:uid="{00000000-0005-0000-0000-0000AA0C0000}"/>
    <cellStyle name="Accent4 39" xfId="1134" xr:uid="{00000000-0005-0000-0000-0000AB0C0000}"/>
    <cellStyle name="Accent4 4" xfId="207" xr:uid="{00000000-0005-0000-0000-0000AC0C0000}"/>
    <cellStyle name="Accent4 4 2" xfId="1135" xr:uid="{00000000-0005-0000-0000-0000AD0C0000}"/>
    <cellStyle name="Accent4 4 3" xfId="7754" xr:uid="{00000000-0005-0000-0000-0000AE0C0000}"/>
    <cellStyle name="Accent4 4_9 Inc.St" xfId="11290" xr:uid="{5F61161E-2B6F-4442-A5DB-FEB0975B399E}"/>
    <cellStyle name="Accent4 40" xfId="1136" xr:uid="{00000000-0005-0000-0000-0000B00C0000}"/>
    <cellStyle name="Accent4 41" xfId="1137" xr:uid="{00000000-0005-0000-0000-0000B10C0000}"/>
    <cellStyle name="Accent4 42" xfId="1138" xr:uid="{00000000-0005-0000-0000-0000B20C0000}"/>
    <cellStyle name="Accent4 43" xfId="1139" xr:uid="{00000000-0005-0000-0000-0000B30C0000}"/>
    <cellStyle name="Accent4 44" xfId="1140" xr:uid="{00000000-0005-0000-0000-0000B40C0000}"/>
    <cellStyle name="Accent4 45" xfId="1141" xr:uid="{00000000-0005-0000-0000-0000B50C0000}"/>
    <cellStyle name="Accent4 46" xfId="1142" xr:uid="{00000000-0005-0000-0000-0000B60C0000}"/>
    <cellStyle name="Accent4 47" xfId="1143" xr:uid="{00000000-0005-0000-0000-0000B70C0000}"/>
    <cellStyle name="Accent4 48" xfId="1144" xr:uid="{00000000-0005-0000-0000-0000B80C0000}"/>
    <cellStyle name="Accent4 49" xfId="1145" xr:uid="{00000000-0005-0000-0000-0000B90C0000}"/>
    <cellStyle name="Accent4 5" xfId="208" xr:uid="{00000000-0005-0000-0000-0000BA0C0000}"/>
    <cellStyle name="Accent4 5 2" xfId="1146" xr:uid="{00000000-0005-0000-0000-0000BB0C0000}"/>
    <cellStyle name="Accent4 5_9 Inc.St" xfId="11291" xr:uid="{F680C8AC-B7BA-470C-9010-A878ED27F2E8}"/>
    <cellStyle name="Accent4 50" xfId="1147" xr:uid="{00000000-0005-0000-0000-0000BD0C0000}"/>
    <cellStyle name="Accent4 51" xfId="1148" xr:uid="{00000000-0005-0000-0000-0000BE0C0000}"/>
    <cellStyle name="Accent4 52" xfId="1149" xr:uid="{00000000-0005-0000-0000-0000BF0C0000}"/>
    <cellStyle name="Accent4 53" xfId="1150" xr:uid="{00000000-0005-0000-0000-0000C00C0000}"/>
    <cellStyle name="Accent4 54" xfId="1151" xr:uid="{00000000-0005-0000-0000-0000C10C0000}"/>
    <cellStyle name="Accent4 55" xfId="1152" xr:uid="{00000000-0005-0000-0000-0000C20C0000}"/>
    <cellStyle name="Accent4 56" xfId="1153" xr:uid="{00000000-0005-0000-0000-0000C30C0000}"/>
    <cellStyle name="Accent4 57" xfId="1154" xr:uid="{00000000-0005-0000-0000-0000C40C0000}"/>
    <cellStyle name="Accent4 58" xfId="1155" xr:uid="{00000000-0005-0000-0000-0000C50C0000}"/>
    <cellStyle name="Accent4 59" xfId="1156" xr:uid="{00000000-0005-0000-0000-0000C60C0000}"/>
    <cellStyle name="Accent4 6" xfId="1157" xr:uid="{00000000-0005-0000-0000-0000C70C0000}"/>
    <cellStyle name="Accent4 6 2" xfId="1158" xr:uid="{00000000-0005-0000-0000-0000C80C0000}"/>
    <cellStyle name="Accent4 6_9 Inc.St" xfId="11292" xr:uid="{CF0249E9-0528-4FA6-9F8F-6842BEF82F77}"/>
    <cellStyle name="Accent4 60" xfId="1159" xr:uid="{00000000-0005-0000-0000-0000CA0C0000}"/>
    <cellStyle name="Accent4 61" xfId="1160" xr:uid="{00000000-0005-0000-0000-0000CB0C0000}"/>
    <cellStyle name="Accent4 62" xfId="1161" xr:uid="{00000000-0005-0000-0000-0000CC0C0000}"/>
    <cellStyle name="Accent4 63" xfId="1162" xr:uid="{00000000-0005-0000-0000-0000CD0C0000}"/>
    <cellStyle name="Accent4 64" xfId="1163" xr:uid="{00000000-0005-0000-0000-0000CE0C0000}"/>
    <cellStyle name="Accent4 65" xfId="1164" xr:uid="{00000000-0005-0000-0000-0000CF0C0000}"/>
    <cellStyle name="Accent4 66" xfId="1165" xr:uid="{00000000-0005-0000-0000-0000D00C0000}"/>
    <cellStyle name="Accent4 67" xfId="1166" xr:uid="{00000000-0005-0000-0000-0000D10C0000}"/>
    <cellStyle name="Accent4 68" xfId="1167" xr:uid="{00000000-0005-0000-0000-0000D20C0000}"/>
    <cellStyle name="Accent4 69" xfId="1168" xr:uid="{00000000-0005-0000-0000-0000D30C0000}"/>
    <cellStyle name="Accent4 7" xfId="1169" xr:uid="{00000000-0005-0000-0000-0000D40C0000}"/>
    <cellStyle name="Accent4 7 2" xfId="1170" xr:uid="{00000000-0005-0000-0000-0000D50C0000}"/>
    <cellStyle name="Accent4 7_9 Inc.St" xfId="11293" xr:uid="{96BF2614-CE70-49A3-8CF1-83DC793983FD}"/>
    <cellStyle name="Accent4 70" xfId="1171" xr:uid="{00000000-0005-0000-0000-0000D70C0000}"/>
    <cellStyle name="Accent4 71" xfId="1172" xr:uid="{00000000-0005-0000-0000-0000D80C0000}"/>
    <cellStyle name="Accent4 72" xfId="1967" xr:uid="{00000000-0005-0000-0000-0000D90C0000}"/>
    <cellStyle name="Accent4 73" xfId="2051" xr:uid="{00000000-0005-0000-0000-0000DA0C0000}"/>
    <cellStyle name="Accent4 74" xfId="7755" xr:uid="{00000000-0005-0000-0000-0000DB0C0000}"/>
    <cellStyle name="Accent4 75" xfId="7756" xr:uid="{00000000-0005-0000-0000-0000DC0C0000}"/>
    <cellStyle name="Accent4 8" xfId="1173" xr:uid="{00000000-0005-0000-0000-0000DD0C0000}"/>
    <cellStyle name="Accent4 8 2" xfId="1174" xr:uid="{00000000-0005-0000-0000-0000DE0C0000}"/>
    <cellStyle name="Accent4 8_9 Inc.St" xfId="11294" xr:uid="{DC66FBFF-E958-409D-9E84-684F1DD46BF9}"/>
    <cellStyle name="Accent4 9" xfId="1175" xr:uid="{00000000-0005-0000-0000-0000E00C0000}"/>
    <cellStyle name="Accent4 9 2" xfId="1176" xr:uid="{00000000-0005-0000-0000-0000E10C0000}"/>
    <cellStyle name="Accent4 9_9 Inc.St" xfId="11295" xr:uid="{0A279D4C-5D2C-4F17-95D5-3D6F2E6570EF}"/>
    <cellStyle name="Accent5 - 20%" xfId="209" xr:uid="{00000000-0005-0000-0000-0000E30C0000}"/>
    <cellStyle name="Accent5 - 20% 2" xfId="210" xr:uid="{00000000-0005-0000-0000-0000E40C0000}"/>
    <cellStyle name="Accent5 - 20%_5130_new" xfId="7757" xr:uid="{00000000-0005-0000-0000-0000E50C0000}"/>
    <cellStyle name="Accent5 - 40%" xfId="211" xr:uid="{00000000-0005-0000-0000-0000E60C0000}"/>
    <cellStyle name="Accent5 - 40% 2" xfId="212" xr:uid="{00000000-0005-0000-0000-0000E70C0000}"/>
    <cellStyle name="Accent5 - 40%_5130_new" xfId="7758" xr:uid="{00000000-0005-0000-0000-0000E80C0000}"/>
    <cellStyle name="Accent5 - 60%" xfId="213" xr:uid="{00000000-0005-0000-0000-0000E90C0000}"/>
    <cellStyle name="Accent5 10" xfId="1177" xr:uid="{00000000-0005-0000-0000-0000EA0C0000}"/>
    <cellStyle name="Accent5 11" xfId="1178" xr:uid="{00000000-0005-0000-0000-0000EB0C0000}"/>
    <cellStyle name="Accent5 12" xfId="1179" xr:uid="{00000000-0005-0000-0000-0000EC0C0000}"/>
    <cellStyle name="Accent5 13" xfId="1180" xr:uid="{00000000-0005-0000-0000-0000ED0C0000}"/>
    <cellStyle name="Accent5 14" xfId="1181" xr:uid="{00000000-0005-0000-0000-0000EE0C0000}"/>
    <cellStyle name="Accent5 15" xfId="1182" xr:uid="{00000000-0005-0000-0000-0000EF0C0000}"/>
    <cellStyle name="Accent5 16" xfId="1183" xr:uid="{00000000-0005-0000-0000-0000F00C0000}"/>
    <cellStyle name="Accent5 17" xfId="1184" xr:uid="{00000000-0005-0000-0000-0000F10C0000}"/>
    <cellStyle name="Accent5 18" xfId="1185" xr:uid="{00000000-0005-0000-0000-0000F20C0000}"/>
    <cellStyle name="Accent5 19" xfId="1186" xr:uid="{00000000-0005-0000-0000-0000F30C0000}"/>
    <cellStyle name="Accent5 2" xfId="214" xr:uid="{00000000-0005-0000-0000-0000F40C0000}"/>
    <cellStyle name="Accent5 2 10" xfId="7759" xr:uid="{00000000-0005-0000-0000-0000F50C0000}"/>
    <cellStyle name="Accent5 2 11" xfId="7760" xr:uid="{00000000-0005-0000-0000-0000F60C0000}"/>
    <cellStyle name="Accent5 2 12" xfId="7761" xr:uid="{00000000-0005-0000-0000-0000F70C0000}"/>
    <cellStyle name="Accent5 2 13" xfId="7762" xr:uid="{00000000-0005-0000-0000-0000F80C0000}"/>
    <cellStyle name="Accent5 2 14" xfId="7763" xr:uid="{00000000-0005-0000-0000-0000F90C0000}"/>
    <cellStyle name="Accent5 2 15" xfId="7764" xr:uid="{00000000-0005-0000-0000-0000FA0C0000}"/>
    <cellStyle name="Accent5 2 16" xfId="7765" xr:uid="{00000000-0005-0000-0000-0000FB0C0000}"/>
    <cellStyle name="Accent5 2 17" xfId="7766" xr:uid="{00000000-0005-0000-0000-0000FC0C0000}"/>
    <cellStyle name="Accent5 2 18" xfId="7767" xr:uid="{00000000-0005-0000-0000-0000FD0C0000}"/>
    <cellStyle name="Accent5 2 2" xfId="1187" xr:uid="{00000000-0005-0000-0000-0000FE0C0000}"/>
    <cellStyle name="Accent5 2 2 10" xfId="7768" xr:uid="{00000000-0005-0000-0000-0000FF0C0000}"/>
    <cellStyle name="Accent5 2 2 11" xfId="7769" xr:uid="{00000000-0005-0000-0000-0000000D0000}"/>
    <cellStyle name="Accent5 2 2 12" xfId="7770" xr:uid="{00000000-0005-0000-0000-0000010D0000}"/>
    <cellStyle name="Accent5 2 2 13" xfId="7771" xr:uid="{00000000-0005-0000-0000-0000020D0000}"/>
    <cellStyle name="Accent5 2 2 14" xfId="7772" xr:uid="{00000000-0005-0000-0000-0000030D0000}"/>
    <cellStyle name="Accent5 2 2 15" xfId="7773" xr:uid="{00000000-0005-0000-0000-0000040D0000}"/>
    <cellStyle name="Accent5 2 2 16" xfId="7774" xr:uid="{00000000-0005-0000-0000-0000050D0000}"/>
    <cellStyle name="Accent5 2 2 17" xfId="7775" xr:uid="{00000000-0005-0000-0000-0000060D0000}"/>
    <cellStyle name="Accent5 2 2 18" xfId="7776" xr:uid="{00000000-0005-0000-0000-0000070D0000}"/>
    <cellStyle name="Accent5 2 2 2" xfId="7777" xr:uid="{00000000-0005-0000-0000-0000080D0000}"/>
    <cellStyle name="Accent5 2 2 3" xfId="7778" xr:uid="{00000000-0005-0000-0000-0000090D0000}"/>
    <cellStyle name="Accent5 2 2 4" xfId="7779" xr:uid="{00000000-0005-0000-0000-00000A0D0000}"/>
    <cellStyle name="Accent5 2 2 5" xfId="7780" xr:uid="{00000000-0005-0000-0000-00000B0D0000}"/>
    <cellStyle name="Accent5 2 2 6" xfId="7781" xr:uid="{00000000-0005-0000-0000-00000C0D0000}"/>
    <cellStyle name="Accent5 2 2 7" xfId="7782" xr:uid="{00000000-0005-0000-0000-00000D0D0000}"/>
    <cellStyle name="Accent5 2 2 8" xfId="7783" xr:uid="{00000000-0005-0000-0000-00000E0D0000}"/>
    <cellStyle name="Accent5 2 2 9" xfId="7784" xr:uid="{00000000-0005-0000-0000-00000F0D0000}"/>
    <cellStyle name="Accent5 2 2_9 Inc.St" xfId="11296" xr:uid="{6E596021-CA89-4B2E-9F8D-5B8043DBB024}"/>
    <cellStyle name="Accent5 2 3" xfId="7785" xr:uid="{00000000-0005-0000-0000-0000110D0000}"/>
    <cellStyle name="Accent5 2 4" xfId="7786" xr:uid="{00000000-0005-0000-0000-0000120D0000}"/>
    <cellStyle name="Accent5 2 5" xfId="7787" xr:uid="{00000000-0005-0000-0000-0000130D0000}"/>
    <cellStyle name="Accent5 2 6" xfId="7788" xr:uid="{00000000-0005-0000-0000-0000140D0000}"/>
    <cellStyle name="Accent5 2 7" xfId="7789" xr:uid="{00000000-0005-0000-0000-0000150D0000}"/>
    <cellStyle name="Accent5 2 8" xfId="7790" xr:uid="{00000000-0005-0000-0000-0000160D0000}"/>
    <cellStyle name="Accent5 2 9" xfId="7791" xr:uid="{00000000-0005-0000-0000-0000170D0000}"/>
    <cellStyle name="Accent5 2_5130_new" xfId="7792" xr:uid="{00000000-0005-0000-0000-0000180D0000}"/>
    <cellStyle name="Accent5 20" xfId="1188" xr:uid="{00000000-0005-0000-0000-0000190D0000}"/>
    <cellStyle name="Accent5 21" xfId="1189" xr:uid="{00000000-0005-0000-0000-00001A0D0000}"/>
    <cellStyle name="Accent5 22" xfId="1190" xr:uid="{00000000-0005-0000-0000-00001B0D0000}"/>
    <cellStyle name="Accent5 23" xfId="1191" xr:uid="{00000000-0005-0000-0000-00001C0D0000}"/>
    <cellStyle name="Accent5 24" xfId="1192" xr:uid="{00000000-0005-0000-0000-00001D0D0000}"/>
    <cellStyle name="Accent5 25" xfId="1193" xr:uid="{00000000-0005-0000-0000-00001E0D0000}"/>
    <cellStyle name="Accent5 26" xfId="1194" xr:uid="{00000000-0005-0000-0000-00001F0D0000}"/>
    <cellStyle name="Accent5 27" xfId="1195" xr:uid="{00000000-0005-0000-0000-0000200D0000}"/>
    <cellStyle name="Accent5 28" xfId="1196" xr:uid="{00000000-0005-0000-0000-0000210D0000}"/>
    <cellStyle name="Accent5 29" xfId="1197" xr:uid="{00000000-0005-0000-0000-0000220D0000}"/>
    <cellStyle name="Accent5 3" xfId="215" xr:uid="{00000000-0005-0000-0000-0000230D0000}"/>
    <cellStyle name="Accent5 3 2" xfId="1198" xr:uid="{00000000-0005-0000-0000-0000240D0000}"/>
    <cellStyle name="Accent5 3 3" xfId="7793" xr:uid="{00000000-0005-0000-0000-0000250D0000}"/>
    <cellStyle name="Accent5 3_9 Inc.St" xfId="11297" xr:uid="{2425231D-CC65-4123-B58D-909F258629F4}"/>
    <cellStyle name="Accent5 30" xfId="1199" xr:uid="{00000000-0005-0000-0000-0000270D0000}"/>
    <cellStyle name="Accent5 31" xfId="1200" xr:uid="{00000000-0005-0000-0000-0000280D0000}"/>
    <cellStyle name="Accent5 32" xfId="1201" xr:uid="{00000000-0005-0000-0000-0000290D0000}"/>
    <cellStyle name="Accent5 33" xfId="1202" xr:uid="{00000000-0005-0000-0000-00002A0D0000}"/>
    <cellStyle name="Accent5 34" xfId="1203" xr:uid="{00000000-0005-0000-0000-00002B0D0000}"/>
    <cellStyle name="Accent5 35" xfId="1204" xr:uid="{00000000-0005-0000-0000-00002C0D0000}"/>
    <cellStyle name="Accent5 36" xfId="1205" xr:uid="{00000000-0005-0000-0000-00002D0D0000}"/>
    <cellStyle name="Accent5 37" xfId="1206" xr:uid="{00000000-0005-0000-0000-00002E0D0000}"/>
    <cellStyle name="Accent5 38" xfId="1207" xr:uid="{00000000-0005-0000-0000-00002F0D0000}"/>
    <cellStyle name="Accent5 39" xfId="1208" xr:uid="{00000000-0005-0000-0000-0000300D0000}"/>
    <cellStyle name="Accent5 4" xfId="216" xr:uid="{00000000-0005-0000-0000-0000310D0000}"/>
    <cellStyle name="Accent5 4 2" xfId="1209" xr:uid="{00000000-0005-0000-0000-0000320D0000}"/>
    <cellStyle name="Accent5 4 3" xfId="7794" xr:uid="{00000000-0005-0000-0000-0000330D0000}"/>
    <cellStyle name="Accent5 4_9 Inc.St" xfId="11298" xr:uid="{A46CFC1E-AF8E-4F2D-9BD8-CD0435373FD4}"/>
    <cellStyle name="Accent5 40" xfId="1210" xr:uid="{00000000-0005-0000-0000-0000350D0000}"/>
    <cellStyle name="Accent5 41" xfId="1211" xr:uid="{00000000-0005-0000-0000-0000360D0000}"/>
    <cellStyle name="Accent5 42" xfId="1212" xr:uid="{00000000-0005-0000-0000-0000370D0000}"/>
    <cellStyle name="Accent5 43" xfId="1213" xr:uid="{00000000-0005-0000-0000-0000380D0000}"/>
    <cellStyle name="Accent5 44" xfId="1214" xr:uid="{00000000-0005-0000-0000-0000390D0000}"/>
    <cellStyle name="Accent5 45" xfId="1215" xr:uid="{00000000-0005-0000-0000-00003A0D0000}"/>
    <cellStyle name="Accent5 46" xfId="1216" xr:uid="{00000000-0005-0000-0000-00003B0D0000}"/>
    <cellStyle name="Accent5 47" xfId="1217" xr:uid="{00000000-0005-0000-0000-00003C0D0000}"/>
    <cellStyle name="Accent5 48" xfId="1218" xr:uid="{00000000-0005-0000-0000-00003D0D0000}"/>
    <cellStyle name="Accent5 49" xfId="1219" xr:uid="{00000000-0005-0000-0000-00003E0D0000}"/>
    <cellStyle name="Accent5 5" xfId="217" xr:uid="{00000000-0005-0000-0000-00003F0D0000}"/>
    <cellStyle name="Accent5 5 2" xfId="1220" xr:uid="{00000000-0005-0000-0000-0000400D0000}"/>
    <cellStyle name="Accent5 5_9 Inc.St" xfId="11299" xr:uid="{E2E396A9-4838-429A-A77F-A031C2BE3FCA}"/>
    <cellStyle name="Accent5 50" xfId="1221" xr:uid="{00000000-0005-0000-0000-0000420D0000}"/>
    <cellStyle name="Accent5 51" xfId="1222" xr:uid="{00000000-0005-0000-0000-0000430D0000}"/>
    <cellStyle name="Accent5 52" xfId="1223" xr:uid="{00000000-0005-0000-0000-0000440D0000}"/>
    <cellStyle name="Accent5 53" xfId="1224" xr:uid="{00000000-0005-0000-0000-0000450D0000}"/>
    <cellStyle name="Accent5 54" xfId="1225" xr:uid="{00000000-0005-0000-0000-0000460D0000}"/>
    <cellStyle name="Accent5 55" xfId="1226" xr:uid="{00000000-0005-0000-0000-0000470D0000}"/>
    <cellStyle name="Accent5 56" xfId="1227" xr:uid="{00000000-0005-0000-0000-0000480D0000}"/>
    <cellStyle name="Accent5 57" xfId="1228" xr:uid="{00000000-0005-0000-0000-0000490D0000}"/>
    <cellStyle name="Accent5 58" xfId="1229" xr:uid="{00000000-0005-0000-0000-00004A0D0000}"/>
    <cellStyle name="Accent5 59" xfId="1230" xr:uid="{00000000-0005-0000-0000-00004B0D0000}"/>
    <cellStyle name="Accent5 6" xfId="1231" xr:uid="{00000000-0005-0000-0000-00004C0D0000}"/>
    <cellStyle name="Accent5 6 2" xfId="1232" xr:uid="{00000000-0005-0000-0000-00004D0D0000}"/>
    <cellStyle name="Accent5 6_9 Inc.St" xfId="11300" xr:uid="{0C9046AE-3EE0-4539-99E1-00EFC3486EC6}"/>
    <cellStyle name="Accent5 60" xfId="1233" xr:uid="{00000000-0005-0000-0000-00004F0D0000}"/>
    <cellStyle name="Accent5 61" xfId="1234" xr:uid="{00000000-0005-0000-0000-0000500D0000}"/>
    <cellStyle name="Accent5 62" xfId="1235" xr:uid="{00000000-0005-0000-0000-0000510D0000}"/>
    <cellStyle name="Accent5 63" xfId="1236" xr:uid="{00000000-0005-0000-0000-0000520D0000}"/>
    <cellStyle name="Accent5 64" xfId="1237" xr:uid="{00000000-0005-0000-0000-0000530D0000}"/>
    <cellStyle name="Accent5 65" xfId="1238" xr:uid="{00000000-0005-0000-0000-0000540D0000}"/>
    <cellStyle name="Accent5 66" xfId="1239" xr:uid="{00000000-0005-0000-0000-0000550D0000}"/>
    <cellStyle name="Accent5 67" xfId="1240" xr:uid="{00000000-0005-0000-0000-0000560D0000}"/>
    <cellStyle name="Accent5 68" xfId="1241" xr:uid="{00000000-0005-0000-0000-0000570D0000}"/>
    <cellStyle name="Accent5 69" xfId="1242" xr:uid="{00000000-0005-0000-0000-0000580D0000}"/>
    <cellStyle name="Accent5 7" xfId="1243" xr:uid="{00000000-0005-0000-0000-0000590D0000}"/>
    <cellStyle name="Accent5 7 2" xfId="1244" xr:uid="{00000000-0005-0000-0000-00005A0D0000}"/>
    <cellStyle name="Accent5 7_9 Inc.St" xfId="11301" xr:uid="{F41DB647-4B48-4880-A3FB-F0FBEC6D8D57}"/>
    <cellStyle name="Accent5 70" xfId="1245" xr:uid="{00000000-0005-0000-0000-00005C0D0000}"/>
    <cellStyle name="Accent5 71" xfId="1246" xr:uid="{00000000-0005-0000-0000-00005D0D0000}"/>
    <cellStyle name="Accent5 72" xfId="1968" xr:uid="{00000000-0005-0000-0000-00005E0D0000}"/>
    <cellStyle name="Accent5 73" xfId="2052" xr:uid="{00000000-0005-0000-0000-00005F0D0000}"/>
    <cellStyle name="Accent5 74" xfId="7795" xr:uid="{00000000-0005-0000-0000-0000600D0000}"/>
    <cellStyle name="Accent5 75" xfId="7796" xr:uid="{00000000-0005-0000-0000-0000610D0000}"/>
    <cellStyle name="Accent5 8" xfId="1247" xr:uid="{00000000-0005-0000-0000-0000620D0000}"/>
    <cellStyle name="Accent5 8 2" xfId="1248" xr:uid="{00000000-0005-0000-0000-0000630D0000}"/>
    <cellStyle name="Accent5 8_9 Inc.St" xfId="11302" xr:uid="{B895B43E-9C26-4F0F-91C3-9E0C8A1A6989}"/>
    <cellStyle name="Accent5 9" xfId="1249" xr:uid="{00000000-0005-0000-0000-0000650D0000}"/>
    <cellStyle name="Accent5 9 2" xfId="1250" xr:uid="{00000000-0005-0000-0000-0000660D0000}"/>
    <cellStyle name="Accent5 9_9 Inc.St" xfId="11303" xr:uid="{10A1084A-9929-4E56-9EBA-672A6F60BBFC}"/>
    <cellStyle name="Accent6 - 20%" xfId="218" xr:uid="{00000000-0005-0000-0000-0000680D0000}"/>
    <cellStyle name="Accent6 - 20% 2" xfId="219" xr:uid="{00000000-0005-0000-0000-0000690D0000}"/>
    <cellStyle name="Accent6 - 20%_5130_new" xfId="7797" xr:uid="{00000000-0005-0000-0000-00006A0D0000}"/>
    <cellStyle name="Accent6 - 40%" xfId="220" xr:uid="{00000000-0005-0000-0000-00006B0D0000}"/>
    <cellStyle name="Accent6 - 40% 2" xfId="221" xr:uid="{00000000-0005-0000-0000-00006C0D0000}"/>
    <cellStyle name="Accent6 - 40%_5130_new" xfId="7798" xr:uid="{00000000-0005-0000-0000-00006D0D0000}"/>
    <cellStyle name="Accent6 - 60%" xfId="222" xr:uid="{00000000-0005-0000-0000-00006E0D0000}"/>
    <cellStyle name="Accent6 10" xfId="1251" xr:uid="{00000000-0005-0000-0000-00006F0D0000}"/>
    <cellStyle name="Accent6 11" xfId="1252" xr:uid="{00000000-0005-0000-0000-0000700D0000}"/>
    <cellStyle name="Accent6 12" xfId="1253" xr:uid="{00000000-0005-0000-0000-0000710D0000}"/>
    <cellStyle name="Accent6 13" xfId="1254" xr:uid="{00000000-0005-0000-0000-0000720D0000}"/>
    <cellStyle name="Accent6 14" xfId="1255" xr:uid="{00000000-0005-0000-0000-0000730D0000}"/>
    <cellStyle name="Accent6 15" xfId="1256" xr:uid="{00000000-0005-0000-0000-0000740D0000}"/>
    <cellStyle name="Accent6 16" xfId="1257" xr:uid="{00000000-0005-0000-0000-0000750D0000}"/>
    <cellStyle name="Accent6 17" xfId="1258" xr:uid="{00000000-0005-0000-0000-0000760D0000}"/>
    <cellStyle name="Accent6 18" xfId="1259" xr:uid="{00000000-0005-0000-0000-0000770D0000}"/>
    <cellStyle name="Accent6 19" xfId="1260" xr:uid="{00000000-0005-0000-0000-0000780D0000}"/>
    <cellStyle name="Accent6 2" xfId="223" xr:uid="{00000000-0005-0000-0000-0000790D0000}"/>
    <cellStyle name="Accent6 2 10" xfId="7799" xr:uid="{00000000-0005-0000-0000-00007A0D0000}"/>
    <cellStyle name="Accent6 2 11" xfId="7800" xr:uid="{00000000-0005-0000-0000-00007B0D0000}"/>
    <cellStyle name="Accent6 2 12" xfId="7801" xr:uid="{00000000-0005-0000-0000-00007C0D0000}"/>
    <cellStyle name="Accent6 2 13" xfId="7802" xr:uid="{00000000-0005-0000-0000-00007D0D0000}"/>
    <cellStyle name="Accent6 2 14" xfId="7803" xr:uid="{00000000-0005-0000-0000-00007E0D0000}"/>
    <cellStyle name="Accent6 2 15" xfId="7804" xr:uid="{00000000-0005-0000-0000-00007F0D0000}"/>
    <cellStyle name="Accent6 2 16" xfId="7805" xr:uid="{00000000-0005-0000-0000-0000800D0000}"/>
    <cellStyle name="Accent6 2 17" xfId="7806" xr:uid="{00000000-0005-0000-0000-0000810D0000}"/>
    <cellStyle name="Accent6 2 18" xfId="7807" xr:uid="{00000000-0005-0000-0000-0000820D0000}"/>
    <cellStyle name="Accent6 2 2" xfId="1261" xr:uid="{00000000-0005-0000-0000-0000830D0000}"/>
    <cellStyle name="Accent6 2 2 10" xfId="7808" xr:uid="{00000000-0005-0000-0000-0000840D0000}"/>
    <cellStyle name="Accent6 2 2 11" xfId="7809" xr:uid="{00000000-0005-0000-0000-0000850D0000}"/>
    <cellStyle name="Accent6 2 2 12" xfId="7810" xr:uid="{00000000-0005-0000-0000-0000860D0000}"/>
    <cellStyle name="Accent6 2 2 13" xfId="7811" xr:uid="{00000000-0005-0000-0000-0000870D0000}"/>
    <cellStyle name="Accent6 2 2 14" xfId="7812" xr:uid="{00000000-0005-0000-0000-0000880D0000}"/>
    <cellStyle name="Accent6 2 2 15" xfId="7813" xr:uid="{00000000-0005-0000-0000-0000890D0000}"/>
    <cellStyle name="Accent6 2 2 16" xfId="7814" xr:uid="{00000000-0005-0000-0000-00008A0D0000}"/>
    <cellStyle name="Accent6 2 2 17" xfId="7815" xr:uid="{00000000-0005-0000-0000-00008B0D0000}"/>
    <cellStyle name="Accent6 2 2 18" xfId="7816" xr:uid="{00000000-0005-0000-0000-00008C0D0000}"/>
    <cellStyle name="Accent6 2 2 2" xfId="7817" xr:uid="{00000000-0005-0000-0000-00008D0D0000}"/>
    <cellStyle name="Accent6 2 2 3" xfId="7818" xr:uid="{00000000-0005-0000-0000-00008E0D0000}"/>
    <cellStyle name="Accent6 2 2 4" xfId="7819" xr:uid="{00000000-0005-0000-0000-00008F0D0000}"/>
    <cellStyle name="Accent6 2 2 5" xfId="7820" xr:uid="{00000000-0005-0000-0000-0000900D0000}"/>
    <cellStyle name="Accent6 2 2 6" xfId="7821" xr:uid="{00000000-0005-0000-0000-0000910D0000}"/>
    <cellStyle name="Accent6 2 2 7" xfId="7822" xr:uid="{00000000-0005-0000-0000-0000920D0000}"/>
    <cellStyle name="Accent6 2 2 8" xfId="7823" xr:uid="{00000000-0005-0000-0000-0000930D0000}"/>
    <cellStyle name="Accent6 2 2 9" xfId="7824" xr:uid="{00000000-0005-0000-0000-0000940D0000}"/>
    <cellStyle name="Accent6 2 2_9 Inc.St" xfId="11304" xr:uid="{2E50A26B-1930-4B8C-BB78-DB6F3FEF3C67}"/>
    <cellStyle name="Accent6 2 3" xfId="7825" xr:uid="{00000000-0005-0000-0000-0000960D0000}"/>
    <cellStyle name="Accent6 2 4" xfId="7826" xr:uid="{00000000-0005-0000-0000-0000970D0000}"/>
    <cellStyle name="Accent6 2 5" xfId="7827" xr:uid="{00000000-0005-0000-0000-0000980D0000}"/>
    <cellStyle name="Accent6 2 6" xfId="7828" xr:uid="{00000000-0005-0000-0000-0000990D0000}"/>
    <cellStyle name="Accent6 2 7" xfId="7829" xr:uid="{00000000-0005-0000-0000-00009A0D0000}"/>
    <cellStyle name="Accent6 2 8" xfId="7830" xr:uid="{00000000-0005-0000-0000-00009B0D0000}"/>
    <cellStyle name="Accent6 2 9" xfId="7831" xr:uid="{00000000-0005-0000-0000-00009C0D0000}"/>
    <cellStyle name="Accent6 2_5130_new" xfId="7832" xr:uid="{00000000-0005-0000-0000-00009D0D0000}"/>
    <cellStyle name="Accent6 20" xfId="1262" xr:uid="{00000000-0005-0000-0000-00009E0D0000}"/>
    <cellStyle name="Accent6 21" xfId="1263" xr:uid="{00000000-0005-0000-0000-00009F0D0000}"/>
    <cellStyle name="Accent6 22" xfId="1264" xr:uid="{00000000-0005-0000-0000-0000A00D0000}"/>
    <cellStyle name="Accent6 23" xfId="1265" xr:uid="{00000000-0005-0000-0000-0000A10D0000}"/>
    <cellStyle name="Accent6 24" xfId="1266" xr:uid="{00000000-0005-0000-0000-0000A20D0000}"/>
    <cellStyle name="Accent6 25" xfId="1267" xr:uid="{00000000-0005-0000-0000-0000A30D0000}"/>
    <cellStyle name="Accent6 26" xfId="1268" xr:uid="{00000000-0005-0000-0000-0000A40D0000}"/>
    <cellStyle name="Accent6 27" xfId="1269" xr:uid="{00000000-0005-0000-0000-0000A50D0000}"/>
    <cellStyle name="Accent6 28" xfId="1270" xr:uid="{00000000-0005-0000-0000-0000A60D0000}"/>
    <cellStyle name="Accent6 29" xfId="1271" xr:uid="{00000000-0005-0000-0000-0000A70D0000}"/>
    <cellStyle name="Accent6 3" xfId="224" xr:uid="{00000000-0005-0000-0000-0000A80D0000}"/>
    <cellStyle name="Accent6 3 2" xfId="1272" xr:uid="{00000000-0005-0000-0000-0000A90D0000}"/>
    <cellStyle name="Accent6 3 3" xfId="7833" xr:uid="{00000000-0005-0000-0000-0000AA0D0000}"/>
    <cellStyle name="Accent6 3_9 Inc.St" xfId="11305" xr:uid="{03F88630-7617-4CCC-AC3D-8DE4E0F17B6D}"/>
    <cellStyle name="Accent6 30" xfId="1273" xr:uid="{00000000-0005-0000-0000-0000AC0D0000}"/>
    <cellStyle name="Accent6 31" xfId="1274" xr:uid="{00000000-0005-0000-0000-0000AD0D0000}"/>
    <cellStyle name="Accent6 32" xfId="1275" xr:uid="{00000000-0005-0000-0000-0000AE0D0000}"/>
    <cellStyle name="Accent6 33" xfId="1276" xr:uid="{00000000-0005-0000-0000-0000AF0D0000}"/>
    <cellStyle name="Accent6 34" xfId="1277" xr:uid="{00000000-0005-0000-0000-0000B00D0000}"/>
    <cellStyle name="Accent6 35" xfId="1278" xr:uid="{00000000-0005-0000-0000-0000B10D0000}"/>
    <cellStyle name="Accent6 36" xfId="1279" xr:uid="{00000000-0005-0000-0000-0000B20D0000}"/>
    <cellStyle name="Accent6 37" xfId="1280" xr:uid="{00000000-0005-0000-0000-0000B30D0000}"/>
    <cellStyle name="Accent6 38" xfId="1281" xr:uid="{00000000-0005-0000-0000-0000B40D0000}"/>
    <cellStyle name="Accent6 39" xfId="1282" xr:uid="{00000000-0005-0000-0000-0000B50D0000}"/>
    <cellStyle name="Accent6 4" xfId="225" xr:uid="{00000000-0005-0000-0000-0000B60D0000}"/>
    <cellStyle name="Accent6 4 2" xfId="1283" xr:uid="{00000000-0005-0000-0000-0000B70D0000}"/>
    <cellStyle name="Accent6 4 3" xfId="7834" xr:uid="{00000000-0005-0000-0000-0000B80D0000}"/>
    <cellStyle name="Accent6 4_9 Inc.St" xfId="11306" xr:uid="{50A41D14-E823-4CC8-9F50-2948CEFCCD3C}"/>
    <cellStyle name="Accent6 40" xfId="1284" xr:uid="{00000000-0005-0000-0000-0000BA0D0000}"/>
    <cellStyle name="Accent6 41" xfId="1285" xr:uid="{00000000-0005-0000-0000-0000BB0D0000}"/>
    <cellStyle name="Accent6 42" xfId="1286" xr:uid="{00000000-0005-0000-0000-0000BC0D0000}"/>
    <cellStyle name="Accent6 43" xfId="1287" xr:uid="{00000000-0005-0000-0000-0000BD0D0000}"/>
    <cellStyle name="Accent6 44" xfId="1288" xr:uid="{00000000-0005-0000-0000-0000BE0D0000}"/>
    <cellStyle name="Accent6 45" xfId="1289" xr:uid="{00000000-0005-0000-0000-0000BF0D0000}"/>
    <cellStyle name="Accent6 46" xfId="1290" xr:uid="{00000000-0005-0000-0000-0000C00D0000}"/>
    <cellStyle name="Accent6 47" xfId="1291" xr:uid="{00000000-0005-0000-0000-0000C10D0000}"/>
    <cellStyle name="Accent6 48" xfId="1292" xr:uid="{00000000-0005-0000-0000-0000C20D0000}"/>
    <cellStyle name="Accent6 49" xfId="1293" xr:uid="{00000000-0005-0000-0000-0000C30D0000}"/>
    <cellStyle name="Accent6 5" xfId="226" xr:uid="{00000000-0005-0000-0000-0000C40D0000}"/>
    <cellStyle name="Accent6 5 2" xfId="1294" xr:uid="{00000000-0005-0000-0000-0000C50D0000}"/>
    <cellStyle name="Accent6 5_9 Inc.St" xfId="11307" xr:uid="{58FC0CFA-289B-4B87-83D8-D7A57BC02885}"/>
    <cellStyle name="Accent6 50" xfId="1295" xr:uid="{00000000-0005-0000-0000-0000C70D0000}"/>
    <cellStyle name="Accent6 51" xfId="1296" xr:uid="{00000000-0005-0000-0000-0000C80D0000}"/>
    <cellStyle name="Accent6 52" xfId="1297" xr:uid="{00000000-0005-0000-0000-0000C90D0000}"/>
    <cellStyle name="Accent6 53" xfId="1298" xr:uid="{00000000-0005-0000-0000-0000CA0D0000}"/>
    <cellStyle name="Accent6 54" xfId="1299" xr:uid="{00000000-0005-0000-0000-0000CB0D0000}"/>
    <cellStyle name="Accent6 55" xfId="1300" xr:uid="{00000000-0005-0000-0000-0000CC0D0000}"/>
    <cellStyle name="Accent6 56" xfId="1301" xr:uid="{00000000-0005-0000-0000-0000CD0D0000}"/>
    <cellStyle name="Accent6 57" xfId="1302" xr:uid="{00000000-0005-0000-0000-0000CE0D0000}"/>
    <cellStyle name="Accent6 58" xfId="1303" xr:uid="{00000000-0005-0000-0000-0000CF0D0000}"/>
    <cellStyle name="Accent6 59" xfId="1304" xr:uid="{00000000-0005-0000-0000-0000D00D0000}"/>
    <cellStyle name="Accent6 6" xfId="1305" xr:uid="{00000000-0005-0000-0000-0000D10D0000}"/>
    <cellStyle name="Accent6 6 2" xfId="1306" xr:uid="{00000000-0005-0000-0000-0000D20D0000}"/>
    <cellStyle name="Accent6 6_9 Inc.St" xfId="11308" xr:uid="{1AF50F0D-9E80-41A2-8E43-A904AC0E0581}"/>
    <cellStyle name="Accent6 60" xfId="1307" xr:uid="{00000000-0005-0000-0000-0000D40D0000}"/>
    <cellStyle name="Accent6 61" xfId="1308" xr:uid="{00000000-0005-0000-0000-0000D50D0000}"/>
    <cellStyle name="Accent6 62" xfId="1309" xr:uid="{00000000-0005-0000-0000-0000D60D0000}"/>
    <cellStyle name="Accent6 63" xfId="1310" xr:uid="{00000000-0005-0000-0000-0000D70D0000}"/>
    <cellStyle name="Accent6 64" xfId="1311" xr:uid="{00000000-0005-0000-0000-0000D80D0000}"/>
    <cellStyle name="Accent6 65" xfId="1312" xr:uid="{00000000-0005-0000-0000-0000D90D0000}"/>
    <cellStyle name="Accent6 66" xfId="1313" xr:uid="{00000000-0005-0000-0000-0000DA0D0000}"/>
    <cellStyle name="Accent6 67" xfId="1314" xr:uid="{00000000-0005-0000-0000-0000DB0D0000}"/>
    <cellStyle name="Accent6 68" xfId="1315" xr:uid="{00000000-0005-0000-0000-0000DC0D0000}"/>
    <cellStyle name="Accent6 69" xfId="1316" xr:uid="{00000000-0005-0000-0000-0000DD0D0000}"/>
    <cellStyle name="Accent6 7" xfId="1317" xr:uid="{00000000-0005-0000-0000-0000DE0D0000}"/>
    <cellStyle name="Accent6 7 2" xfId="1318" xr:uid="{00000000-0005-0000-0000-0000DF0D0000}"/>
    <cellStyle name="Accent6 7_9 Inc.St" xfId="11309" xr:uid="{7349C11A-183A-4230-8704-395C977E60B0}"/>
    <cellStyle name="Accent6 70" xfId="1319" xr:uid="{00000000-0005-0000-0000-0000E10D0000}"/>
    <cellStyle name="Accent6 71" xfId="1320" xr:uid="{00000000-0005-0000-0000-0000E20D0000}"/>
    <cellStyle name="Accent6 72" xfId="1969" xr:uid="{00000000-0005-0000-0000-0000E30D0000}"/>
    <cellStyle name="Accent6 73" xfId="2053" xr:uid="{00000000-0005-0000-0000-0000E40D0000}"/>
    <cellStyle name="Accent6 74" xfId="7835" xr:uid="{00000000-0005-0000-0000-0000E50D0000}"/>
    <cellStyle name="Accent6 75" xfId="7836" xr:uid="{00000000-0005-0000-0000-0000E60D0000}"/>
    <cellStyle name="Accent6 8" xfId="1321" xr:uid="{00000000-0005-0000-0000-0000E70D0000}"/>
    <cellStyle name="Accent6 8 2" xfId="1322" xr:uid="{00000000-0005-0000-0000-0000E80D0000}"/>
    <cellStyle name="Accent6 8_9 Inc.St" xfId="11310" xr:uid="{7B214AC2-771D-4C4D-8E44-1DFBB6A116BA}"/>
    <cellStyle name="Accent6 9" xfId="1323" xr:uid="{00000000-0005-0000-0000-0000EA0D0000}"/>
    <cellStyle name="Accent6 9 2" xfId="1324" xr:uid="{00000000-0005-0000-0000-0000EB0D0000}"/>
    <cellStyle name="Accent6 9_9 Inc.St" xfId="11311" xr:uid="{7A636A64-D9CA-4488-8342-0288B743A54A}"/>
    <cellStyle name="Akzent1" xfId="1325" xr:uid="{00000000-0005-0000-0000-0000ED0D0000}"/>
    <cellStyle name="Akzent1 2" xfId="1970" xr:uid="{00000000-0005-0000-0000-0000EE0D0000}"/>
    <cellStyle name="Akzent1_Published_values" xfId="12172" xr:uid="{F3334648-A612-4C3F-9092-9308A5C83B54}"/>
    <cellStyle name="Akzent2" xfId="1326" xr:uid="{00000000-0005-0000-0000-0000EF0D0000}"/>
    <cellStyle name="Akzent2 2" xfId="1971" xr:uid="{00000000-0005-0000-0000-0000F00D0000}"/>
    <cellStyle name="Akzent2_Published_values" xfId="12173" xr:uid="{50DF470F-17DA-4944-93D7-BD22DF55314E}"/>
    <cellStyle name="Akzent3" xfId="1327" xr:uid="{00000000-0005-0000-0000-0000F10D0000}"/>
    <cellStyle name="Akzent3 2" xfId="1972" xr:uid="{00000000-0005-0000-0000-0000F20D0000}"/>
    <cellStyle name="Akzent3_Published_values" xfId="12174" xr:uid="{F0CEC49F-A74A-4A03-B8E4-99B841210A91}"/>
    <cellStyle name="Akzent4" xfId="1328" xr:uid="{00000000-0005-0000-0000-0000F30D0000}"/>
    <cellStyle name="Akzent4 2" xfId="1973" xr:uid="{00000000-0005-0000-0000-0000F40D0000}"/>
    <cellStyle name="Akzent4_Published_values" xfId="12175" xr:uid="{BFDE3DA2-453A-459C-ADD4-98C1868BA936}"/>
    <cellStyle name="Akzent5" xfId="1329" xr:uid="{00000000-0005-0000-0000-0000F50D0000}"/>
    <cellStyle name="Akzent5 2" xfId="1974" xr:uid="{00000000-0005-0000-0000-0000F60D0000}"/>
    <cellStyle name="Akzent5_Published_values" xfId="12176" xr:uid="{B0E7D5E0-FF00-49E7-925E-4FDC1C7F621D}"/>
    <cellStyle name="Akzent6" xfId="1330" xr:uid="{00000000-0005-0000-0000-0000F70D0000}"/>
    <cellStyle name="Akzent6 2" xfId="1975" xr:uid="{00000000-0005-0000-0000-0000F80D0000}"/>
    <cellStyle name="Akzent6_Published_values" xfId="12177" xr:uid="{939D918D-6FCC-4171-AB62-8D572E133F15}"/>
    <cellStyle name="Ausgabe" xfId="1331" xr:uid="{00000000-0005-0000-0000-0000F90D0000}"/>
    <cellStyle name="Ausgabe 2" xfId="1976" xr:uid="{00000000-0005-0000-0000-0000FA0D0000}"/>
    <cellStyle name="Ausgabe_Published_values" xfId="12178" xr:uid="{9327B063-F19D-4641-9571-B98C1F1D1490}"/>
    <cellStyle name="Avertissement" xfId="227" xr:uid="{00000000-0005-0000-0000-0000FB0D0000}"/>
    <cellStyle name="Avertissement 2" xfId="1332" xr:uid="{00000000-0005-0000-0000-0000FC0D0000}"/>
    <cellStyle name="Avertissement_Published_values" xfId="12179" xr:uid="{79520281-B62C-45A8-90D2-1A424375837B}"/>
    <cellStyle name="Bad 10" xfId="7837" xr:uid="{00000000-0005-0000-0000-0000FD0D0000}"/>
    <cellStyle name="Bad 11" xfId="7838" xr:uid="{00000000-0005-0000-0000-0000FE0D0000}"/>
    <cellStyle name="Bad 12" xfId="7839" xr:uid="{00000000-0005-0000-0000-0000FF0D0000}"/>
    <cellStyle name="Bad 13" xfId="7840" xr:uid="{00000000-0005-0000-0000-0000000E0000}"/>
    <cellStyle name="Bad 14" xfId="5725" xr:uid="{00000000-0005-0000-0000-0000010E0000}"/>
    <cellStyle name="Bad 14 2" xfId="9927" xr:uid="{9E2D71B5-6E56-477D-B8EE-11DA2785F564}"/>
    <cellStyle name="Bad 14 2 2" xfId="11878" xr:uid="{D2620F82-F7C2-4E92-9BE1-12794D23504B}"/>
    <cellStyle name="Bad 14_Published_values" xfId="12180" xr:uid="{FAD30B89-A7D0-4094-AD7E-5AAAF74E6B57}"/>
    <cellStyle name="Bad 2" xfId="228" xr:uid="{00000000-0005-0000-0000-0000020E0000}"/>
    <cellStyle name="Bad 2 10" xfId="7841" xr:uid="{00000000-0005-0000-0000-0000030E0000}"/>
    <cellStyle name="Bad 2 11" xfId="7842" xr:uid="{00000000-0005-0000-0000-0000040E0000}"/>
    <cellStyle name="Bad 2 12" xfId="7843" xr:uid="{00000000-0005-0000-0000-0000050E0000}"/>
    <cellStyle name="Bad 2 13" xfId="7844" xr:uid="{00000000-0005-0000-0000-0000060E0000}"/>
    <cellStyle name="Bad 2 14" xfId="7845" xr:uid="{00000000-0005-0000-0000-0000070E0000}"/>
    <cellStyle name="Bad 2 15" xfId="7846" xr:uid="{00000000-0005-0000-0000-0000080E0000}"/>
    <cellStyle name="Bad 2 16" xfId="7847" xr:uid="{00000000-0005-0000-0000-0000090E0000}"/>
    <cellStyle name="Bad 2 17" xfId="7848" xr:uid="{00000000-0005-0000-0000-00000A0E0000}"/>
    <cellStyle name="Bad 2 18" xfId="7849" xr:uid="{00000000-0005-0000-0000-00000B0E0000}"/>
    <cellStyle name="Bad 2 2" xfId="1333" xr:uid="{00000000-0005-0000-0000-00000C0E0000}"/>
    <cellStyle name="Bad 2 2 10" xfId="7850" xr:uid="{00000000-0005-0000-0000-00000D0E0000}"/>
    <cellStyle name="Bad 2 2 11" xfId="7851" xr:uid="{00000000-0005-0000-0000-00000E0E0000}"/>
    <cellStyle name="Bad 2 2 12" xfId="7852" xr:uid="{00000000-0005-0000-0000-00000F0E0000}"/>
    <cellStyle name="Bad 2 2 13" xfId="7853" xr:uid="{00000000-0005-0000-0000-0000100E0000}"/>
    <cellStyle name="Bad 2 2 14" xfId="7854" xr:uid="{00000000-0005-0000-0000-0000110E0000}"/>
    <cellStyle name="Bad 2 2 15" xfId="7855" xr:uid="{00000000-0005-0000-0000-0000120E0000}"/>
    <cellStyle name="Bad 2 2 16" xfId="7856" xr:uid="{00000000-0005-0000-0000-0000130E0000}"/>
    <cellStyle name="Bad 2 2 17" xfId="7857" xr:uid="{00000000-0005-0000-0000-0000140E0000}"/>
    <cellStyle name="Bad 2 2 18" xfId="7858" xr:uid="{00000000-0005-0000-0000-0000150E0000}"/>
    <cellStyle name="Bad 2 2 2" xfId="7859" xr:uid="{00000000-0005-0000-0000-0000160E0000}"/>
    <cellStyle name="Bad 2 2 3" xfId="7860" xr:uid="{00000000-0005-0000-0000-0000170E0000}"/>
    <cellStyle name="Bad 2 2 4" xfId="7861" xr:uid="{00000000-0005-0000-0000-0000180E0000}"/>
    <cellStyle name="Bad 2 2 5" xfId="7862" xr:uid="{00000000-0005-0000-0000-0000190E0000}"/>
    <cellStyle name="Bad 2 2 6" xfId="7863" xr:uid="{00000000-0005-0000-0000-00001A0E0000}"/>
    <cellStyle name="Bad 2 2 7" xfId="7864" xr:uid="{00000000-0005-0000-0000-00001B0E0000}"/>
    <cellStyle name="Bad 2 2 8" xfId="7865" xr:uid="{00000000-0005-0000-0000-00001C0E0000}"/>
    <cellStyle name="Bad 2 2 9" xfId="7866" xr:uid="{00000000-0005-0000-0000-00001D0E0000}"/>
    <cellStyle name="Bad 2 2_9 Inc.St" xfId="11312" xr:uid="{00EDB911-5EEE-4E73-8F4D-CCCFF2D89716}"/>
    <cellStyle name="Bad 2 3" xfId="7867" xr:uid="{00000000-0005-0000-0000-00001F0E0000}"/>
    <cellStyle name="Bad 2 4" xfId="7868" xr:uid="{00000000-0005-0000-0000-0000200E0000}"/>
    <cellStyle name="Bad 2 5" xfId="7869" xr:uid="{00000000-0005-0000-0000-0000210E0000}"/>
    <cellStyle name="Bad 2 6" xfId="7870" xr:uid="{00000000-0005-0000-0000-0000220E0000}"/>
    <cellStyle name="Bad 2 7" xfId="7871" xr:uid="{00000000-0005-0000-0000-0000230E0000}"/>
    <cellStyle name="Bad 2 8" xfId="7872" xr:uid="{00000000-0005-0000-0000-0000240E0000}"/>
    <cellStyle name="Bad 2 9" xfId="7873" xr:uid="{00000000-0005-0000-0000-0000250E0000}"/>
    <cellStyle name="Bad 2_5130_new" xfId="7874" xr:uid="{00000000-0005-0000-0000-0000260E0000}"/>
    <cellStyle name="Bad 3" xfId="229" xr:uid="{00000000-0005-0000-0000-0000270E0000}"/>
    <cellStyle name="Bad 3 2" xfId="7875" xr:uid="{00000000-0005-0000-0000-0000280E0000}"/>
    <cellStyle name="Bad 3_9 Inc.St" xfId="11313" xr:uid="{3C48307F-C366-4910-B746-081265624DEA}"/>
    <cellStyle name="Bad 4" xfId="230" xr:uid="{00000000-0005-0000-0000-00002A0E0000}"/>
    <cellStyle name="Bad 4 2" xfId="7876" xr:uid="{00000000-0005-0000-0000-00002B0E0000}"/>
    <cellStyle name="Bad 4_9 Inc.St" xfId="11314" xr:uid="{727C0EC6-9D2D-4FF5-9541-61B92CFAB5E6}"/>
    <cellStyle name="Bad 5" xfId="231" xr:uid="{00000000-0005-0000-0000-00002D0E0000}"/>
    <cellStyle name="Bad 6" xfId="628" xr:uid="{00000000-0005-0000-0000-00002E0E0000}"/>
    <cellStyle name="Bad 7" xfId="7877" xr:uid="{00000000-0005-0000-0000-00002F0E0000}"/>
    <cellStyle name="Bad 8" xfId="7878" xr:uid="{00000000-0005-0000-0000-0000300E0000}"/>
    <cellStyle name="Bad 9" xfId="7879" xr:uid="{00000000-0005-0000-0000-0000310E0000}"/>
    <cellStyle name="beide" xfId="1334" xr:uid="{00000000-0005-0000-0000-0000320E0000}"/>
    <cellStyle name="beide 2" xfId="1335" xr:uid="{00000000-0005-0000-0000-0000330E0000}"/>
    <cellStyle name="beide_AcqBal LC" xfId="1336" xr:uid="{00000000-0005-0000-0000-0000340E0000}"/>
    <cellStyle name="Berechnung" xfId="1337" xr:uid="{00000000-0005-0000-0000-0000350E0000}"/>
    <cellStyle name="Berechnung 2" xfId="1977" xr:uid="{00000000-0005-0000-0000-0000360E0000}"/>
    <cellStyle name="Berechnung_Published_values" xfId="12181" xr:uid="{C0331645-A64D-415A-AB05-281EA4EDEC4D}"/>
    <cellStyle name="Blankettnamn" xfId="232" xr:uid="{00000000-0005-0000-0000-0000370E0000}"/>
    <cellStyle name="Blankettnamn 2" xfId="233" xr:uid="{00000000-0005-0000-0000-0000380E0000}"/>
    <cellStyle name="Blankettnamn 3" xfId="234" xr:uid="{00000000-0005-0000-0000-0000390E0000}"/>
    <cellStyle name="Blankettnamn_Published_values" xfId="12182" xr:uid="{FE1F76CF-8644-4B45-A76C-E486B084C664}"/>
    <cellStyle name="Bom" xfId="1978" xr:uid="{00000000-0005-0000-0000-00003A0E0000}"/>
    <cellStyle name="bottem" xfId="235" xr:uid="{00000000-0005-0000-0000-00003B0E0000}"/>
    <cellStyle name="bottem 2" xfId="664" xr:uid="{00000000-0005-0000-0000-00003C0E0000}"/>
    <cellStyle name="bottem 2 2" xfId="5479" xr:uid="{00000000-0005-0000-0000-00003D0E0000}"/>
    <cellStyle name="bottem 2 2 2" xfId="9286" xr:uid="{00000000-0005-0000-0000-00003E0E0000}"/>
    <cellStyle name="bottem 2 2 2 2" xfId="9928" xr:uid="{6B8066BD-16EA-4941-8EBF-5E2674081085}"/>
    <cellStyle name="bottem 2 2 2 2 2" xfId="11879" xr:uid="{997ACD72-EDEF-4760-811A-2E435D82BD74}"/>
    <cellStyle name="bottem 2 2 2 3" xfId="11342" xr:uid="{444A5647-9C06-4642-AF5C-D66CEEFC1569}"/>
    <cellStyle name="bottem 2 2 2 3 2" xfId="11880" xr:uid="{F84F4A01-F867-45A8-ACB3-0ECFEC4A7209}"/>
    <cellStyle name="bottem 2 2 2_Published_values" xfId="12184" xr:uid="{6BD6BC74-95C4-4E2D-8B16-6342923FDB71}"/>
    <cellStyle name="bottem 2 2 3" xfId="9626" xr:uid="{C6C78F91-7306-45B2-8B60-47F48411FA14}"/>
    <cellStyle name="bottem 2 2 3 2" xfId="11881" xr:uid="{076781D6-E8E4-4342-86E9-EE465AED82B1}"/>
    <cellStyle name="bottem 2 2_Published_values" xfId="12183" xr:uid="{53ECC7B0-8947-4D6A-9E82-CAF0EC80EB80}"/>
    <cellStyle name="bottem 2 3" xfId="5775" xr:uid="{00000000-0005-0000-0000-00003F0E0000}"/>
    <cellStyle name="bottem 2 3 2" xfId="9929" xr:uid="{E712BA25-AC7B-4D5C-BD9F-13B58D84CAC4}"/>
    <cellStyle name="bottem 2 3 2 2" xfId="11882" xr:uid="{477C111A-5B13-4020-9F91-0A88F3AE92BE}"/>
    <cellStyle name="bottem 2 3 3" xfId="11343" xr:uid="{920BE0D5-FD0C-4E09-8333-B615E5FD95AC}"/>
    <cellStyle name="bottem 2 3 3 2" xfId="11883" xr:uid="{09970529-50D5-4729-B3BA-FACD6AD9E589}"/>
    <cellStyle name="bottem 2 3_Published_values" xfId="12185" xr:uid="{D84C4884-2213-4B38-9675-F68C041C2E83}"/>
    <cellStyle name="bottem 2 4" xfId="9129" xr:uid="{00000000-0005-0000-0000-0000400E0000}"/>
    <cellStyle name="bottem 2 4 2" xfId="11344" xr:uid="{B675F502-13AB-48F4-AFC5-4ED3049FCA04}"/>
    <cellStyle name="bottem 2 4 2 2" xfId="11884" xr:uid="{0F46F9B0-4327-4601-82BC-69E56842B3D2}"/>
    <cellStyle name="bottem 2 4_Published_values" xfId="12186" xr:uid="{13A61AB7-D0D2-4594-9078-0957A6F67E1B}"/>
    <cellStyle name="bottem 2 5" xfId="9387" xr:uid="{52D68A0D-1EA8-4CE4-B86F-00F43B680711}"/>
    <cellStyle name="bottem 2 5 2" xfId="11885" xr:uid="{4B3A2E1B-0F7D-4310-8295-6868D9088061}"/>
    <cellStyle name="bottem 2 6" xfId="11397" xr:uid="{1957B6F6-7FC8-4FEA-81FA-2AAE9EE05D26}"/>
    <cellStyle name="bottem 2 7" xfId="11669" xr:uid="{7A845A9D-2783-493F-8702-9CF653BE8718}"/>
    <cellStyle name="bottem 2_11. BS" xfId="10461" xr:uid="{52693891-36FD-4F21-9DE4-87C7420641C4}"/>
    <cellStyle name="bottem 3" xfId="5478" xr:uid="{00000000-0005-0000-0000-0000420E0000}"/>
    <cellStyle name="bottem 3 2" xfId="9285" xr:uid="{00000000-0005-0000-0000-0000430E0000}"/>
    <cellStyle name="bottem 3 2 2" xfId="9930" xr:uid="{7CB2F91C-E2BD-4101-B9AC-79015E082FFF}"/>
    <cellStyle name="bottem 3 2 2 2" xfId="11886" xr:uid="{8B29506C-DED6-4F0C-B018-216FE36E9543}"/>
    <cellStyle name="bottem 3 2 3" xfId="11345" xr:uid="{2804BAFD-6A08-425E-937C-D2F69264C4EC}"/>
    <cellStyle name="bottem 3 2 3 2" xfId="11887" xr:uid="{FA1A1B7E-A86C-47F2-A081-9ABF487276B2}"/>
    <cellStyle name="bottem 3 2_Published_values" xfId="12188" xr:uid="{71792AFA-3C52-498D-A83C-CA405BC999E5}"/>
    <cellStyle name="bottem 3 3" xfId="9625" xr:uid="{BFEA720A-E873-4704-8F61-C80E0B8B09FC}"/>
    <cellStyle name="bottem 3 3 2" xfId="11888" xr:uid="{6AA4EC23-C6E1-4250-9A89-970A9C49AD84}"/>
    <cellStyle name="bottem 3_Published_values" xfId="12187" xr:uid="{1F733315-00B7-4A99-8496-783A7140F3C1}"/>
    <cellStyle name="bottem_AcqBal LC" xfId="1338" xr:uid="{00000000-0005-0000-0000-0000440E0000}"/>
    <cellStyle name="Buena" xfId="1339" xr:uid="{00000000-0005-0000-0000-0000450E0000}"/>
    <cellStyle name="Calc Currency (0)" xfId="236" xr:uid="{00000000-0005-0000-0000-0000460E0000}"/>
    <cellStyle name="Calc Currency (0) 2" xfId="1340" xr:uid="{00000000-0005-0000-0000-0000470E0000}"/>
    <cellStyle name="Calc Currency (0) 2 2" xfId="7880" xr:uid="{00000000-0005-0000-0000-0000480E0000}"/>
    <cellStyle name="Calc Currency (0) 2_9 Inc.St" xfId="11315" xr:uid="{B1C87FC8-0EB4-412E-A5B3-8BAC2A731FB4}"/>
    <cellStyle name="Calc Currency (0)_Acq input" xfId="2070" xr:uid="{00000000-0005-0000-0000-00004A0E0000}"/>
    <cellStyle name="Calcul" xfId="237" xr:uid="{00000000-0005-0000-0000-00004B0E0000}"/>
    <cellStyle name="Calcul 2" xfId="1341" xr:uid="{00000000-0005-0000-0000-00004C0E0000}"/>
    <cellStyle name="Calcul_9 Inc.St" xfId="11316" xr:uid="{E921721B-EF7E-4573-86BC-37F594F14D9D}"/>
    <cellStyle name="Calculation 10" xfId="7881" xr:uid="{00000000-0005-0000-0000-00004E0E0000}"/>
    <cellStyle name="Calculation 11" xfId="7882" xr:uid="{00000000-0005-0000-0000-00004F0E0000}"/>
    <cellStyle name="Calculation 12" xfId="7883" xr:uid="{00000000-0005-0000-0000-0000500E0000}"/>
    <cellStyle name="Calculation 13" xfId="7884" xr:uid="{00000000-0005-0000-0000-0000510E0000}"/>
    <cellStyle name="Calculation 2" xfId="238" xr:uid="{00000000-0005-0000-0000-0000520E0000}"/>
    <cellStyle name="Calculation 2 10" xfId="7885" xr:uid="{00000000-0005-0000-0000-0000530E0000}"/>
    <cellStyle name="Calculation 2 11" xfId="7886" xr:uid="{00000000-0005-0000-0000-0000540E0000}"/>
    <cellStyle name="Calculation 2 12" xfId="7887" xr:uid="{00000000-0005-0000-0000-0000550E0000}"/>
    <cellStyle name="Calculation 2 13" xfId="7888" xr:uid="{00000000-0005-0000-0000-0000560E0000}"/>
    <cellStyle name="Calculation 2 14" xfId="7889" xr:uid="{00000000-0005-0000-0000-0000570E0000}"/>
    <cellStyle name="Calculation 2 15" xfId="7890" xr:uid="{00000000-0005-0000-0000-0000580E0000}"/>
    <cellStyle name="Calculation 2 16" xfId="7891" xr:uid="{00000000-0005-0000-0000-0000590E0000}"/>
    <cellStyle name="Calculation 2 17" xfId="7892" xr:uid="{00000000-0005-0000-0000-00005A0E0000}"/>
    <cellStyle name="Calculation 2 18" xfId="7893" xr:uid="{00000000-0005-0000-0000-00005B0E0000}"/>
    <cellStyle name="Calculation 2 2" xfId="1342" xr:uid="{00000000-0005-0000-0000-00005C0E0000}"/>
    <cellStyle name="Calculation 2 2 10" xfId="7894" xr:uid="{00000000-0005-0000-0000-00005D0E0000}"/>
    <cellStyle name="Calculation 2 2 11" xfId="7895" xr:uid="{00000000-0005-0000-0000-00005E0E0000}"/>
    <cellStyle name="Calculation 2 2 12" xfId="7896" xr:uid="{00000000-0005-0000-0000-00005F0E0000}"/>
    <cellStyle name="Calculation 2 2 13" xfId="7897" xr:uid="{00000000-0005-0000-0000-0000600E0000}"/>
    <cellStyle name="Calculation 2 2 14" xfId="7898" xr:uid="{00000000-0005-0000-0000-0000610E0000}"/>
    <cellStyle name="Calculation 2 2 15" xfId="7899" xr:uid="{00000000-0005-0000-0000-0000620E0000}"/>
    <cellStyle name="Calculation 2 2 16" xfId="7900" xr:uid="{00000000-0005-0000-0000-0000630E0000}"/>
    <cellStyle name="Calculation 2 2 17" xfId="7901" xr:uid="{00000000-0005-0000-0000-0000640E0000}"/>
    <cellStyle name="Calculation 2 2 18" xfId="7902" xr:uid="{00000000-0005-0000-0000-0000650E0000}"/>
    <cellStyle name="Calculation 2 2 2" xfId="7903" xr:uid="{00000000-0005-0000-0000-0000660E0000}"/>
    <cellStyle name="Calculation 2 2 3" xfId="7904" xr:uid="{00000000-0005-0000-0000-0000670E0000}"/>
    <cellStyle name="Calculation 2 2 4" xfId="7905" xr:uid="{00000000-0005-0000-0000-0000680E0000}"/>
    <cellStyle name="Calculation 2 2 5" xfId="7906" xr:uid="{00000000-0005-0000-0000-0000690E0000}"/>
    <cellStyle name="Calculation 2 2 6" xfId="7907" xr:uid="{00000000-0005-0000-0000-00006A0E0000}"/>
    <cellStyle name="Calculation 2 2 7" xfId="7908" xr:uid="{00000000-0005-0000-0000-00006B0E0000}"/>
    <cellStyle name="Calculation 2 2 8" xfId="7909" xr:uid="{00000000-0005-0000-0000-00006C0E0000}"/>
    <cellStyle name="Calculation 2 2 9" xfId="7910" xr:uid="{00000000-0005-0000-0000-00006D0E0000}"/>
    <cellStyle name="Calculation 2 2_9 Inc.St" xfId="11317" xr:uid="{6665CBC2-554C-4D4E-975C-83589081005E}"/>
    <cellStyle name="Calculation 2 3" xfId="7911" xr:uid="{00000000-0005-0000-0000-00006F0E0000}"/>
    <cellStyle name="Calculation 2 4" xfId="7912" xr:uid="{00000000-0005-0000-0000-0000700E0000}"/>
    <cellStyle name="Calculation 2 5" xfId="7913" xr:uid="{00000000-0005-0000-0000-0000710E0000}"/>
    <cellStyle name="Calculation 2 6" xfId="7914" xr:uid="{00000000-0005-0000-0000-0000720E0000}"/>
    <cellStyle name="Calculation 2 7" xfId="7915" xr:uid="{00000000-0005-0000-0000-0000730E0000}"/>
    <cellStyle name="Calculation 2 8" xfId="7916" xr:uid="{00000000-0005-0000-0000-0000740E0000}"/>
    <cellStyle name="Calculation 2 9" xfId="7917" xr:uid="{00000000-0005-0000-0000-0000750E0000}"/>
    <cellStyle name="Calculation 2_5130_new" xfId="7918" xr:uid="{00000000-0005-0000-0000-0000760E0000}"/>
    <cellStyle name="Calculation 3" xfId="239" xr:uid="{00000000-0005-0000-0000-0000770E0000}"/>
    <cellStyle name="Calculation 3 2" xfId="7919" xr:uid="{00000000-0005-0000-0000-0000780E0000}"/>
    <cellStyle name="Calculation 3_9 Inc.St" xfId="11318" xr:uid="{A91D0F8B-7F6E-452D-8AB6-3353941E87C3}"/>
    <cellStyle name="Calculation 4" xfId="240" xr:uid="{00000000-0005-0000-0000-00007A0E0000}"/>
    <cellStyle name="Calculation 4 2" xfId="7920" xr:uid="{00000000-0005-0000-0000-00007B0E0000}"/>
    <cellStyle name="Calculation 4_9 Inc.St" xfId="11319" xr:uid="{07C072EE-974F-455E-8BFA-96B9AEB4D065}"/>
    <cellStyle name="Calculation 5" xfId="241" xr:uid="{00000000-0005-0000-0000-00007D0E0000}"/>
    <cellStyle name="Calculation 6" xfId="2054" xr:uid="{00000000-0005-0000-0000-00007E0E0000}"/>
    <cellStyle name="Calculation 7" xfId="7921" xr:uid="{00000000-0005-0000-0000-00007F0E0000}"/>
    <cellStyle name="Calculation 8" xfId="7922" xr:uid="{00000000-0005-0000-0000-0000800E0000}"/>
    <cellStyle name="Calculation 9" xfId="7923" xr:uid="{00000000-0005-0000-0000-0000810E0000}"/>
    <cellStyle name="Cálculo" xfId="1343" xr:uid="{00000000-0005-0000-0000-0000820E0000}"/>
    <cellStyle name="Celda de comprobación" xfId="1344" xr:uid="{00000000-0005-0000-0000-0000830E0000}"/>
    <cellStyle name="Celda vinculada" xfId="1345" xr:uid="{00000000-0005-0000-0000-0000840E0000}"/>
    <cellStyle name="Cellule liée" xfId="242" xr:uid="{00000000-0005-0000-0000-0000850E0000}"/>
    <cellStyle name="Cellule liée 2" xfId="1346" xr:uid="{00000000-0005-0000-0000-0000860E0000}"/>
    <cellStyle name="Cellule liée_Published_values" xfId="12189" xr:uid="{FEA96B28-B1B2-440C-AA24-AAB5A8C42801}"/>
    <cellStyle name="Célula de Verificação" xfId="1979" xr:uid="{00000000-0005-0000-0000-0000870E0000}"/>
    <cellStyle name="Célula Vinculada" xfId="1980" xr:uid="{00000000-0005-0000-0000-0000880E0000}"/>
    <cellStyle name="Check Cell 10" xfId="7924" xr:uid="{00000000-0005-0000-0000-0000890E0000}"/>
    <cellStyle name="Check Cell 11" xfId="7925" xr:uid="{00000000-0005-0000-0000-00008A0E0000}"/>
    <cellStyle name="Check Cell 12" xfId="7926" xr:uid="{00000000-0005-0000-0000-00008B0E0000}"/>
    <cellStyle name="Check Cell 13" xfId="7927" xr:uid="{00000000-0005-0000-0000-00008C0E0000}"/>
    <cellStyle name="Check Cell 2" xfId="243" xr:uid="{00000000-0005-0000-0000-00008D0E0000}"/>
    <cellStyle name="Check Cell 2 10" xfId="7928" xr:uid="{00000000-0005-0000-0000-00008E0E0000}"/>
    <cellStyle name="Check Cell 2 11" xfId="7929" xr:uid="{00000000-0005-0000-0000-00008F0E0000}"/>
    <cellStyle name="Check Cell 2 12" xfId="7930" xr:uid="{00000000-0005-0000-0000-0000900E0000}"/>
    <cellStyle name="Check Cell 2 13" xfId="7931" xr:uid="{00000000-0005-0000-0000-0000910E0000}"/>
    <cellStyle name="Check Cell 2 14" xfId="7932" xr:uid="{00000000-0005-0000-0000-0000920E0000}"/>
    <cellStyle name="Check Cell 2 15" xfId="7933" xr:uid="{00000000-0005-0000-0000-0000930E0000}"/>
    <cellStyle name="Check Cell 2 16" xfId="7934" xr:uid="{00000000-0005-0000-0000-0000940E0000}"/>
    <cellStyle name="Check Cell 2 17" xfId="7935" xr:uid="{00000000-0005-0000-0000-0000950E0000}"/>
    <cellStyle name="Check Cell 2 18" xfId="7936" xr:uid="{00000000-0005-0000-0000-0000960E0000}"/>
    <cellStyle name="Check Cell 2 2" xfId="1347" xr:uid="{00000000-0005-0000-0000-0000970E0000}"/>
    <cellStyle name="Check Cell 2 2 10" xfId="7937" xr:uid="{00000000-0005-0000-0000-0000980E0000}"/>
    <cellStyle name="Check Cell 2 2 11" xfId="7938" xr:uid="{00000000-0005-0000-0000-0000990E0000}"/>
    <cellStyle name="Check Cell 2 2 12" xfId="7939" xr:uid="{00000000-0005-0000-0000-00009A0E0000}"/>
    <cellStyle name="Check Cell 2 2 13" xfId="7940" xr:uid="{00000000-0005-0000-0000-00009B0E0000}"/>
    <cellStyle name="Check Cell 2 2 14" xfId="7941" xr:uid="{00000000-0005-0000-0000-00009C0E0000}"/>
    <cellStyle name="Check Cell 2 2 15" xfId="7942" xr:uid="{00000000-0005-0000-0000-00009D0E0000}"/>
    <cellStyle name="Check Cell 2 2 16" xfId="7943" xr:uid="{00000000-0005-0000-0000-00009E0E0000}"/>
    <cellStyle name="Check Cell 2 2 17" xfId="7944" xr:uid="{00000000-0005-0000-0000-00009F0E0000}"/>
    <cellStyle name="Check Cell 2 2 18" xfId="7945" xr:uid="{00000000-0005-0000-0000-0000A00E0000}"/>
    <cellStyle name="Check Cell 2 2 2" xfId="7946" xr:uid="{00000000-0005-0000-0000-0000A10E0000}"/>
    <cellStyle name="Check Cell 2 2 3" xfId="7947" xr:uid="{00000000-0005-0000-0000-0000A20E0000}"/>
    <cellStyle name="Check Cell 2 2 4" xfId="7948" xr:uid="{00000000-0005-0000-0000-0000A30E0000}"/>
    <cellStyle name="Check Cell 2 2 5" xfId="7949" xr:uid="{00000000-0005-0000-0000-0000A40E0000}"/>
    <cellStyle name="Check Cell 2 2 6" xfId="7950" xr:uid="{00000000-0005-0000-0000-0000A50E0000}"/>
    <cellStyle name="Check Cell 2 2 7" xfId="7951" xr:uid="{00000000-0005-0000-0000-0000A60E0000}"/>
    <cellStyle name="Check Cell 2 2 8" xfId="7952" xr:uid="{00000000-0005-0000-0000-0000A70E0000}"/>
    <cellStyle name="Check Cell 2 2 9" xfId="7953" xr:uid="{00000000-0005-0000-0000-0000A80E0000}"/>
    <cellStyle name="Check Cell 2 2_9 Inc.St" xfId="11320" xr:uid="{0AD820BC-0182-40B4-836D-81C0FFEE8582}"/>
    <cellStyle name="Check Cell 2 3" xfId="7954" xr:uid="{00000000-0005-0000-0000-0000AA0E0000}"/>
    <cellStyle name="Check Cell 2 4" xfId="7955" xr:uid="{00000000-0005-0000-0000-0000AB0E0000}"/>
    <cellStyle name="Check Cell 2 5" xfId="7956" xr:uid="{00000000-0005-0000-0000-0000AC0E0000}"/>
    <cellStyle name="Check Cell 2 6" xfId="7957" xr:uid="{00000000-0005-0000-0000-0000AD0E0000}"/>
    <cellStyle name="Check Cell 2 7" xfId="7958" xr:uid="{00000000-0005-0000-0000-0000AE0E0000}"/>
    <cellStyle name="Check Cell 2 8" xfId="7959" xr:uid="{00000000-0005-0000-0000-0000AF0E0000}"/>
    <cellStyle name="Check Cell 2 9" xfId="7960" xr:uid="{00000000-0005-0000-0000-0000B00E0000}"/>
    <cellStyle name="Check Cell 2_5130_new" xfId="7961" xr:uid="{00000000-0005-0000-0000-0000B10E0000}"/>
    <cellStyle name="Check Cell 3" xfId="244" xr:uid="{00000000-0005-0000-0000-0000B20E0000}"/>
    <cellStyle name="Check Cell 3 2" xfId="7962" xr:uid="{00000000-0005-0000-0000-0000B30E0000}"/>
    <cellStyle name="Check Cell 3_9 Inc.St" xfId="11321" xr:uid="{0774F06C-63B3-453B-8CC4-4574EC1AFA1C}"/>
    <cellStyle name="Check Cell 4" xfId="245" xr:uid="{00000000-0005-0000-0000-0000B50E0000}"/>
    <cellStyle name="Check Cell 4 2" xfId="7963" xr:uid="{00000000-0005-0000-0000-0000B60E0000}"/>
    <cellStyle name="Check Cell 4_9 Inc.St" xfId="11322" xr:uid="{5558F08D-7B59-455E-B05E-7EC3825A7DA9}"/>
    <cellStyle name="Check Cell 5" xfId="246" xr:uid="{00000000-0005-0000-0000-0000B80E0000}"/>
    <cellStyle name="Check Cell 6" xfId="7964" xr:uid="{00000000-0005-0000-0000-0000B90E0000}"/>
    <cellStyle name="Check Cell 7" xfId="7965" xr:uid="{00000000-0005-0000-0000-0000BA0E0000}"/>
    <cellStyle name="Check Cell 8" xfId="7966" xr:uid="{00000000-0005-0000-0000-0000BB0E0000}"/>
    <cellStyle name="Check Cell 9" xfId="7967" xr:uid="{00000000-0005-0000-0000-0000BC0E0000}"/>
    <cellStyle name="ColumnHeading" xfId="247" xr:uid="{00000000-0005-0000-0000-0000BD0E0000}"/>
    <cellStyle name="Comma" xfId="248" builtinId="3"/>
    <cellStyle name="Comma [0] 2" xfId="1348" xr:uid="{00000000-0005-0000-0000-0000BF0E0000}"/>
    <cellStyle name="Comma [0] 2 2" xfId="6113" xr:uid="{00000000-0005-0000-0000-0000C00E0000}"/>
    <cellStyle name="Comma [0] 2_9 Inc.St" xfId="11323" xr:uid="{910C7A0E-64A5-4899-90FF-297BE9264083}"/>
    <cellStyle name="Comma 10" xfId="249" xr:uid="{00000000-0005-0000-0000-0000C20E0000}"/>
    <cellStyle name="Comma 10 10" xfId="11389" xr:uid="{791C954D-A4F7-4086-A7F7-6F50B556215D}"/>
    <cellStyle name="Comma 10 2" xfId="250" xr:uid="{00000000-0005-0000-0000-0000C30E0000}"/>
    <cellStyle name="Comma 10 2 2" xfId="251" xr:uid="{00000000-0005-0000-0000-0000C40E0000}"/>
    <cellStyle name="Comma 10 2 2 2" xfId="707" xr:uid="{00000000-0005-0000-0000-0000C50E0000}"/>
    <cellStyle name="Comma 10 2 2 2 2" xfId="5875" xr:uid="{00000000-0005-0000-0000-0000C60E0000}"/>
    <cellStyle name="Comma 10 2 2 2 3" xfId="6111" xr:uid="{00000000-0005-0000-0000-0000C70E0000}"/>
    <cellStyle name="Comma 10 2 2 2 4" xfId="6291" xr:uid="{00000000-0005-0000-0000-0000C80E0000}"/>
    <cellStyle name="Comma 10 2 2 2_Published_values" xfId="12190" xr:uid="{E5B04B3B-667B-4743-8AE2-349E952D6CE8}"/>
    <cellStyle name="Comma 10 2 2 3" xfId="5783" xr:uid="{00000000-0005-0000-0000-0000C90E0000}"/>
    <cellStyle name="Comma 10 2 2 4" xfId="6022" xr:uid="{00000000-0005-0000-0000-0000CA0E0000}"/>
    <cellStyle name="Comma 10 2 2 5" xfId="5773" xr:uid="{00000000-0005-0000-0000-0000CB0E0000}"/>
    <cellStyle name="Comma 10 2 2 5 2" xfId="9931" xr:uid="{B7FCC33F-9906-4F7C-8F2E-EBB9A3266BD6}"/>
    <cellStyle name="Comma 10 2 2 5 2 2" xfId="11889" xr:uid="{CA5E93EB-F489-40DB-9420-A37300588C47}"/>
    <cellStyle name="Comma 10 2 2 5 3" xfId="11706" xr:uid="{59266C33-B77A-4307-99A1-373F7FD6E4E2}"/>
    <cellStyle name="Comma 10 2 2 5_Published_values" xfId="12191" xr:uid="{5C09B1F7-83E2-4C12-AEB4-692BD70BF662}"/>
    <cellStyle name="Comma 10 2 2 6" xfId="11670" xr:uid="{AAD5FE9F-CFC6-4837-B036-55EFDFBB2D7D}"/>
    <cellStyle name="Comma 10 2 2_11. BS" xfId="10464" xr:uid="{FAC2827B-C5E2-47D6-9A15-46AC45EFF8C3}"/>
    <cellStyle name="Comma 10 2 3" xfId="685" xr:uid="{00000000-0005-0000-0000-0000CD0E0000}"/>
    <cellStyle name="Comma 10 2 3 2" xfId="5853" xr:uid="{00000000-0005-0000-0000-0000CE0E0000}"/>
    <cellStyle name="Comma 10 2 3 3" xfId="6089" xr:uid="{00000000-0005-0000-0000-0000CF0E0000}"/>
    <cellStyle name="Comma 10 2 3 4" xfId="6269" xr:uid="{00000000-0005-0000-0000-0000D00E0000}"/>
    <cellStyle name="Comma 10 2 3_Published_values" xfId="12192" xr:uid="{D1C42AA7-62ED-4CA8-846C-0D41ECB25B3C}"/>
    <cellStyle name="Comma 10 2 4" xfId="1350" xr:uid="{00000000-0005-0000-0000-0000D10E0000}"/>
    <cellStyle name="Comma 10 2 4 2" xfId="6115" xr:uid="{00000000-0005-0000-0000-0000D20E0000}"/>
    <cellStyle name="Comma 10 2 4_Published_values" xfId="12193" xr:uid="{CD2DD22A-F91A-4F81-903E-C76C32BE247A}"/>
    <cellStyle name="Comma 10 2 5" xfId="5782" xr:uid="{00000000-0005-0000-0000-0000D30E0000}"/>
    <cellStyle name="Comma 10 2 6" xfId="6021" xr:uid="{00000000-0005-0000-0000-0000D40E0000}"/>
    <cellStyle name="Comma 10 2 7" xfId="5750" xr:uid="{00000000-0005-0000-0000-0000D50E0000}"/>
    <cellStyle name="Comma 10 2 7 2" xfId="9932" xr:uid="{00CF3398-6515-44D0-9D50-86B115A009A3}"/>
    <cellStyle name="Comma 10 2 7 2 2" xfId="11890" xr:uid="{9F280938-75EB-41A9-82F6-BFB4DC37A16B}"/>
    <cellStyle name="Comma 10 2 7 3" xfId="11707" xr:uid="{BC93FCB4-0B54-49CB-B6BC-08AD6A2991A8}"/>
    <cellStyle name="Comma 10 2 7_Published_values" xfId="12194" xr:uid="{0E09CD79-EC20-4EC8-968A-7B927C1FC0C7}"/>
    <cellStyle name="Comma 10 2 8" xfId="11673" xr:uid="{2E261DF1-D4D5-4CF9-85D8-8CE73AA07661}"/>
    <cellStyle name="Comma 10 2_11. BS" xfId="10463" xr:uid="{6BD08011-E8AA-4FD6-9489-8A93C15BAE86}"/>
    <cellStyle name="Comma 10 3" xfId="252" xr:uid="{00000000-0005-0000-0000-0000D70E0000}"/>
    <cellStyle name="Comma 10 3 2" xfId="696" xr:uid="{00000000-0005-0000-0000-0000D80E0000}"/>
    <cellStyle name="Comma 10 3 2 2" xfId="5864" xr:uid="{00000000-0005-0000-0000-0000D90E0000}"/>
    <cellStyle name="Comma 10 3 2 3" xfId="6100" xr:uid="{00000000-0005-0000-0000-0000DA0E0000}"/>
    <cellStyle name="Comma 10 3 2 4" xfId="6280" xr:uid="{00000000-0005-0000-0000-0000DB0E0000}"/>
    <cellStyle name="Comma 10 3 2_Published_values" xfId="12195" xr:uid="{80198C6A-CB2E-416A-AEF8-50F4527C68DA}"/>
    <cellStyle name="Comma 10 3 3" xfId="5784" xr:uid="{00000000-0005-0000-0000-0000DC0E0000}"/>
    <cellStyle name="Comma 10 3 4" xfId="6023" xr:uid="{00000000-0005-0000-0000-0000DD0E0000}"/>
    <cellStyle name="Comma 10 3 5" xfId="5762" xr:uid="{00000000-0005-0000-0000-0000DE0E0000}"/>
    <cellStyle name="Comma 10 3 5 2" xfId="9933" xr:uid="{CD6CAD11-1383-424A-94FA-8000D12905F4}"/>
    <cellStyle name="Comma 10 3 5 2 2" xfId="11891" xr:uid="{8068E8F2-0A42-44DA-8970-F4E2E7FE055D}"/>
    <cellStyle name="Comma 10 3 5 3" xfId="11708" xr:uid="{80CEA54C-9041-4CB4-92B9-8D9438697764}"/>
    <cellStyle name="Comma 10 3 5_Published_values" xfId="12196" xr:uid="{01A226AA-2A4B-4D15-8EED-1CD74783DF87}"/>
    <cellStyle name="Comma 10 3 6" xfId="11387" xr:uid="{BCFAF374-8FC5-4D43-ACB9-4BCA3CCC8B37}"/>
    <cellStyle name="Comma 10 3_11. BS" xfId="10465" xr:uid="{BE758A90-C74A-4113-887B-60F4B98CE2E8}"/>
    <cellStyle name="Comma 10 4" xfId="674" xr:uid="{00000000-0005-0000-0000-0000E00E0000}"/>
    <cellStyle name="Comma 10 4 2" xfId="5842" xr:uid="{00000000-0005-0000-0000-0000E10E0000}"/>
    <cellStyle name="Comma 10 4 3" xfId="6078" xr:uid="{00000000-0005-0000-0000-0000E20E0000}"/>
    <cellStyle name="Comma 10 4 4" xfId="6258" xr:uid="{00000000-0005-0000-0000-0000E30E0000}"/>
    <cellStyle name="Comma 10 4_Published_values" xfId="12197" xr:uid="{D2B6288A-E0D9-4F42-ACE0-0D4BF5B093CC}"/>
    <cellStyle name="Comma 10 5" xfId="1349" xr:uid="{00000000-0005-0000-0000-0000E40E0000}"/>
    <cellStyle name="Comma 10 5 2" xfId="6114" xr:uid="{00000000-0005-0000-0000-0000E50E0000}"/>
    <cellStyle name="Comma 10 5_Published_values" xfId="12198" xr:uid="{2F1B0416-C221-42CF-AF00-4239D6BD8F91}"/>
    <cellStyle name="Comma 10 6" xfId="5480" xr:uid="{00000000-0005-0000-0000-0000E60E0000}"/>
    <cellStyle name="Comma 10 6 2" xfId="6237" xr:uid="{00000000-0005-0000-0000-0000E70E0000}"/>
    <cellStyle name="Comma 10 6_Published_values" xfId="12199" xr:uid="{4CD5E7CB-5AA0-49F3-A972-12839D5E4956}"/>
    <cellStyle name="Comma 10 7" xfId="5576" xr:uid="{00000000-0005-0000-0000-0000E80E0000}"/>
    <cellStyle name="Comma 10 7 2" xfId="5781" xr:uid="{00000000-0005-0000-0000-0000E90E0000}"/>
    <cellStyle name="Comma 10 7_Published_values" xfId="12200" xr:uid="{B8AC53EB-5803-4BDE-8DE9-1804D2376576}"/>
    <cellStyle name="Comma 10 8" xfId="6020" xr:uid="{00000000-0005-0000-0000-0000EA0E0000}"/>
    <cellStyle name="Comma 10 9" xfId="5740" xr:uid="{00000000-0005-0000-0000-0000EB0E0000}"/>
    <cellStyle name="Comma 10 9 2" xfId="9934" xr:uid="{5A4069BF-D0B4-43D5-982A-1888D1DED237}"/>
    <cellStyle name="Comma 10 9 2 2" xfId="11892" xr:uid="{67C7EDF9-2B2E-4829-B414-95B1B92A92A4}"/>
    <cellStyle name="Comma 10 9 3" xfId="11709" xr:uid="{90131138-0B0D-4F7E-A21E-4F526A2EF256}"/>
    <cellStyle name="Comma 10 9_Published_values" xfId="12201" xr:uid="{F0A37613-4652-4012-A18C-74CD242E1B46}"/>
    <cellStyle name="Comma 10_11. BS" xfId="10462" xr:uid="{14CB5267-BF4D-44D1-A344-B6A492BEDB13}"/>
    <cellStyle name="Comma 11" xfId="253" xr:uid="{00000000-0005-0000-0000-0000ED0E0000}"/>
    <cellStyle name="Comma 11 2" xfId="254" xr:uid="{00000000-0005-0000-0000-0000EE0E0000}"/>
    <cellStyle name="Comma 11 2 2" xfId="697" xr:uid="{00000000-0005-0000-0000-0000EF0E0000}"/>
    <cellStyle name="Comma 11 2 2 2" xfId="5865" xr:uid="{00000000-0005-0000-0000-0000F00E0000}"/>
    <cellStyle name="Comma 11 2 2 3" xfId="6101" xr:uid="{00000000-0005-0000-0000-0000F10E0000}"/>
    <cellStyle name="Comma 11 2 2 4" xfId="6281" xr:uid="{00000000-0005-0000-0000-0000F20E0000}"/>
    <cellStyle name="Comma 11 2 2_Published_values" xfId="12202" xr:uid="{5984C446-D46E-4015-B047-1110715B5729}"/>
    <cellStyle name="Comma 11 2 3" xfId="658" xr:uid="{00000000-0005-0000-0000-0000F30E0000}"/>
    <cellStyle name="Comma 11 2 3 2" xfId="6067" xr:uid="{00000000-0005-0000-0000-0000F40E0000}"/>
    <cellStyle name="Comma 11 2 3_Published_values" xfId="12203" xr:uid="{1F84453B-80FE-4DA2-82BE-5484C06D13CF}"/>
    <cellStyle name="Comma 11 2 4" xfId="5786" xr:uid="{00000000-0005-0000-0000-0000F50E0000}"/>
    <cellStyle name="Comma 11 2 5" xfId="6025" xr:uid="{00000000-0005-0000-0000-0000F60E0000}"/>
    <cellStyle name="Comma 11 2 6" xfId="5763" xr:uid="{00000000-0005-0000-0000-0000F70E0000}"/>
    <cellStyle name="Comma 11 2 6 2" xfId="9935" xr:uid="{54DE897A-C4A7-42BA-B9FC-4D5D7A83EA4F}"/>
    <cellStyle name="Comma 11 2 6 2 2" xfId="11893" xr:uid="{98E1AEC9-6F4A-4F6D-81D1-B3FD867B1A1D}"/>
    <cellStyle name="Comma 11 2 6 3" xfId="11710" xr:uid="{2B7A8AC4-0799-4A48-9793-8FC937D5181C}"/>
    <cellStyle name="Comma 11 2 6_Published_values" xfId="12204" xr:uid="{66212082-1AB6-46CF-BCE4-ADAAD3E45443}"/>
    <cellStyle name="Comma 11 2 7" xfId="11672" xr:uid="{7B7F84A6-459F-4DC2-AFA3-D1D8E8BD67C9}"/>
    <cellStyle name="Comma 11 2_11. BS" xfId="10467" xr:uid="{E41ECE17-F3E4-43D6-88FC-45BB166BFA41}"/>
    <cellStyle name="Comma 11 3" xfId="675" xr:uid="{00000000-0005-0000-0000-0000F80E0000}"/>
    <cellStyle name="Comma 11 3 2" xfId="5843" xr:uid="{00000000-0005-0000-0000-0000F90E0000}"/>
    <cellStyle name="Comma 11 3 3" xfId="6079" xr:uid="{00000000-0005-0000-0000-0000FA0E0000}"/>
    <cellStyle name="Comma 11 3 4" xfId="6259" xr:uid="{00000000-0005-0000-0000-0000FB0E0000}"/>
    <cellStyle name="Comma 11 3_Published_values" xfId="12205" xr:uid="{24390161-C573-4B0A-9B07-2BCC74750010}"/>
    <cellStyle name="Comma 11 4" xfId="642" xr:uid="{00000000-0005-0000-0000-0000FC0E0000}"/>
    <cellStyle name="Comma 11 4 2" xfId="6064" xr:uid="{00000000-0005-0000-0000-0000FD0E0000}"/>
    <cellStyle name="Comma 11 4_Published_values" xfId="12206" xr:uid="{3E4E4809-D4DB-44CB-BA11-72DAAC96CDA5}"/>
    <cellStyle name="Comma 11 5" xfId="1351" xr:uid="{00000000-0005-0000-0000-0000FE0E0000}"/>
    <cellStyle name="Comma 11 5 2" xfId="6116" xr:uid="{00000000-0005-0000-0000-0000FF0E0000}"/>
    <cellStyle name="Comma 11 5_Published_values" xfId="12207" xr:uid="{0BCF502E-8434-4153-BD05-97B6F98906C6}"/>
    <cellStyle name="Comma 11 6" xfId="5785" xr:uid="{00000000-0005-0000-0000-0000000F0000}"/>
    <cellStyle name="Comma 11 7" xfId="6024" xr:uid="{00000000-0005-0000-0000-0000010F0000}"/>
    <cellStyle name="Comma 11 8" xfId="5741" xr:uid="{00000000-0005-0000-0000-0000020F0000}"/>
    <cellStyle name="Comma 11 8 2" xfId="9936" xr:uid="{B5196059-A937-4112-BEDD-402C5F567188}"/>
    <cellStyle name="Comma 11 8 2 2" xfId="11894" xr:uid="{51EAAB46-4602-443A-8116-5014FFADC038}"/>
    <cellStyle name="Comma 11 8 3" xfId="11711" xr:uid="{59E3AF86-C10B-4C3D-82F9-468B8CBD3917}"/>
    <cellStyle name="Comma 11 8_Published_values" xfId="12208" xr:uid="{7507FF61-3EC5-4C15-88DE-936DD94B9CB4}"/>
    <cellStyle name="Comma 11 9" xfId="12146" xr:uid="{5BAC881F-5E23-4C41-85D6-F9C4817873D6}"/>
    <cellStyle name="Comma 11_11. BS" xfId="10466" xr:uid="{83A269E0-30E9-4581-86AE-96A5A6A3525B}"/>
    <cellStyle name="Comma 12" xfId="255" xr:uid="{00000000-0005-0000-0000-0000040F0000}"/>
    <cellStyle name="Comma 12 10" xfId="12138" xr:uid="{4BEA7BAB-B246-4726-A704-60C7B8B9FD6A}"/>
    <cellStyle name="Comma 12 2" xfId="687" xr:uid="{00000000-0005-0000-0000-0000050F0000}"/>
    <cellStyle name="Comma 12 2 2" xfId="1352" xr:uid="{00000000-0005-0000-0000-0000060F0000}"/>
    <cellStyle name="Comma 12 2 2 2" xfId="6117" xr:uid="{00000000-0005-0000-0000-0000070F0000}"/>
    <cellStyle name="Comma 12 2 2_Published_values" xfId="12210" xr:uid="{C1726CF0-90CA-4AB8-AD5D-723BA229FDF8}"/>
    <cellStyle name="Comma 12 2 3" xfId="6091" xr:uid="{00000000-0005-0000-0000-0000080F0000}"/>
    <cellStyle name="Comma 12 2 3 2" xfId="9292" xr:uid="{00000000-0005-0000-0000-0000090F0000}"/>
    <cellStyle name="Comma 12 2 3 2 2" xfId="9937" xr:uid="{730A226F-3C42-43FA-BDEA-0840DDF424CA}"/>
    <cellStyle name="Comma 12 2 3 2 2 2" xfId="11895" xr:uid="{40F2C608-767F-4162-A753-FEC5013ACCA0}"/>
    <cellStyle name="Comma 12 2 3 2_Published_values" xfId="12212" xr:uid="{302486D4-6849-48FA-AB2E-D53CD836FD11}"/>
    <cellStyle name="Comma 12 2 3 3" xfId="9634" xr:uid="{D61B8B2D-73D8-402C-B3A1-94FF2C960390}"/>
    <cellStyle name="Comma 12 2 3 3 2" xfId="11896" xr:uid="{33F147C1-58BF-4B29-9EDD-4682CD57E851}"/>
    <cellStyle name="Comma 12 2 3 4" xfId="11633" xr:uid="{1DDAFF8D-8ACC-45FB-892E-CD46A1197951}"/>
    <cellStyle name="Comma 12 2 3 5" xfId="11675" xr:uid="{8A499EE1-F9DF-476A-9435-6B47FE588364}"/>
    <cellStyle name="Comma 12 2 3_Published_values" xfId="12211" xr:uid="{1D2D510E-E63A-45F9-B289-774E299DE466}"/>
    <cellStyle name="Comma 12 2 4" xfId="5855" xr:uid="{00000000-0005-0000-0000-00000A0F0000}"/>
    <cellStyle name="Comma 12 2 4 2" xfId="9938" xr:uid="{BA350AA1-00B6-4913-A9CD-2CB94A416822}"/>
    <cellStyle name="Comma 12 2 4 2 2" xfId="11897" xr:uid="{EE6D46F0-BF85-4073-B0D9-1C1D14F54110}"/>
    <cellStyle name="Comma 12 2 4_Published_values" xfId="12213" xr:uid="{D1FB29DC-A827-4D8D-A1FB-1F2088246D43}"/>
    <cellStyle name="Comma 12 2 5" xfId="9143" xr:uid="{00000000-0005-0000-0000-00000B0F0000}"/>
    <cellStyle name="Comma 12 2 5 2" xfId="9939" xr:uid="{17E20784-17F5-4A2F-AEE2-EE2B5F0D77A1}"/>
    <cellStyle name="Comma 12 2 5 2 2" xfId="11898" xr:uid="{7E637190-22CD-4C74-96C6-26782A7CDAC5}"/>
    <cellStyle name="Comma 12 2 5_Published_values" xfId="12214" xr:uid="{18698DDD-3100-47B5-92E0-C83435B2A657}"/>
    <cellStyle name="Comma 12 2 6" xfId="9414" xr:uid="{9E1A2E89-E488-4E11-87E7-7251525241C5}"/>
    <cellStyle name="Comma 12 2 6 2" xfId="11899" xr:uid="{C34D3EE2-7D19-4374-8F24-087D37FF162E}"/>
    <cellStyle name="Comma 12 2 7" xfId="11415" xr:uid="{B800DFC5-DED2-4455-B592-B879BE6F41BB}"/>
    <cellStyle name="Comma 12 2 8" xfId="12115" xr:uid="{E4FDCA69-6875-44E9-9C21-3A64EE369F17}"/>
    <cellStyle name="Comma 12 2_Published_values" xfId="12209" xr:uid="{DF95F98B-975B-4102-8474-0434729AC7FB}"/>
    <cellStyle name="Comma 12 3" xfId="5577" xr:uid="{00000000-0005-0000-0000-00000C0F0000}"/>
    <cellStyle name="Comma 12 3 2" xfId="5787" xr:uid="{00000000-0005-0000-0000-00000D0F0000}"/>
    <cellStyle name="Comma 12 3_11. BS" xfId="10468" xr:uid="{FECF2D65-2D1E-4F68-9CAB-B992DD1EC69D}"/>
    <cellStyle name="Comma 12 4" xfId="6026" xr:uid="{00000000-0005-0000-0000-00000E0F0000}"/>
    <cellStyle name="Comma 12 5" xfId="6271" xr:uid="{00000000-0005-0000-0000-00000F0F0000}"/>
    <cellStyle name="Comma 12 5 2" xfId="9305" xr:uid="{00000000-0005-0000-0000-0000100F0000}"/>
    <cellStyle name="Comma 12 5 2 2" xfId="9940" xr:uid="{93BB2518-690D-43F5-8769-07F8DA7CE5B7}"/>
    <cellStyle name="Comma 12 5 2 2 2" xfId="11900" xr:uid="{5044FBC8-B470-498E-BE51-97FC17E45990}"/>
    <cellStyle name="Comma 12 5 2_Published_values" xfId="12216" xr:uid="{46669925-5F88-4684-8A37-FFF34711707E}"/>
    <cellStyle name="Comma 12 5 3" xfId="9654" xr:uid="{631AA92D-ADD5-45B2-A272-F0F67459B7D1}"/>
    <cellStyle name="Comma 12 5 3 2" xfId="11901" xr:uid="{BA58D944-4513-4B43-8D48-3244AF4D6F96}"/>
    <cellStyle name="Comma 12 5 4" xfId="11651" xr:uid="{72C0BD83-373B-413E-BBCE-E9FEC56F61D7}"/>
    <cellStyle name="Comma 12 5 5" xfId="11567" xr:uid="{DCFD9D67-1537-4263-B555-B741ECFE7D17}"/>
    <cellStyle name="Comma 12 5_Published_values" xfId="12215" xr:uid="{2C5CBBDD-7FA0-4F78-B4C5-B50CA66CD278}"/>
    <cellStyle name="Comma 12 6" xfId="5777" xr:uid="{00000000-0005-0000-0000-0000110F0000}"/>
    <cellStyle name="Comma 12 6 2" xfId="9941" xr:uid="{C5C8825E-F4EE-412F-BA37-8500CFFE0346}"/>
    <cellStyle name="Comma 12 6 2 2" xfId="11902" xr:uid="{6570E8DB-20FC-4A41-8CC3-FD9C28B486FA}"/>
    <cellStyle name="Comma 12 6_Published_values" xfId="12217" xr:uid="{B5E4001D-783A-4947-8231-E36329A81EA4}"/>
    <cellStyle name="Comma 12 7" xfId="9131" xr:uid="{00000000-0005-0000-0000-0000120F0000}"/>
    <cellStyle name="Comma 12 7 2" xfId="9942" xr:uid="{9AF53BED-8F7B-4B0D-A9CF-0E183BDB864A}"/>
    <cellStyle name="Comma 12 7 2 2" xfId="11903" xr:uid="{5E5435A0-B6CE-43B2-8A81-BB3BC3825700}"/>
    <cellStyle name="Comma 12 7_Published_values" xfId="12218" xr:uid="{EC1A619C-C9E3-494A-81D6-14501C144AC6}"/>
    <cellStyle name="Comma 12 8" xfId="9392" xr:uid="{5741C9BF-0099-49A8-8D91-FCA7312AC200}"/>
    <cellStyle name="Comma 12 8 2" xfId="11904" xr:uid="{3271334A-B670-48C3-86B4-7ABC0BD28524}"/>
    <cellStyle name="Comma 12 9" xfId="11403" xr:uid="{10A28018-8D8D-4AE0-B2AA-7DD6C6F00375}"/>
    <cellStyle name="Comma 12_9 Inc.St" xfId="11324" xr:uid="{61262DB3-3D6D-45F4-B085-5F9D35BBD8D3}"/>
    <cellStyle name="Comma 13" xfId="654" xr:uid="{00000000-0005-0000-0000-0000140F0000}"/>
    <cellStyle name="Comma 13 2" xfId="1354" xr:uid="{00000000-0005-0000-0000-0000150F0000}"/>
    <cellStyle name="Comma 13 2 2" xfId="6119" xr:uid="{00000000-0005-0000-0000-0000160F0000}"/>
    <cellStyle name="Comma 13 2_Published_values" xfId="12219" xr:uid="{9A2316EC-7861-47FA-9D62-EED1888CB9CD}"/>
    <cellStyle name="Comma 13 3" xfId="1353" xr:uid="{00000000-0005-0000-0000-0000170F0000}"/>
    <cellStyle name="Comma 13 3 2" xfId="6118" xr:uid="{00000000-0005-0000-0000-0000180F0000}"/>
    <cellStyle name="Comma 13 3_Published_values" xfId="12220" xr:uid="{9CD40F14-01A2-47CE-B013-5DFA738F3CF6}"/>
    <cellStyle name="Comma 13 4" xfId="5578" xr:uid="{00000000-0005-0000-0000-0000190F0000}"/>
    <cellStyle name="Comma 13 4 2" xfId="6066" xr:uid="{00000000-0005-0000-0000-00001A0F0000}"/>
    <cellStyle name="Comma 13 4 2 2" xfId="9943" xr:uid="{3A553110-46C7-419D-A0E0-EE4D5DE7CB7C}"/>
    <cellStyle name="Comma 13 4 2 2 2" xfId="11905" xr:uid="{0BFA5DDE-B850-4153-BF9C-AEA9DD8861A4}"/>
    <cellStyle name="Comma 13 4 2_Published_values" xfId="12221" xr:uid="{9E04A366-B130-4811-9FFC-3FCC0AD82DCE}"/>
    <cellStyle name="Comma 13 4 3" xfId="9289" xr:uid="{00000000-0005-0000-0000-00001B0F0000}"/>
    <cellStyle name="Comma 13 4 3 2" xfId="9944" xr:uid="{CEA9D3BD-BB18-43B2-9D9E-05917E607645}"/>
    <cellStyle name="Comma 13 4 3 2 2" xfId="11906" xr:uid="{A68CDCB4-C150-4815-B959-996C5C44ED52}"/>
    <cellStyle name="Comma 13 4 3_Published_values" xfId="12222" xr:uid="{AFC7CB5A-38EB-4598-9681-7F13BDFD0285}"/>
    <cellStyle name="Comma 13 4 4" xfId="9631" xr:uid="{71C6AA14-AA3B-446C-AB43-3AEFE9531131}"/>
    <cellStyle name="Comma 13 4 4 2" xfId="11907" xr:uid="{7EAF22D3-E15B-49F2-8389-975E9B2AE89F}"/>
    <cellStyle name="Comma 13 4 5" xfId="11630" xr:uid="{CC0F6CBD-B1E5-4A96-B141-ACA85F83C84F}"/>
    <cellStyle name="Comma 13 4 6" xfId="11923" xr:uid="{C2694BE5-E173-4D0A-838B-EF4D5CC652A7}"/>
    <cellStyle name="Comma 13 4_11. BS" xfId="10469" xr:uid="{55801FD0-7D20-4572-8CD0-8868DA0AA5CC}"/>
    <cellStyle name="Comma 13 5" xfId="5831" xr:uid="{00000000-0005-0000-0000-00001C0F0000}"/>
    <cellStyle name="Comma 13 5 2" xfId="9945" xr:uid="{215CD956-EAB7-4567-96A4-86F8E3F830FD}"/>
    <cellStyle name="Comma 13 5 2 2" xfId="11908" xr:uid="{9A519BA8-9E37-4D09-8D43-FDF8B20E31E8}"/>
    <cellStyle name="Comma 13 5_Published_values" xfId="12223" xr:uid="{EC096DF5-8576-4EE3-9EF0-B01AA4B3E9B6}"/>
    <cellStyle name="Comma 13 6" xfId="9140" xr:uid="{00000000-0005-0000-0000-00001D0F0000}"/>
    <cellStyle name="Comma 13 6 2" xfId="9946" xr:uid="{7AE66B60-3FD6-448D-AA80-38EE3856FF54}"/>
    <cellStyle name="Comma 13 6 2 2" xfId="11909" xr:uid="{0F704F57-3CD1-45DF-A23B-165303B2CA9C}"/>
    <cellStyle name="Comma 13 6_Published_values" xfId="12224" xr:uid="{9CCD8FE6-F864-45A6-865E-0E3E0E891707}"/>
    <cellStyle name="Comma 13 7" xfId="9411" xr:uid="{07D9EA70-37DF-4804-A3CB-764B9F5B94CA}"/>
    <cellStyle name="Comma 13 7 2" xfId="11910" xr:uid="{5AD23A25-A313-48B3-AD64-601E31FEE56E}"/>
    <cellStyle name="Comma 13 8" xfId="11412" xr:uid="{6D38EE7E-B18E-4EF5-A314-E1ECB8AD867B}"/>
    <cellStyle name="Comma 13 9" xfId="11661" xr:uid="{E41F3887-EA5D-4523-8137-3CDFE8046F4A}"/>
    <cellStyle name="Comma 13_9 Inc.St" xfId="11325" xr:uid="{28134699-5ADC-4DE4-B51C-3F5F6536D237}"/>
    <cellStyle name="Comma 14" xfId="1355" xr:uid="{00000000-0005-0000-0000-00001F0F0000}"/>
    <cellStyle name="Comma 14 2" xfId="1356" xr:uid="{00000000-0005-0000-0000-0000200F0000}"/>
    <cellStyle name="Comma 14 2 2" xfId="6121" xr:uid="{00000000-0005-0000-0000-0000210F0000}"/>
    <cellStyle name="Comma 14 2_Published_values" xfId="12225" xr:uid="{7B16C3E2-02ED-486F-8782-2BD1C66C49E4}"/>
    <cellStyle name="Comma 14 3" xfId="5579" xr:uid="{00000000-0005-0000-0000-0000220F0000}"/>
    <cellStyle name="Comma 14 3 2" xfId="6120" xr:uid="{00000000-0005-0000-0000-0000230F0000}"/>
    <cellStyle name="Comma 14 3_11. BS" xfId="10470" xr:uid="{51617BDE-C72F-460A-B030-AE81450E0485}"/>
    <cellStyle name="Comma 14_9 Inc.St" xfId="11326" xr:uid="{D4FF0E15-F2FE-42EF-9017-4990BDE34AF9}"/>
    <cellStyle name="Comma 15" xfId="1357" xr:uid="{00000000-0005-0000-0000-0000250F0000}"/>
    <cellStyle name="Comma 15 2" xfId="1358" xr:uid="{00000000-0005-0000-0000-0000260F0000}"/>
    <cellStyle name="Comma 15 2 2" xfId="6123" xr:uid="{00000000-0005-0000-0000-0000270F0000}"/>
    <cellStyle name="Comma 15 2_Published_values" xfId="12226" xr:uid="{F859337D-8D19-46AE-B51E-83311ACEB962}"/>
    <cellStyle name="Comma 15 3" xfId="5580" xr:uid="{00000000-0005-0000-0000-0000280F0000}"/>
    <cellStyle name="Comma 15 3 2" xfId="6122" xr:uid="{00000000-0005-0000-0000-0000290F0000}"/>
    <cellStyle name="Comma 15 3_11. BS" xfId="10471" xr:uid="{4B0F983E-0F22-4517-AAA0-46DCB776236F}"/>
    <cellStyle name="Comma 15_9 Inc.St" xfId="11327" xr:uid="{15AD8CAF-5A31-4CBB-B8A8-FB75A8B27DC1}"/>
    <cellStyle name="Comma 16" xfId="1359" xr:uid="{00000000-0005-0000-0000-00002B0F0000}"/>
    <cellStyle name="Comma 16 2" xfId="1360" xr:uid="{00000000-0005-0000-0000-00002C0F0000}"/>
    <cellStyle name="Comma 16 2 2" xfId="6125" xr:uid="{00000000-0005-0000-0000-00002D0F0000}"/>
    <cellStyle name="Comma 16 2_Published_values" xfId="12227" xr:uid="{1FA52AE1-7A26-4009-BF07-D0040F93258C}"/>
    <cellStyle name="Comma 16 3" xfId="5581" xr:uid="{00000000-0005-0000-0000-00002E0F0000}"/>
    <cellStyle name="Comma 16 3 2" xfId="6124" xr:uid="{00000000-0005-0000-0000-00002F0F0000}"/>
    <cellStyle name="Comma 16 3_11. BS" xfId="10472" xr:uid="{23EF1169-A209-440F-8938-540DB819464E}"/>
    <cellStyle name="Comma 16_9 Inc.St" xfId="11328" xr:uid="{9E01EBB5-7F39-4F0A-804F-0FCBB1B77350}"/>
    <cellStyle name="Comma 17" xfId="1361" xr:uid="{00000000-0005-0000-0000-0000310F0000}"/>
    <cellStyle name="Comma 17 2" xfId="1362" xr:uid="{00000000-0005-0000-0000-0000320F0000}"/>
    <cellStyle name="Comma 17 2 2" xfId="6127" xr:uid="{00000000-0005-0000-0000-0000330F0000}"/>
    <cellStyle name="Comma 17 2_Published_values" xfId="12228" xr:uid="{423F6FDF-0CC8-4898-97CC-1CEF78C2BADF}"/>
    <cellStyle name="Comma 17 3" xfId="5582" xr:uid="{00000000-0005-0000-0000-0000340F0000}"/>
    <cellStyle name="Comma 17 3 2" xfId="6126" xr:uid="{00000000-0005-0000-0000-0000350F0000}"/>
    <cellStyle name="Comma 17 3_11. BS" xfId="10473" xr:uid="{8D6EA958-8C3D-4FE8-A20E-37A54DF96A2D}"/>
    <cellStyle name="Comma 17_9 Inc.St" xfId="11329" xr:uid="{0281069B-82FA-4BFA-A904-86D4EE45825E}"/>
    <cellStyle name="Comma 18" xfId="1363" xr:uid="{00000000-0005-0000-0000-0000370F0000}"/>
    <cellStyle name="Comma 18 2" xfId="1364" xr:uid="{00000000-0005-0000-0000-0000380F0000}"/>
    <cellStyle name="Comma 18 2 2" xfId="6129" xr:uid="{00000000-0005-0000-0000-0000390F0000}"/>
    <cellStyle name="Comma 18 2_Published_values" xfId="12229" xr:uid="{F2FF6CB8-C269-4AD2-8AD4-C26D54ECBBB0}"/>
    <cellStyle name="Comma 18 3" xfId="5583" xr:uid="{00000000-0005-0000-0000-00003A0F0000}"/>
    <cellStyle name="Comma 18 3 2" xfId="6128" xr:uid="{00000000-0005-0000-0000-00003B0F0000}"/>
    <cellStyle name="Comma 18 3_11. BS" xfId="10474" xr:uid="{893F2F15-C930-4328-A312-E0F66F4E6090}"/>
    <cellStyle name="Comma 18_9 Inc.St" xfId="11330" xr:uid="{6D2DCDD2-E0DC-4FE5-B279-B6FED61B5C50}"/>
    <cellStyle name="Comma 19" xfId="1365" xr:uid="{00000000-0005-0000-0000-00003D0F0000}"/>
    <cellStyle name="Comma 19 2" xfId="6130" xr:uid="{00000000-0005-0000-0000-00003E0F0000}"/>
    <cellStyle name="Comma 19_9 Inc.St" xfId="11331" xr:uid="{F77FF4F2-8B37-463A-892B-4D0FA7028779}"/>
    <cellStyle name="Comma 2" xfId="256" xr:uid="{00000000-0005-0000-0000-0000400F0000}"/>
    <cellStyle name="Comma 2 10" xfId="1366" xr:uid="{00000000-0005-0000-0000-0000410F0000}"/>
    <cellStyle name="Comma 2 100" xfId="9346" xr:uid="{325070DF-78F7-4479-B924-0376A7DD9034}"/>
    <cellStyle name="Comma 2 100 2" xfId="11911" xr:uid="{0BB7DF94-E334-4539-9C11-F379DDEAAB39}"/>
    <cellStyle name="Comma 2 11" xfId="2677" xr:uid="{00000000-0005-0000-0000-0000420F0000}"/>
    <cellStyle name="Comma 2 12" xfId="2678" xr:uid="{00000000-0005-0000-0000-0000430F0000}"/>
    <cellStyle name="Comma 2 13" xfId="2679" xr:uid="{00000000-0005-0000-0000-0000440F0000}"/>
    <cellStyle name="Comma 2 14" xfId="2680" xr:uid="{00000000-0005-0000-0000-0000450F0000}"/>
    <cellStyle name="Comma 2 15" xfId="2681" xr:uid="{00000000-0005-0000-0000-0000460F0000}"/>
    <cellStyle name="Comma 2 16" xfId="2682" xr:uid="{00000000-0005-0000-0000-0000470F0000}"/>
    <cellStyle name="Comma 2 17" xfId="2683" xr:uid="{00000000-0005-0000-0000-0000480F0000}"/>
    <cellStyle name="Comma 2 18" xfId="2684" xr:uid="{00000000-0005-0000-0000-0000490F0000}"/>
    <cellStyle name="Comma 2 19" xfId="2685" xr:uid="{00000000-0005-0000-0000-00004A0F0000}"/>
    <cellStyle name="Comma 2 2" xfId="257" xr:uid="{00000000-0005-0000-0000-00004B0F0000}"/>
    <cellStyle name="Comma 2 2 10" xfId="2686" xr:uid="{00000000-0005-0000-0000-00004C0F0000}"/>
    <cellStyle name="Comma 2 2 11" xfId="2687" xr:uid="{00000000-0005-0000-0000-00004D0F0000}"/>
    <cellStyle name="Comma 2 2 12" xfId="2688" xr:uid="{00000000-0005-0000-0000-00004E0F0000}"/>
    <cellStyle name="Comma 2 2 13" xfId="2689" xr:uid="{00000000-0005-0000-0000-00004F0F0000}"/>
    <cellStyle name="Comma 2 2 14" xfId="2690" xr:uid="{00000000-0005-0000-0000-0000500F0000}"/>
    <cellStyle name="Comma 2 2 15" xfId="2691" xr:uid="{00000000-0005-0000-0000-0000510F0000}"/>
    <cellStyle name="Comma 2 2 16" xfId="2692" xr:uid="{00000000-0005-0000-0000-0000520F0000}"/>
    <cellStyle name="Comma 2 2 17" xfId="2693" xr:uid="{00000000-0005-0000-0000-0000530F0000}"/>
    <cellStyle name="Comma 2 2 18" xfId="2694" xr:uid="{00000000-0005-0000-0000-0000540F0000}"/>
    <cellStyle name="Comma 2 2 19" xfId="2695" xr:uid="{00000000-0005-0000-0000-0000550F0000}"/>
    <cellStyle name="Comma 2 2 2" xfId="1367" xr:uid="{00000000-0005-0000-0000-0000560F0000}"/>
    <cellStyle name="Comma 2 2 2 2" xfId="2696" xr:uid="{00000000-0005-0000-0000-0000570F0000}"/>
    <cellStyle name="Comma 2 2 2 3" xfId="2697" xr:uid="{00000000-0005-0000-0000-0000580F0000}"/>
    <cellStyle name="Comma 2 2 2 4" xfId="2698" xr:uid="{00000000-0005-0000-0000-0000590F0000}"/>
    <cellStyle name="Comma 2 2 2 5" xfId="2699" xr:uid="{00000000-0005-0000-0000-00005A0F0000}"/>
    <cellStyle name="Comma 2 2 2_3 Geography" xfId="11333" xr:uid="{F846AF0A-C255-4588-AEF3-0AAA125D1396}"/>
    <cellStyle name="Comma 2 2 20" xfId="2700" xr:uid="{00000000-0005-0000-0000-00005C0F0000}"/>
    <cellStyle name="Comma 2 2 21" xfId="2701" xr:uid="{00000000-0005-0000-0000-00005D0F0000}"/>
    <cellStyle name="Comma 2 2 22" xfId="2702" xr:uid="{00000000-0005-0000-0000-00005E0F0000}"/>
    <cellStyle name="Comma 2 2 23" xfId="2703" xr:uid="{00000000-0005-0000-0000-00005F0F0000}"/>
    <cellStyle name="Comma 2 2 24" xfId="2704" xr:uid="{00000000-0005-0000-0000-0000600F0000}"/>
    <cellStyle name="Comma 2 2 25" xfId="2705" xr:uid="{00000000-0005-0000-0000-0000610F0000}"/>
    <cellStyle name="Comma 2 2 26" xfId="2706" xr:uid="{00000000-0005-0000-0000-0000620F0000}"/>
    <cellStyle name="Comma 2 2 27" xfId="2707" xr:uid="{00000000-0005-0000-0000-0000630F0000}"/>
    <cellStyle name="Comma 2 2 28" xfId="2708" xr:uid="{00000000-0005-0000-0000-0000640F0000}"/>
    <cellStyle name="Comma 2 2 29" xfId="2709" xr:uid="{00000000-0005-0000-0000-0000650F0000}"/>
    <cellStyle name="Comma 2 2 3" xfId="1368" xr:uid="{00000000-0005-0000-0000-0000660F0000}"/>
    <cellStyle name="Comma 2 2 30" xfId="2710" xr:uid="{00000000-0005-0000-0000-0000670F0000}"/>
    <cellStyle name="Comma 2 2 31" xfId="2711" xr:uid="{00000000-0005-0000-0000-0000680F0000}"/>
    <cellStyle name="Comma 2 2 32" xfId="2712" xr:uid="{00000000-0005-0000-0000-0000690F0000}"/>
    <cellStyle name="Comma 2 2 33" xfId="2713" xr:uid="{00000000-0005-0000-0000-00006A0F0000}"/>
    <cellStyle name="Comma 2 2 34" xfId="2714" xr:uid="{00000000-0005-0000-0000-00006B0F0000}"/>
    <cellStyle name="Comma 2 2 35" xfId="2715" xr:uid="{00000000-0005-0000-0000-00006C0F0000}"/>
    <cellStyle name="Comma 2 2 36" xfId="2716" xr:uid="{00000000-0005-0000-0000-00006D0F0000}"/>
    <cellStyle name="Comma 2 2 37" xfId="2717" xr:uid="{00000000-0005-0000-0000-00006E0F0000}"/>
    <cellStyle name="Comma 2 2 38" xfId="2718" xr:uid="{00000000-0005-0000-0000-00006F0F0000}"/>
    <cellStyle name="Comma 2 2 39" xfId="2719" xr:uid="{00000000-0005-0000-0000-0000700F0000}"/>
    <cellStyle name="Comma 2 2 4" xfId="1369" xr:uid="{00000000-0005-0000-0000-0000710F0000}"/>
    <cellStyle name="Comma 2 2 40" xfId="2720" xr:uid="{00000000-0005-0000-0000-0000720F0000}"/>
    <cellStyle name="Comma 2 2 41" xfId="2721" xr:uid="{00000000-0005-0000-0000-0000730F0000}"/>
    <cellStyle name="Comma 2 2 42" xfId="2722" xr:uid="{00000000-0005-0000-0000-0000740F0000}"/>
    <cellStyle name="Comma 2 2 43" xfId="2723" xr:uid="{00000000-0005-0000-0000-0000750F0000}"/>
    <cellStyle name="Comma 2 2 44" xfId="2724" xr:uid="{00000000-0005-0000-0000-0000760F0000}"/>
    <cellStyle name="Comma 2 2 45" xfId="2725" xr:uid="{00000000-0005-0000-0000-0000770F0000}"/>
    <cellStyle name="Comma 2 2 46" xfId="2726" xr:uid="{00000000-0005-0000-0000-0000780F0000}"/>
    <cellStyle name="Comma 2 2 47" xfId="2727" xr:uid="{00000000-0005-0000-0000-0000790F0000}"/>
    <cellStyle name="Comma 2 2 48" xfId="2728" xr:uid="{00000000-0005-0000-0000-00007A0F0000}"/>
    <cellStyle name="Comma 2 2 49" xfId="2729" xr:uid="{00000000-0005-0000-0000-00007B0F0000}"/>
    <cellStyle name="Comma 2 2 5" xfId="1370" xr:uid="{00000000-0005-0000-0000-00007C0F0000}"/>
    <cellStyle name="Comma 2 2 5 2" xfId="1371" xr:uid="{00000000-0005-0000-0000-00007D0F0000}"/>
    <cellStyle name="Comma 2 2 5 2 2" xfId="6131" xr:uid="{00000000-0005-0000-0000-00007E0F0000}"/>
    <cellStyle name="Comma 2 2 5 2_3 Geography" xfId="11335" xr:uid="{A086C974-2831-46E1-94C5-36B8B603FB81}"/>
    <cellStyle name="Comma 2 2 5_3 Geography" xfId="11334" xr:uid="{829F64F7-9E61-459C-AC5A-B20E744B6504}"/>
    <cellStyle name="Comma 2 2 50" xfId="2730" xr:uid="{00000000-0005-0000-0000-0000800F0000}"/>
    <cellStyle name="Comma 2 2 51" xfId="2731" xr:uid="{00000000-0005-0000-0000-0000810F0000}"/>
    <cellStyle name="Comma 2 2 52" xfId="2732" xr:uid="{00000000-0005-0000-0000-0000820F0000}"/>
    <cellStyle name="Comma 2 2 53" xfId="2733" xr:uid="{00000000-0005-0000-0000-0000830F0000}"/>
    <cellStyle name="Comma 2 2 54" xfId="2734" xr:uid="{00000000-0005-0000-0000-0000840F0000}"/>
    <cellStyle name="Comma 2 2 55" xfId="2735" xr:uid="{00000000-0005-0000-0000-0000850F0000}"/>
    <cellStyle name="Comma 2 2 56" xfId="2736" xr:uid="{00000000-0005-0000-0000-0000860F0000}"/>
    <cellStyle name="Comma 2 2 57" xfId="2737" xr:uid="{00000000-0005-0000-0000-0000870F0000}"/>
    <cellStyle name="Comma 2 2 58" xfId="2738" xr:uid="{00000000-0005-0000-0000-0000880F0000}"/>
    <cellStyle name="Comma 2 2 59" xfId="2739" xr:uid="{00000000-0005-0000-0000-0000890F0000}"/>
    <cellStyle name="Comma 2 2 6" xfId="1372" xr:uid="{00000000-0005-0000-0000-00008A0F0000}"/>
    <cellStyle name="Comma 2 2 60" xfId="2740" xr:uid="{00000000-0005-0000-0000-00008B0F0000}"/>
    <cellStyle name="Comma 2 2 61" xfId="2741" xr:uid="{00000000-0005-0000-0000-00008C0F0000}"/>
    <cellStyle name="Comma 2 2 62" xfId="2742" xr:uid="{00000000-0005-0000-0000-00008D0F0000}"/>
    <cellStyle name="Comma 2 2 63" xfId="2743" xr:uid="{00000000-0005-0000-0000-00008E0F0000}"/>
    <cellStyle name="Comma 2 2 64" xfId="2744" xr:uid="{00000000-0005-0000-0000-00008F0F0000}"/>
    <cellStyle name="Comma 2 2 65" xfId="2745" xr:uid="{00000000-0005-0000-0000-0000900F0000}"/>
    <cellStyle name="Comma 2 2 66" xfId="2746" xr:uid="{00000000-0005-0000-0000-0000910F0000}"/>
    <cellStyle name="Comma 2 2 67" xfId="2747" xr:uid="{00000000-0005-0000-0000-0000920F0000}"/>
    <cellStyle name="Comma 2 2 68" xfId="2748" xr:uid="{00000000-0005-0000-0000-0000930F0000}"/>
    <cellStyle name="Comma 2 2 69" xfId="2749" xr:uid="{00000000-0005-0000-0000-0000940F0000}"/>
    <cellStyle name="Comma 2 2 7" xfId="2750" xr:uid="{00000000-0005-0000-0000-0000950F0000}"/>
    <cellStyle name="Comma 2 2 70" xfId="2751" xr:uid="{00000000-0005-0000-0000-0000960F0000}"/>
    <cellStyle name="Comma 2 2 71" xfId="2752" xr:uid="{00000000-0005-0000-0000-0000970F0000}"/>
    <cellStyle name="Comma 2 2 72" xfId="2753" xr:uid="{00000000-0005-0000-0000-0000980F0000}"/>
    <cellStyle name="Comma 2 2 73" xfId="2754" xr:uid="{00000000-0005-0000-0000-0000990F0000}"/>
    <cellStyle name="Comma 2 2 74" xfId="2755" xr:uid="{00000000-0005-0000-0000-00009A0F0000}"/>
    <cellStyle name="Comma 2 2 8" xfId="2756" xr:uid="{00000000-0005-0000-0000-00009B0F0000}"/>
    <cellStyle name="Comma 2 2 9" xfId="2757" xr:uid="{00000000-0005-0000-0000-00009C0F0000}"/>
    <cellStyle name="Comma 2 2_3 Geography" xfId="11332" xr:uid="{0720EC39-BD58-4094-AE94-F37F994412BB}"/>
    <cellStyle name="Comma 2 20" xfId="2758" xr:uid="{00000000-0005-0000-0000-00009E0F0000}"/>
    <cellStyle name="Comma 2 21" xfId="2759" xr:uid="{00000000-0005-0000-0000-00009F0F0000}"/>
    <cellStyle name="Comma 2 22" xfId="2760" xr:uid="{00000000-0005-0000-0000-0000A00F0000}"/>
    <cellStyle name="Comma 2 23" xfId="2761" xr:uid="{00000000-0005-0000-0000-0000A10F0000}"/>
    <cellStyle name="Comma 2 24" xfId="2762" xr:uid="{00000000-0005-0000-0000-0000A20F0000}"/>
    <cellStyle name="Comma 2 25" xfId="2763" xr:uid="{00000000-0005-0000-0000-0000A30F0000}"/>
    <cellStyle name="Comma 2 26" xfId="2764" xr:uid="{00000000-0005-0000-0000-0000A40F0000}"/>
    <cellStyle name="Comma 2 27" xfId="2765" xr:uid="{00000000-0005-0000-0000-0000A50F0000}"/>
    <cellStyle name="Comma 2 28" xfId="2766" xr:uid="{00000000-0005-0000-0000-0000A60F0000}"/>
    <cellStyle name="Comma 2 29" xfId="2767" xr:uid="{00000000-0005-0000-0000-0000A70F0000}"/>
    <cellStyle name="Comma 2 3" xfId="258" xr:uid="{00000000-0005-0000-0000-0000A80F0000}"/>
    <cellStyle name="Comma 2 3 10" xfId="2768" xr:uid="{00000000-0005-0000-0000-0000A90F0000}"/>
    <cellStyle name="Comma 2 3 10 2" xfId="6187" xr:uid="{00000000-0005-0000-0000-0000AA0F0000}"/>
    <cellStyle name="Comma 2 3 10_11. BS" xfId="10477" xr:uid="{11EE03F7-FB09-4C65-BF31-363F85F74A1D}"/>
    <cellStyle name="Comma 2 3 11" xfId="2769" xr:uid="{00000000-0005-0000-0000-0000AB0F0000}"/>
    <cellStyle name="Comma 2 3 11 2" xfId="6188" xr:uid="{00000000-0005-0000-0000-0000AC0F0000}"/>
    <cellStyle name="Comma 2 3 11_11. BS" xfId="10478" xr:uid="{E3230469-0BEB-43F8-9CAC-C16F710C1784}"/>
    <cellStyle name="Comma 2 3 12" xfId="2770" xr:uid="{00000000-0005-0000-0000-0000AD0F0000}"/>
    <cellStyle name="Comma 2 3 12 2" xfId="6189" xr:uid="{00000000-0005-0000-0000-0000AE0F0000}"/>
    <cellStyle name="Comma 2 3 12_11. BS" xfId="10479" xr:uid="{FED2A6F0-0A0F-4C12-8C68-728B9B296C56}"/>
    <cellStyle name="Comma 2 3 13" xfId="2771" xr:uid="{00000000-0005-0000-0000-0000AF0F0000}"/>
    <cellStyle name="Comma 2 3 13 2" xfId="6190" xr:uid="{00000000-0005-0000-0000-0000B00F0000}"/>
    <cellStyle name="Comma 2 3 13_11. BS" xfId="10480" xr:uid="{EC535C48-6B8F-4E14-AD85-3DB98F449942}"/>
    <cellStyle name="Comma 2 3 14" xfId="2772" xr:uid="{00000000-0005-0000-0000-0000B10F0000}"/>
    <cellStyle name="Comma 2 3 14 2" xfId="6191" xr:uid="{00000000-0005-0000-0000-0000B20F0000}"/>
    <cellStyle name="Comma 2 3 14_11. BS" xfId="10481" xr:uid="{902F77AB-CF17-4ED3-AB0D-89C990AD4195}"/>
    <cellStyle name="Comma 2 3 15" xfId="2773" xr:uid="{00000000-0005-0000-0000-0000B30F0000}"/>
    <cellStyle name="Comma 2 3 15 2" xfId="6192" xr:uid="{00000000-0005-0000-0000-0000B40F0000}"/>
    <cellStyle name="Comma 2 3 15_11. BS" xfId="10482" xr:uid="{A54608EB-D919-4A41-9CD0-8DE22E1A9084}"/>
    <cellStyle name="Comma 2 3 16" xfId="2774" xr:uid="{00000000-0005-0000-0000-0000B50F0000}"/>
    <cellStyle name="Comma 2 3 16 2" xfId="6193" xr:uid="{00000000-0005-0000-0000-0000B60F0000}"/>
    <cellStyle name="Comma 2 3 16_11. BS" xfId="10483" xr:uid="{F6BDA77A-6B24-4108-AF4C-6159515FADB0}"/>
    <cellStyle name="Comma 2 3 17" xfId="2775" xr:uid="{00000000-0005-0000-0000-0000B70F0000}"/>
    <cellStyle name="Comma 2 3 17 2" xfId="6194" xr:uid="{00000000-0005-0000-0000-0000B80F0000}"/>
    <cellStyle name="Comma 2 3 17_11. BS" xfId="10484" xr:uid="{229DCA28-A95E-49B8-B892-9715511592AC}"/>
    <cellStyle name="Comma 2 3 18" xfId="2776" xr:uid="{00000000-0005-0000-0000-0000B90F0000}"/>
    <cellStyle name="Comma 2 3 18 2" xfId="6195" xr:uid="{00000000-0005-0000-0000-0000BA0F0000}"/>
    <cellStyle name="Comma 2 3 18_11. BS" xfId="10485" xr:uid="{1FCC35FE-D05E-49F8-AE9D-8D5F63DD1457}"/>
    <cellStyle name="Comma 2 3 19" xfId="2777" xr:uid="{00000000-0005-0000-0000-0000BB0F0000}"/>
    <cellStyle name="Comma 2 3 19 2" xfId="6196" xr:uid="{00000000-0005-0000-0000-0000BC0F0000}"/>
    <cellStyle name="Comma 2 3 19_11. BS" xfId="10486" xr:uid="{C7B3AC48-1DB7-4F60-A0E7-43F6EE32AECF}"/>
    <cellStyle name="Comma 2 3 2" xfId="2778" xr:uid="{00000000-0005-0000-0000-0000BD0F0000}"/>
    <cellStyle name="Comma 2 3 2 2" xfId="6197" xr:uid="{00000000-0005-0000-0000-0000BE0F0000}"/>
    <cellStyle name="Comma 2 3 2_11. BS" xfId="10487" xr:uid="{0DB9AFB5-8794-4304-A439-5DD0BE8083AC}"/>
    <cellStyle name="Comma 2 3 20" xfId="2779" xr:uid="{00000000-0005-0000-0000-0000C00F0000}"/>
    <cellStyle name="Comma 2 3 20 2" xfId="6198" xr:uid="{00000000-0005-0000-0000-0000C10F0000}"/>
    <cellStyle name="Comma 2 3 20_11. BS" xfId="10488" xr:uid="{2EE57B5F-59EC-4A70-B48F-11411D736663}"/>
    <cellStyle name="Comma 2 3 21" xfId="2780" xr:uid="{00000000-0005-0000-0000-0000C20F0000}"/>
    <cellStyle name="Comma 2 3 21 2" xfId="6199" xr:uid="{00000000-0005-0000-0000-0000C30F0000}"/>
    <cellStyle name="Comma 2 3 21_11. BS" xfId="10489" xr:uid="{23CA9E22-72D0-4272-A84B-213860EC70C4}"/>
    <cellStyle name="Comma 2 3 22" xfId="2781" xr:uid="{00000000-0005-0000-0000-0000C40F0000}"/>
    <cellStyle name="Comma 2 3 22 2" xfId="6200" xr:uid="{00000000-0005-0000-0000-0000C50F0000}"/>
    <cellStyle name="Comma 2 3 22_11. BS" xfId="10490" xr:uid="{82FCE649-4EBA-47AE-854E-9D339F6A5347}"/>
    <cellStyle name="Comma 2 3 23" xfId="2782" xr:uid="{00000000-0005-0000-0000-0000C60F0000}"/>
    <cellStyle name="Comma 2 3 23 2" xfId="6201" xr:uid="{00000000-0005-0000-0000-0000C70F0000}"/>
    <cellStyle name="Comma 2 3 23_11. BS" xfId="10491" xr:uid="{656944F0-ED36-47C2-9716-55087FAC2725}"/>
    <cellStyle name="Comma 2 3 24" xfId="2783" xr:uid="{00000000-0005-0000-0000-0000C80F0000}"/>
    <cellStyle name="Comma 2 3 24 2" xfId="6202" xr:uid="{00000000-0005-0000-0000-0000C90F0000}"/>
    <cellStyle name="Comma 2 3 24_11. BS" xfId="10492" xr:uid="{9FDD479F-7D3E-4DB5-9117-CE45DB63B047}"/>
    <cellStyle name="Comma 2 3 25" xfId="2784" xr:uid="{00000000-0005-0000-0000-0000CA0F0000}"/>
    <cellStyle name="Comma 2 3 25 2" xfId="6203" xr:uid="{00000000-0005-0000-0000-0000CB0F0000}"/>
    <cellStyle name="Comma 2 3 25_11. BS" xfId="10493" xr:uid="{367C1275-2869-4F48-880A-8FF745DFBF53}"/>
    <cellStyle name="Comma 2 3 26" xfId="2785" xr:uid="{00000000-0005-0000-0000-0000CC0F0000}"/>
    <cellStyle name="Comma 2 3 26 2" xfId="6204" xr:uid="{00000000-0005-0000-0000-0000CD0F0000}"/>
    <cellStyle name="Comma 2 3 26_11. BS" xfId="10494" xr:uid="{A621E65B-ACCE-433D-BFD9-C55E228F160C}"/>
    <cellStyle name="Comma 2 3 27" xfId="2786" xr:uid="{00000000-0005-0000-0000-0000CE0F0000}"/>
    <cellStyle name="Comma 2 3 27 2" xfId="6205" xr:uid="{00000000-0005-0000-0000-0000CF0F0000}"/>
    <cellStyle name="Comma 2 3 27_11. BS" xfId="10495" xr:uid="{57911622-8734-42A5-9FB6-581E9A8872A1}"/>
    <cellStyle name="Comma 2 3 28" xfId="1373" xr:uid="{00000000-0005-0000-0000-0000D00F0000}"/>
    <cellStyle name="Comma 2 3 3" xfId="2787" xr:uid="{00000000-0005-0000-0000-0000D10F0000}"/>
    <cellStyle name="Comma 2 3 3 2" xfId="6206" xr:uid="{00000000-0005-0000-0000-0000D20F0000}"/>
    <cellStyle name="Comma 2 3 3_11. BS" xfId="10496" xr:uid="{437F5FDE-6A77-4428-AB03-DE38F3ED3E05}"/>
    <cellStyle name="Comma 2 3 4" xfId="2788" xr:uid="{00000000-0005-0000-0000-0000D40F0000}"/>
    <cellStyle name="Comma 2 3 4 2" xfId="6207" xr:uid="{00000000-0005-0000-0000-0000D50F0000}"/>
    <cellStyle name="Comma 2 3 4_11. BS" xfId="10497" xr:uid="{B43D66EC-65A6-482B-8018-3299AE2836CF}"/>
    <cellStyle name="Comma 2 3 5" xfId="2789" xr:uid="{00000000-0005-0000-0000-0000D70F0000}"/>
    <cellStyle name="Comma 2 3 5 2" xfId="6208" xr:uid="{00000000-0005-0000-0000-0000D80F0000}"/>
    <cellStyle name="Comma 2 3 5_11. BS" xfId="10498" xr:uid="{A4396E2E-57A4-4A42-B48C-B6AC145FF79C}"/>
    <cellStyle name="Comma 2 3 6" xfId="2790" xr:uid="{00000000-0005-0000-0000-0000D90F0000}"/>
    <cellStyle name="Comma 2 3 6 2" xfId="6209" xr:uid="{00000000-0005-0000-0000-0000DA0F0000}"/>
    <cellStyle name="Comma 2 3 6_11. BS" xfId="10499" xr:uid="{FCED12CF-22BC-4330-BA61-D5B5AF3DC52B}"/>
    <cellStyle name="Comma 2 3 7" xfId="2791" xr:uid="{00000000-0005-0000-0000-0000DB0F0000}"/>
    <cellStyle name="Comma 2 3 7 2" xfId="6210" xr:uid="{00000000-0005-0000-0000-0000DC0F0000}"/>
    <cellStyle name="Comma 2 3 7_11. BS" xfId="10500" xr:uid="{D5DD2A4A-35ED-4AAD-8FD6-D67D0CE19DCB}"/>
    <cellStyle name="Comma 2 3 8" xfId="2792" xr:uid="{00000000-0005-0000-0000-0000DD0F0000}"/>
    <cellStyle name="Comma 2 3 8 2" xfId="6211" xr:uid="{00000000-0005-0000-0000-0000DE0F0000}"/>
    <cellStyle name="Comma 2 3 8_11. BS" xfId="10501" xr:uid="{ED067CD8-E37C-4D5D-A1D3-7E8D0241E66F}"/>
    <cellStyle name="Comma 2 3 9" xfId="2793" xr:uid="{00000000-0005-0000-0000-0000DF0F0000}"/>
    <cellStyle name="Comma 2 3 9 2" xfId="6212" xr:uid="{00000000-0005-0000-0000-0000E00F0000}"/>
    <cellStyle name="Comma 2 3 9_11. BS" xfId="10502" xr:uid="{5DEB7CC7-FCCE-4B19-9962-5B0035BA50BE}"/>
    <cellStyle name="Comma 2 3_11. BS" xfId="10476" xr:uid="{0CEE1D2B-0040-4E74-A5AD-BD82A17AA5A1}"/>
    <cellStyle name="Comma 2 30" xfId="2794" xr:uid="{00000000-0005-0000-0000-0000E20F0000}"/>
    <cellStyle name="Comma 2 31" xfId="2795" xr:uid="{00000000-0005-0000-0000-0000E30F0000}"/>
    <cellStyle name="Comma 2 32" xfId="2796" xr:uid="{00000000-0005-0000-0000-0000E40F0000}"/>
    <cellStyle name="Comma 2 33" xfId="2797" xr:uid="{00000000-0005-0000-0000-0000E50F0000}"/>
    <cellStyle name="Comma 2 34" xfId="2798" xr:uid="{00000000-0005-0000-0000-0000E60F0000}"/>
    <cellStyle name="Comma 2 35" xfId="2799" xr:uid="{00000000-0005-0000-0000-0000E70F0000}"/>
    <cellStyle name="Comma 2 36" xfId="2800" xr:uid="{00000000-0005-0000-0000-0000E80F0000}"/>
    <cellStyle name="Comma 2 37" xfId="2801" xr:uid="{00000000-0005-0000-0000-0000E90F0000}"/>
    <cellStyle name="Comma 2 38" xfId="2802" xr:uid="{00000000-0005-0000-0000-0000EA0F0000}"/>
    <cellStyle name="Comma 2 39" xfId="2803" xr:uid="{00000000-0005-0000-0000-0000EB0F0000}"/>
    <cellStyle name="Comma 2 4" xfId="259" xr:uid="{00000000-0005-0000-0000-0000EC0F0000}"/>
    <cellStyle name="Comma 2 4 10" xfId="9678" xr:uid="{001079FA-5379-4DAD-AC09-1EEAD546C77B}"/>
    <cellStyle name="Comma 2 4 10 2" xfId="11912" xr:uid="{B3685998-591F-43B4-ABD7-E035A8A6807F}"/>
    <cellStyle name="Comma 2 4 2" xfId="260" xr:uid="{00000000-0005-0000-0000-0000ED0F0000}"/>
    <cellStyle name="Comma 2 4 2 10" xfId="11671" xr:uid="{8A9B11F4-26F3-4954-B72A-80CB47618475}"/>
    <cellStyle name="Comma 2 4 2 2" xfId="698" xr:uid="{00000000-0005-0000-0000-0000EE0F0000}"/>
    <cellStyle name="Comma 2 4 2 2 2" xfId="5866" xr:uid="{00000000-0005-0000-0000-0000EF0F0000}"/>
    <cellStyle name="Comma 2 4 2 2 3" xfId="6102" xr:uid="{00000000-0005-0000-0000-0000F00F0000}"/>
    <cellStyle name="Comma 2 4 2 2 4" xfId="6282" xr:uid="{00000000-0005-0000-0000-0000F10F0000}"/>
    <cellStyle name="Comma 2 4 2 2_11. BS" xfId="10505" xr:uid="{788CB26F-B7D9-4A3B-9210-EC127389CFFE}"/>
    <cellStyle name="Comma 2 4 2 3" xfId="5790" xr:uid="{00000000-0005-0000-0000-0000F20F0000}"/>
    <cellStyle name="Comma 2 4 2 4" xfId="6029" xr:uid="{00000000-0005-0000-0000-0000F30F0000}"/>
    <cellStyle name="Comma 2 4 2 5" xfId="5764" xr:uid="{00000000-0005-0000-0000-0000F40F0000}"/>
    <cellStyle name="Comma 2 4 2 5 2" xfId="9947" xr:uid="{6E84AF9D-C0B4-4330-A96B-0C81B121785D}"/>
    <cellStyle name="Comma 2 4 2 5_Published_values" xfId="12230" xr:uid="{A05C44A7-0533-4FC0-A014-616485B8CCBA}"/>
    <cellStyle name="Comma 2 4 2 6" xfId="9401" xr:uid="{25C09D5C-088E-44EC-B2CD-77006C55A668}"/>
    <cellStyle name="Comma 2 4 2 6 2" xfId="11914" xr:uid="{E95E0C4A-F3D2-4DC7-97A3-A5F53F48D002}"/>
    <cellStyle name="Comma 2 4 2 7" xfId="9594" xr:uid="{6249A9BE-6A5A-46BF-AD3C-162F6BB1420D}"/>
    <cellStyle name="Comma 2 4 2 7 2" xfId="11915" xr:uid="{1640C3A7-9196-42BC-8C80-ECBD548077A0}"/>
    <cellStyle name="Comma 2 4 2 8" xfId="9580" xr:uid="{311ACBBF-4C26-48FE-848C-0448A038FBC0}"/>
    <cellStyle name="Comma 2 4 2 8 2" xfId="11916" xr:uid="{C527121B-B146-4935-A176-C813AA8D1F26}"/>
    <cellStyle name="Comma 2 4 2 9" xfId="11395" xr:uid="{36DE31E7-C04E-419B-BB12-D05BA7D04A82}"/>
    <cellStyle name="Comma 2 4 2_11. BS" xfId="10504" xr:uid="{44407391-BBD3-4247-90AA-79889C609860}"/>
    <cellStyle name="Comma 2 4 3" xfId="676" xr:uid="{00000000-0005-0000-0000-0000F60F0000}"/>
    <cellStyle name="Comma 2 4 3 2" xfId="5844" xr:uid="{00000000-0005-0000-0000-0000F70F0000}"/>
    <cellStyle name="Comma 2 4 3 3" xfId="6080" xr:uid="{00000000-0005-0000-0000-0000F80F0000}"/>
    <cellStyle name="Comma 2 4 3 4" xfId="6260" xr:uid="{00000000-0005-0000-0000-0000F90F0000}"/>
    <cellStyle name="Comma 2 4 3_11. BS" xfId="10506" xr:uid="{59C19BC1-7650-495F-BEA0-972161652034}"/>
    <cellStyle name="Comma 2 4 4" xfId="1374" xr:uid="{00000000-0005-0000-0000-0000FA0F0000}"/>
    <cellStyle name="Comma 2 4 5" xfId="5789" xr:uid="{00000000-0005-0000-0000-0000FB0F0000}"/>
    <cellStyle name="Comma 2 4 6" xfId="6028" xr:uid="{00000000-0005-0000-0000-0000FC0F0000}"/>
    <cellStyle name="Comma 2 4 7" xfId="5742" xr:uid="{00000000-0005-0000-0000-0000FD0F0000}"/>
    <cellStyle name="Comma 2 4 7 2" xfId="9948" xr:uid="{D53CF831-1735-40AF-940D-573A557B3242}"/>
    <cellStyle name="Comma 2 4 7_Published_values" xfId="12231" xr:uid="{ADAE5446-0E96-4F55-B878-956699F57786}"/>
    <cellStyle name="Comma 2 4 8" xfId="9707" xr:uid="{9E2F3FDD-9AD0-4402-8849-924F98D1490F}"/>
    <cellStyle name="Comma 2 4 8 2" xfId="11917" xr:uid="{8C7E7F4B-930F-46AF-AD2F-E279166D4B41}"/>
    <cellStyle name="Comma 2 4 9" xfId="9656" xr:uid="{AB928D8A-6E1B-4318-A507-FB23AA677BFF}"/>
    <cellStyle name="Comma 2 4 9 2" xfId="11918" xr:uid="{58030339-A1F0-454C-9903-E265B03D83E1}"/>
    <cellStyle name="Comma 2 4_11. BS" xfId="10503" xr:uid="{7729015C-DC7C-478E-A816-42630247A84F}"/>
    <cellStyle name="Comma 2 40" xfId="2804" xr:uid="{00000000-0005-0000-0000-0000FF0F0000}"/>
    <cellStyle name="Comma 2 41" xfId="2805" xr:uid="{00000000-0005-0000-0000-000000100000}"/>
    <cellStyle name="Comma 2 42" xfId="2806" xr:uid="{00000000-0005-0000-0000-000001100000}"/>
    <cellStyle name="Comma 2 43" xfId="2807" xr:uid="{00000000-0005-0000-0000-000002100000}"/>
    <cellStyle name="Comma 2 44" xfId="2808" xr:uid="{00000000-0005-0000-0000-000003100000}"/>
    <cellStyle name="Comma 2 45" xfId="2809" xr:uid="{00000000-0005-0000-0000-000004100000}"/>
    <cellStyle name="Comma 2 46" xfId="2810" xr:uid="{00000000-0005-0000-0000-000005100000}"/>
    <cellStyle name="Comma 2 47" xfId="2811" xr:uid="{00000000-0005-0000-0000-000006100000}"/>
    <cellStyle name="Comma 2 48" xfId="2812" xr:uid="{00000000-0005-0000-0000-000007100000}"/>
    <cellStyle name="Comma 2 49" xfId="2813" xr:uid="{00000000-0005-0000-0000-000008100000}"/>
    <cellStyle name="Comma 2 5" xfId="261" xr:uid="{00000000-0005-0000-0000-000009100000}"/>
    <cellStyle name="Comma 2 5 10" xfId="11394" xr:uid="{C2499724-C686-4F2A-9A43-CEA736C69286}"/>
    <cellStyle name="Comma 2 5 2" xfId="688" xr:uid="{00000000-0005-0000-0000-00000A100000}"/>
    <cellStyle name="Comma 2 5 2 2" xfId="5856" xr:uid="{00000000-0005-0000-0000-00000B100000}"/>
    <cellStyle name="Comma 2 5 2 3" xfId="6092" xr:uid="{00000000-0005-0000-0000-00000C100000}"/>
    <cellStyle name="Comma 2 5 2 4" xfId="6272" xr:uid="{00000000-0005-0000-0000-00000D100000}"/>
    <cellStyle name="Comma 2 5 2_11. BS" xfId="10508" xr:uid="{9360283B-FC2B-4552-8AAF-57F83891498F}"/>
    <cellStyle name="Comma 2 5 3" xfId="1375" xr:uid="{00000000-0005-0000-0000-00000E100000}"/>
    <cellStyle name="Comma 2 5 3 2" xfId="6132" xr:uid="{00000000-0005-0000-0000-00000F100000}"/>
    <cellStyle name="Comma 2 5 3_11. BS" xfId="10509" xr:uid="{89D39AD1-10CC-45FB-BB58-D6CC3AD3FD73}"/>
    <cellStyle name="Comma 2 5 4" xfId="5791" xr:uid="{00000000-0005-0000-0000-000010100000}"/>
    <cellStyle name="Comma 2 5 5" xfId="6030" xr:uid="{00000000-0005-0000-0000-000011100000}"/>
    <cellStyle name="Comma 2 5 6" xfId="5754" xr:uid="{00000000-0005-0000-0000-000012100000}"/>
    <cellStyle name="Comma 2 5 6 2" xfId="9949" xr:uid="{BB1D8C65-B428-4988-8B9A-6D7B562497B7}"/>
    <cellStyle name="Comma 2 5 6_Published_values" xfId="12232" xr:uid="{385188E1-E1FB-4139-8361-29B5799E00CB}"/>
    <cellStyle name="Comma 2 5 7" xfId="9356" xr:uid="{09BAF6B0-7345-48EF-91A2-D77BD1268863}"/>
    <cellStyle name="Comma 2 5 7 2" xfId="11919" xr:uid="{D78BDC4F-53E9-47CA-811B-6CCE80B4F19B}"/>
    <cellStyle name="Comma 2 5 8" xfId="11357" xr:uid="{A22D4024-922E-4266-A855-B978810848D8}"/>
    <cellStyle name="Comma 2 5 8 2" xfId="11920" xr:uid="{B7F59BF3-4B20-4F0A-974A-952CF7834EDA}"/>
    <cellStyle name="Comma 2 5 9" xfId="9677" xr:uid="{BB3BE01C-CA23-4F45-A1DC-EF8190B99C4F}"/>
    <cellStyle name="Comma 2 5 9 2" xfId="11921" xr:uid="{0A74C741-82D7-4C16-B315-6C0A6DAB2DEF}"/>
    <cellStyle name="Comma 2 5_11. BS" xfId="10507" xr:uid="{B8D963D9-10F4-465C-98E5-26BBF8BCFE1C}"/>
    <cellStyle name="Comma 2 50" xfId="2814" xr:uid="{00000000-0005-0000-0000-000013100000}"/>
    <cellStyle name="Comma 2 51" xfId="2815" xr:uid="{00000000-0005-0000-0000-000014100000}"/>
    <cellStyle name="Comma 2 52" xfId="2816" xr:uid="{00000000-0005-0000-0000-000015100000}"/>
    <cellStyle name="Comma 2 52 2" xfId="2817" xr:uid="{00000000-0005-0000-0000-000016100000}"/>
    <cellStyle name="Comma 2 52 2 2" xfId="6214" xr:uid="{00000000-0005-0000-0000-000017100000}"/>
    <cellStyle name="Comma 2 52 2_11. BS" xfId="10511" xr:uid="{EC315904-14AF-4070-9079-9DF77A5F5E86}"/>
    <cellStyle name="Comma 2 52 3" xfId="2818" xr:uid="{00000000-0005-0000-0000-000018100000}"/>
    <cellStyle name="Comma 2 52 3 2" xfId="6215" xr:uid="{00000000-0005-0000-0000-000019100000}"/>
    <cellStyle name="Comma 2 52 3_11. BS" xfId="10512" xr:uid="{B16399C9-BAB8-4027-A14F-0E80A773F292}"/>
    <cellStyle name="Comma 2 52 4" xfId="2819" xr:uid="{00000000-0005-0000-0000-00001A100000}"/>
    <cellStyle name="Comma 2 52 4 2" xfId="6216" xr:uid="{00000000-0005-0000-0000-00001B100000}"/>
    <cellStyle name="Comma 2 52 4_11. BS" xfId="10513" xr:uid="{BF8F8704-8B30-4254-B0FD-D3A543AE6108}"/>
    <cellStyle name="Comma 2 52 5" xfId="6213" xr:uid="{00000000-0005-0000-0000-00001C100000}"/>
    <cellStyle name="Comma 2 52_11. BS" xfId="10510" xr:uid="{263F277D-5F04-4EAF-A062-F9A735636DB4}"/>
    <cellStyle name="Comma 2 53" xfId="2820" xr:uid="{00000000-0005-0000-0000-00001E100000}"/>
    <cellStyle name="Comma 2 53 2" xfId="6217" xr:uid="{00000000-0005-0000-0000-00001F100000}"/>
    <cellStyle name="Comma 2 53_11. BS" xfId="10514" xr:uid="{92B11034-C251-46AD-92FE-E855774A99F6}"/>
    <cellStyle name="Comma 2 54" xfId="2821" xr:uid="{00000000-0005-0000-0000-000020100000}"/>
    <cellStyle name="Comma 2 54 2" xfId="6218" xr:uid="{00000000-0005-0000-0000-000021100000}"/>
    <cellStyle name="Comma 2 54_11. BS" xfId="10515" xr:uid="{20482C9C-AB74-4443-A929-D424E01A50F4}"/>
    <cellStyle name="Comma 2 55" xfId="2822" xr:uid="{00000000-0005-0000-0000-000022100000}"/>
    <cellStyle name="Comma 2 55 2" xfId="6219" xr:uid="{00000000-0005-0000-0000-000023100000}"/>
    <cellStyle name="Comma 2 55_11. BS" xfId="10516" xr:uid="{2C71EBE4-9BD2-4E17-980E-37CBF87AD7D6}"/>
    <cellStyle name="Comma 2 56" xfId="2823" xr:uid="{00000000-0005-0000-0000-000024100000}"/>
    <cellStyle name="Comma 2 56 2" xfId="6220" xr:uid="{00000000-0005-0000-0000-000025100000}"/>
    <cellStyle name="Comma 2 56_11. BS" xfId="10517" xr:uid="{84595237-0E91-42E4-BACD-036B550CABB3}"/>
    <cellStyle name="Comma 2 57" xfId="2824" xr:uid="{00000000-0005-0000-0000-000026100000}"/>
    <cellStyle name="Comma 2 57 2" xfId="6221" xr:uid="{00000000-0005-0000-0000-000027100000}"/>
    <cellStyle name="Comma 2 57_11. BS" xfId="10518" xr:uid="{1EEE7C08-4790-49AE-AE45-8B50D83025C7}"/>
    <cellStyle name="Comma 2 58" xfId="2825" xr:uid="{00000000-0005-0000-0000-000028100000}"/>
    <cellStyle name="Comma 2 59" xfId="2826" xr:uid="{00000000-0005-0000-0000-000029100000}"/>
    <cellStyle name="Comma 2 6" xfId="660" xr:uid="{00000000-0005-0000-0000-00002A100000}"/>
    <cellStyle name="Comma 2 6 2" xfId="1376" xr:uid="{00000000-0005-0000-0000-00002B100000}"/>
    <cellStyle name="Comma 2 6 2 2" xfId="6133" xr:uid="{00000000-0005-0000-0000-00002C100000}"/>
    <cellStyle name="Comma 2 6 2_11. BS" xfId="10520" xr:uid="{34BE0797-4BBA-4E1F-91D4-451A9CD5D9FC}"/>
    <cellStyle name="Comma 2 6 3" xfId="5833" xr:uid="{00000000-0005-0000-0000-00002D100000}"/>
    <cellStyle name="Comma 2 6 4" xfId="6069" xr:uid="{00000000-0005-0000-0000-00002E100000}"/>
    <cellStyle name="Comma 2 6 5" xfId="6249" xr:uid="{00000000-0005-0000-0000-00002F100000}"/>
    <cellStyle name="Comma 2 6_11. BS" xfId="10519" xr:uid="{8D3B0E54-69D1-4F29-8460-1CBAEE003C88}"/>
    <cellStyle name="Comma 2 60" xfId="2827" xr:uid="{00000000-0005-0000-0000-000031100000}"/>
    <cellStyle name="Comma 2 61" xfId="2828" xr:uid="{00000000-0005-0000-0000-000032100000}"/>
    <cellStyle name="Comma 2 62" xfId="2829" xr:uid="{00000000-0005-0000-0000-000033100000}"/>
    <cellStyle name="Comma 2 63" xfId="2830" xr:uid="{00000000-0005-0000-0000-000034100000}"/>
    <cellStyle name="Comma 2 64" xfId="2831" xr:uid="{00000000-0005-0000-0000-000035100000}"/>
    <cellStyle name="Comma 2 65" xfId="2832" xr:uid="{00000000-0005-0000-0000-000036100000}"/>
    <cellStyle name="Comma 2 66" xfId="2833" xr:uid="{00000000-0005-0000-0000-000037100000}"/>
    <cellStyle name="Comma 2 67" xfId="2834" xr:uid="{00000000-0005-0000-0000-000038100000}"/>
    <cellStyle name="Comma 2 68" xfId="2835" xr:uid="{00000000-0005-0000-0000-000039100000}"/>
    <cellStyle name="Comma 2 69" xfId="2836" xr:uid="{00000000-0005-0000-0000-00003A100000}"/>
    <cellStyle name="Comma 2 7" xfId="1377" xr:uid="{00000000-0005-0000-0000-00003B100000}"/>
    <cellStyle name="Comma 2 7 2" xfId="7968" xr:uid="{00000000-0005-0000-0000-00003C100000}"/>
    <cellStyle name="Comma 2 7_11. BS" xfId="10521" xr:uid="{E17FE6A4-EA1F-48BC-B8FC-F0D26E40E77A}"/>
    <cellStyle name="Comma 2 70" xfId="2837" xr:uid="{00000000-0005-0000-0000-00003E100000}"/>
    <cellStyle name="Comma 2 71" xfId="2838" xr:uid="{00000000-0005-0000-0000-00003F100000}"/>
    <cellStyle name="Comma 2 72" xfId="2839" xr:uid="{00000000-0005-0000-0000-000040100000}"/>
    <cellStyle name="Comma 2 73" xfId="2840" xr:uid="{00000000-0005-0000-0000-000041100000}"/>
    <cellStyle name="Comma 2 74" xfId="2841" xr:uid="{00000000-0005-0000-0000-000042100000}"/>
    <cellStyle name="Comma 2 75" xfId="2842" xr:uid="{00000000-0005-0000-0000-000043100000}"/>
    <cellStyle name="Comma 2 76" xfId="2843" xr:uid="{00000000-0005-0000-0000-000044100000}"/>
    <cellStyle name="Comma 2 77" xfId="2844" xr:uid="{00000000-0005-0000-0000-000045100000}"/>
    <cellStyle name="Comma 2 78" xfId="2845" xr:uid="{00000000-0005-0000-0000-000046100000}"/>
    <cellStyle name="Comma 2 79" xfId="2846" xr:uid="{00000000-0005-0000-0000-000047100000}"/>
    <cellStyle name="Comma 2 8" xfId="1378" xr:uid="{00000000-0005-0000-0000-000048100000}"/>
    <cellStyle name="Comma 2 80" xfId="5788" xr:uid="{00000000-0005-0000-0000-000049100000}"/>
    <cellStyle name="Comma 2 81" xfId="6027" xr:uid="{00000000-0005-0000-0000-00004A100000}"/>
    <cellStyle name="Comma 2 82" xfId="6183" xr:uid="{00000000-0005-0000-0000-00004B100000}"/>
    <cellStyle name="Comma 2 83" xfId="6175" xr:uid="{00000000-0005-0000-0000-00004C100000}"/>
    <cellStyle name="Comma 2 84" xfId="6246" xr:uid="{00000000-0005-0000-0000-00004D100000}"/>
    <cellStyle name="Comma 2 85" xfId="8922" xr:uid="{00000000-0005-0000-0000-00004E100000}"/>
    <cellStyle name="Comma 2 86" xfId="8929" xr:uid="{00000000-0005-0000-0000-00004F100000}"/>
    <cellStyle name="Comma 2 87" xfId="8966" xr:uid="{00000000-0005-0000-0000-000050100000}"/>
    <cellStyle name="Comma 2 88" xfId="8937" xr:uid="{00000000-0005-0000-0000-000051100000}"/>
    <cellStyle name="Comma 2 89" xfId="8946" xr:uid="{00000000-0005-0000-0000-000052100000}"/>
    <cellStyle name="Comma 2 9" xfId="1379" xr:uid="{00000000-0005-0000-0000-000053100000}"/>
    <cellStyle name="Comma 2 9 2" xfId="5584" xr:uid="{00000000-0005-0000-0000-000054100000}"/>
    <cellStyle name="Comma 2 9 2 2" xfId="6134" xr:uid="{00000000-0005-0000-0000-000055100000}"/>
    <cellStyle name="Comma 2 9 2 2 2" xfId="9950" xr:uid="{ADDD8C8A-A3B1-4F83-8C72-874108D5064B}"/>
    <cellStyle name="Comma 2 9 2 2_Published_values" xfId="12233" xr:uid="{F2D26CAB-784A-4B0E-BEEB-578664AEE889}"/>
    <cellStyle name="Comma 2 9 2_11. BS" xfId="10523" xr:uid="{3B5D12B2-0348-48E0-A795-E1301276F97A}"/>
    <cellStyle name="Comma 2 9_11. BS" xfId="10522" xr:uid="{D34BC05C-FEB5-4AC1-AFC1-34B93A0D4581}"/>
    <cellStyle name="Comma 2 90" xfId="8952" xr:uid="{00000000-0005-0000-0000-000057100000}"/>
    <cellStyle name="Comma 2 91" xfId="8960" xr:uid="{00000000-0005-0000-0000-000058100000}"/>
    <cellStyle name="Comma 2 92" xfId="8970" xr:uid="{00000000-0005-0000-0000-000059100000}"/>
    <cellStyle name="Comma 2 93" xfId="8935" xr:uid="{00000000-0005-0000-0000-00005A100000}"/>
    <cellStyle name="Comma 2 94" xfId="8959" xr:uid="{00000000-0005-0000-0000-00005B100000}"/>
    <cellStyle name="Comma 2 95" xfId="8955" xr:uid="{00000000-0005-0000-0000-00005C100000}"/>
    <cellStyle name="Comma 2 96" xfId="8992" xr:uid="{00000000-0005-0000-0000-00005D100000}"/>
    <cellStyle name="Comma 2 97" xfId="5726" xr:uid="{00000000-0005-0000-0000-00005E100000}"/>
    <cellStyle name="Comma 2 97 2" xfId="9951" xr:uid="{DFB5B634-4E1C-45F6-90FD-E0A331E21F31}"/>
    <cellStyle name="Comma 2 97_Published_values" xfId="12234" xr:uid="{A5F71BC9-6204-46B9-BE68-EDEE56CCC80A}"/>
    <cellStyle name="Comma 2 98" xfId="9088" xr:uid="{00000000-0005-0000-0000-00005F100000}"/>
    <cellStyle name="Comma 2 98 2" xfId="9952" xr:uid="{093A1644-7932-41B4-B594-D464D51CAC96}"/>
    <cellStyle name="Comma 2 98_Published_values" xfId="12235" xr:uid="{958A7DA7-48A3-4782-9B43-DAB565D87A71}"/>
    <cellStyle name="Comma 2 99" xfId="9333" xr:uid="{BA4A6CED-489E-4FBA-9AB8-A399177F77A6}"/>
    <cellStyle name="Comma 2 99 2" xfId="11922" xr:uid="{6F4E40D2-C792-4942-BF86-F92705E7FCA5}"/>
    <cellStyle name="Comma 2_11. BS" xfId="10475" xr:uid="{FAD2DA45-7C94-4975-A2C6-80D9BC31BEB5}"/>
    <cellStyle name="Comma 20" xfId="1380" xr:uid="{00000000-0005-0000-0000-000061100000}"/>
    <cellStyle name="Comma 20 2" xfId="1381" xr:uid="{00000000-0005-0000-0000-000062100000}"/>
    <cellStyle name="Comma 20 2 2" xfId="6136" xr:uid="{00000000-0005-0000-0000-000063100000}"/>
    <cellStyle name="Comma 20 2_11. BS" xfId="10525" xr:uid="{FEB4BFCE-D23F-4E5A-9A4A-D356F8B820E2}"/>
    <cellStyle name="Comma 20 3" xfId="5585" xr:uid="{00000000-0005-0000-0000-000064100000}"/>
    <cellStyle name="Comma 20 3 2" xfId="6135" xr:uid="{00000000-0005-0000-0000-000065100000}"/>
    <cellStyle name="Comma 20 3 2 2" xfId="9953" xr:uid="{E004CD2E-3134-42A3-AA64-6E56B66BCF5E}"/>
    <cellStyle name="Comma 20 3 2_Published_values" xfId="12236" xr:uid="{99C4B6F3-E6B5-4189-8F01-CB01D022CA31}"/>
    <cellStyle name="Comma 20 3_11. BS" xfId="10526" xr:uid="{6BD01050-D486-472A-A8D6-831F7D8BC883}"/>
    <cellStyle name="Comma 20_11. BS" xfId="10524" xr:uid="{30F519D0-1360-401F-898B-4DA3B7BB06F0}"/>
    <cellStyle name="Comma 21" xfId="1382" xr:uid="{00000000-0005-0000-0000-000067100000}"/>
    <cellStyle name="Comma 21 2" xfId="1383" xr:uid="{00000000-0005-0000-0000-000068100000}"/>
    <cellStyle name="Comma 21 2 2" xfId="6138" xr:uid="{00000000-0005-0000-0000-000069100000}"/>
    <cellStyle name="Comma 21 2_11. BS" xfId="10528" xr:uid="{1270F106-D9F8-4C7B-944F-5345CD6CF145}"/>
    <cellStyle name="Comma 21 3" xfId="5586" xr:uid="{00000000-0005-0000-0000-00006A100000}"/>
    <cellStyle name="Comma 21 3 2" xfId="6137" xr:uid="{00000000-0005-0000-0000-00006B100000}"/>
    <cellStyle name="Comma 21 3 2 2" xfId="9954" xr:uid="{9496229A-6596-4A36-B5BC-E9E23C32B9DF}"/>
    <cellStyle name="Comma 21 3 2_Published_values" xfId="12237" xr:uid="{8747F59E-B46C-423D-BC6D-D9371A1EABF6}"/>
    <cellStyle name="Comma 21 3_11. BS" xfId="10529" xr:uid="{DAFAB6CD-E5A8-4B7D-B28C-C87630E642B5}"/>
    <cellStyle name="Comma 21_11. BS" xfId="10527" xr:uid="{351985C3-1A8D-455A-9182-B216CC9E4D28}"/>
    <cellStyle name="Comma 22" xfId="1384" xr:uid="{00000000-0005-0000-0000-00006D100000}"/>
    <cellStyle name="Comma 22 2" xfId="1385" xr:uid="{00000000-0005-0000-0000-00006E100000}"/>
    <cellStyle name="Comma 22 2 2" xfId="6140" xr:uid="{00000000-0005-0000-0000-00006F100000}"/>
    <cellStyle name="Comma 22 2_11. BS" xfId="10531" xr:uid="{E6D019B5-3BD3-4A0B-919B-84F7F8CBED98}"/>
    <cellStyle name="Comma 22 3" xfId="5587" xr:uid="{00000000-0005-0000-0000-000070100000}"/>
    <cellStyle name="Comma 22 3 2" xfId="6139" xr:uid="{00000000-0005-0000-0000-000071100000}"/>
    <cellStyle name="Comma 22 3 2 2" xfId="9955" xr:uid="{0D456C86-7BF8-42D8-B588-5E1BE3B33A0E}"/>
    <cellStyle name="Comma 22 3 2_Published_values" xfId="12238" xr:uid="{B845D669-AD03-4A2E-A509-9B7CE20EC6A2}"/>
    <cellStyle name="Comma 22 3_11. BS" xfId="10532" xr:uid="{9423DA8C-2631-4D06-BC22-57C7D65984C5}"/>
    <cellStyle name="Comma 22_11. BS" xfId="10530" xr:uid="{320A8F0F-2AD7-41FC-AC94-1C1E970FB148}"/>
    <cellStyle name="Comma 23" xfId="1386" xr:uid="{00000000-0005-0000-0000-000073100000}"/>
    <cellStyle name="Comma 23 2" xfId="1387" xr:uid="{00000000-0005-0000-0000-000074100000}"/>
    <cellStyle name="Comma 23 2 2" xfId="6142" xr:uid="{00000000-0005-0000-0000-000075100000}"/>
    <cellStyle name="Comma 23 2_11. BS" xfId="10534" xr:uid="{E3CA1BF3-0A8D-44EF-92EB-519CFCD6A722}"/>
    <cellStyle name="Comma 23 3" xfId="5588" xr:uid="{00000000-0005-0000-0000-000076100000}"/>
    <cellStyle name="Comma 23 3 2" xfId="6141" xr:uid="{00000000-0005-0000-0000-000077100000}"/>
    <cellStyle name="Comma 23 3 2 2" xfId="9956" xr:uid="{69601F62-73CA-4E08-B329-03F466CFF0D5}"/>
    <cellStyle name="Comma 23 3 2_Published_values" xfId="12239" xr:uid="{BBDF6372-1E8B-41C3-B4F9-75F97A4E24FC}"/>
    <cellStyle name="Comma 23 3_11. BS" xfId="10535" xr:uid="{ABF62278-FFDE-4159-A2D5-2F3C4143406E}"/>
    <cellStyle name="Comma 23_11. BS" xfId="10533" xr:uid="{C026C0F5-8BD8-4B86-A7CF-4BEABF7567BC}"/>
    <cellStyle name="Comma 24" xfId="1388" xr:uid="{00000000-0005-0000-0000-000079100000}"/>
    <cellStyle name="Comma 24 2" xfId="1389" xr:uid="{00000000-0005-0000-0000-00007A100000}"/>
    <cellStyle name="Comma 24 2 2" xfId="6144" xr:uid="{00000000-0005-0000-0000-00007B100000}"/>
    <cellStyle name="Comma 24 2_11. BS" xfId="10537" xr:uid="{19345E2D-4C08-4E5F-AAA1-6C69293FCCE0}"/>
    <cellStyle name="Comma 24 3" xfId="5589" xr:uid="{00000000-0005-0000-0000-00007C100000}"/>
    <cellStyle name="Comma 24 3 2" xfId="6143" xr:uid="{00000000-0005-0000-0000-00007D100000}"/>
    <cellStyle name="Comma 24 3 2 2" xfId="9957" xr:uid="{7C9AE680-4B0A-4531-8BEF-FF148DA9C227}"/>
    <cellStyle name="Comma 24 3 2_Published_values" xfId="12240" xr:uid="{878D0D1B-DEED-47C7-8219-9D333114FE31}"/>
    <cellStyle name="Comma 24 3_11. BS" xfId="10538" xr:uid="{CDC12CD5-F7B8-4E10-B122-AE48C9EAA04E}"/>
    <cellStyle name="Comma 24_11. BS" xfId="10536" xr:uid="{A4FB60F6-C2CB-4365-9024-3D98B7568CDC}"/>
    <cellStyle name="Comma 25" xfId="1390" xr:uid="{00000000-0005-0000-0000-00007F100000}"/>
    <cellStyle name="Comma 25 10" xfId="11503" xr:uid="{6E4B7A68-295E-449F-864A-D3D3BE88E2C0}"/>
    <cellStyle name="Comma 25 2" xfId="1391" xr:uid="{00000000-0005-0000-0000-000080100000}"/>
    <cellStyle name="Comma 25 2 2" xfId="6146" xr:uid="{00000000-0005-0000-0000-000081100000}"/>
    <cellStyle name="Comma 25 2_11. BS" xfId="10540" xr:uid="{E87382C7-5ACA-4EF0-9ADD-087159B7C016}"/>
    <cellStyle name="Comma 25 3" xfId="5590" xr:uid="{00000000-0005-0000-0000-000083100000}"/>
    <cellStyle name="Comma 25 3 2" xfId="6145" xr:uid="{00000000-0005-0000-0000-000084100000}"/>
    <cellStyle name="Comma 25 3 2 2" xfId="9958" xr:uid="{4BEB87D1-ACE3-4DA4-A762-93D7C63C2AF2}"/>
    <cellStyle name="Comma 25 3 2_Published_values" xfId="12241" xr:uid="{02A670F7-0944-4AEE-B90B-AB9E38D746A7}"/>
    <cellStyle name="Comma 25 3 3" xfId="9294" xr:uid="{00000000-0005-0000-0000-000085100000}"/>
    <cellStyle name="Comma 25 3 3 2" xfId="9959" xr:uid="{D2B89EAA-72F1-4851-ABB4-26D73BF2BDD3}"/>
    <cellStyle name="Comma 25 3 3_Published_values" xfId="12242" xr:uid="{E30E0221-CCA6-43D2-8B36-A13C543D002C}"/>
    <cellStyle name="Comma 25 3 4" xfId="9636" xr:uid="{C8373263-EA8F-4FAB-91D4-42CC2DE4907D}"/>
    <cellStyle name="Comma 25 3 4 2" xfId="11924" xr:uid="{EF069448-3960-4D47-911F-0C1F90CADB8B}"/>
    <cellStyle name="Comma 25 3 5" xfId="11637" xr:uid="{749DE57A-1914-4948-A090-180D42A3E898}"/>
    <cellStyle name="Comma 25 3 6" xfId="11573" xr:uid="{2B5F0DBA-1611-48FC-BD54-9577B3CC6B8A}"/>
    <cellStyle name="Comma 25 3_11. BS" xfId="10541" xr:uid="{7CE29333-4FB8-4929-8E1C-F42D799FB63B}"/>
    <cellStyle name="Comma 25 4" xfId="5962" xr:uid="{00000000-0005-0000-0000-000086100000}"/>
    <cellStyle name="Comma 25 4 2" xfId="9960" xr:uid="{31F036BE-4A2F-4865-8577-6355988B445B}"/>
    <cellStyle name="Comma 25 4_Published_values" xfId="12243" xr:uid="{9F61BFB8-335E-425B-8A4A-CD4B43F3DCAA}"/>
    <cellStyle name="Comma 25 5" xfId="9230" xr:uid="{00000000-0005-0000-0000-000087100000}"/>
    <cellStyle name="Comma 25 5 2" xfId="9961" xr:uid="{5991403E-D4C9-4A73-8F6E-1751FC7EF6C7}"/>
    <cellStyle name="Comma 25 5_Published_values" xfId="12244" xr:uid="{0A738F3C-8B39-4F61-8B7B-D7682F507E28}"/>
    <cellStyle name="Comma 25 6" xfId="9503" xr:uid="{2CA37C62-3D9E-4157-9431-BA37DE7B63FA}"/>
    <cellStyle name="Comma 25 6 2" xfId="11925" xr:uid="{73D9F9C4-02A2-4136-B998-77CA0BEB8358}"/>
    <cellStyle name="Comma 25 7" xfId="9605" xr:uid="{D5B78B14-66D7-47CB-BC77-DF0B62732836}"/>
    <cellStyle name="Comma 25 7 2" xfId="11926" xr:uid="{01D68E3E-4118-4F7E-AD71-B4D69BA22BA4}"/>
    <cellStyle name="Comma 25 8" xfId="9341" xr:uid="{FE834E00-3E25-4F82-9417-9687D7174611}"/>
    <cellStyle name="Comma 25 8 2" xfId="11927" xr:uid="{BC4A3929-210A-41C8-88D1-7E25EE6CD60B}"/>
    <cellStyle name="Comma 25 9" xfId="11346" xr:uid="{1555D1CF-BED6-48DF-B239-A9E450CCCA5F}"/>
    <cellStyle name="Comma 25 9 2" xfId="11928" xr:uid="{9D737E17-47BB-4431-8988-2B275F8AE7DD}"/>
    <cellStyle name="Comma 25_11. BS" xfId="10539" xr:uid="{405E06E1-BEEA-4DC9-A0C6-247A2C285A13}"/>
    <cellStyle name="Comma 26" xfId="1392" xr:uid="{00000000-0005-0000-0000-000089100000}"/>
    <cellStyle name="Comma 26 10" xfId="2847" xr:uid="{00000000-0005-0000-0000-00008A100000}"/>
    <cellStyle name="Comma 26 11" xfId="2848" xr:uid="{00000000-0005-0000-0000-00008B100000}"/>
    <cellStyle name="Comma 26 12" xfId="2849" xr:uid="{00000000-0005-0000-0000-00008C100000}"/>
    <cellStyle name="Comma 26 13" xfId="2850" xr:uid="{00000000-0005-0000-0000-00008D100000}"/>
    <cellStyle name="Comma 26 14" xfId="2851" xr:uid="{00000000-0005-0000-0000-00008E100000}"/>
    <cellStyle name="Comma 26 15" xfId="2852" xr:uid="{00000000-0005-0000-0000-00008F100000}"/>
    <cellStyle name="Comma 26 16" xfId="2853" xr:uid="{00000000-0005-0000-0000-000090100000}"/>
    <cellStyle name="Comma 26 17" xfId="2854" xr:uid="{00000000-0005-0000-0000-000091100000}"/>
    <cellStyle name="Comma 26 18" xfId="2855" xr:uid="{00000000-0005-0000-0000-000092100000}"/>
    <cellStyle name="Comma 26 19" xfId="2856" xr:uid="{00000000-0005-0000-0000-000093100000}"/>
    <cellStyle name="Comma 26 2" xfId="2857" xr:uid="{00000000-0005-0000-0000-000094100000}"/>
    <cellStyle name="Comma 26 20" xfId="2858" xr:uid="{00000000-0005-0000-0000-000095100000}"/>
    <cellStyle name="Comma 26 21" xfId="2859" xr:uid="{00000000-0005-0000-0000-000096100000}"/>
    <cellStyle name="Comma 26 22" xfId="2860" xr:uid="{00000000-0005-0000-0000-000097100000}"/>
    <cellStyle name="Comma 26 23" xfId="2861" xr:uid="{00000000-0005-0000-0000-000098100000}"/>
    <cellStyle name="Comma 26 24" xfId="2862" xr:uid="{00000000-0005-0000-0000-000099100000}"/>
    <cellStyle name="Comma 26 25" xfId="2863" xr:uid="{00000000-0005-0000-0000-00009A100000}"/>
    <cellStyle name="Comma 26 26" xfId="2864" xr:uid="{00000000-0005-0000-0000-00009B100000}"/>
    <cellStyle name="Comma 26 27" xfId="6147" xr:uid="{00000000-0005-0000-0000-00009C100000}"/>
    <cellStyle name="Comma 26 3" xfId="2865" xr:uid="{00000000-0005-0000-0000-00009D100000}"/>
    <cellStyle name="Comma 26 4" xfId="2866" xr:uid="{00000000-0005-0000-0000-00009E100000}"/>
    <cellStyle name="Comma 26 5" xfId="2867" xr:uid="{00000000-0005-0000-0000-00009F100000}"/>
    <cellStyle name="Comma 26 6" xfId="2868" xr:uid="{00000000-0005-0000-0000-0000A0100000}"/>
    <cellStyle name="Comma 26 7" xfId="2869" xr:uid="{00000000-0005-0000-0000-0000A1100000}"/>
    <cellStyle name="Comma 26 8" xfId="2870" xr:uid="{00000000-0005-0000-0000-0000A2100000}"/>
    <cellStyle name="Comma 26 9" xfId="2871" xr:uid="{00000000-0005-0000-0000-0000A3100000}"/>
    <cellStyle name="Comma 26_11. BS" xfId="10542" xr:uid="{21129E55-E6ED-4B15-B941-0133226F30DC}"/>
    <cellStyle name="Comma 27" xfId="1393" xr:uid="{00000000-0005-0000-0000-0000A5100000}"/>
    <cellStyle name="Comma 27 2" xfId="6148" xr:uid="{00000000-0005-0000-0000-0000A6100000}"/>
    <cellStyle name="Comma 27_11. BS" xfId="10543" xr:uid="{2D162C68-2F6B-4941-8F89-7C3F36BE1679}"/>
    <cellStyle name="Comma 28" xfId="1394" xr:uid="{00000000-0005-0000-0000-0000A8100000}"/>
    <cellStyle name="Comma 28 2" xfId="6149" xr:uid="{00000000-0005-0000-0000-0000A9100000}"/>
    <cellStyle name="Comma 28_11. BS" xfId="10544" xr:uid="{89FEC873-1DF3-4557-8802-12E695E05789}"/>
    <cellStyle name="Comma 29" xfId="1395" xr:uid="{00000000-0005-0000-0000-0000AB100000}"/>
    <cellStyle name="Comma 29 10" xfId="2872" xr:uid="{00000000-0005-0000-0000-0000AC100000}"/>
    <cellStyle name="Comma 29 11" xfId="2873" xr:uid="{00000000-0005-0000-0000-0000AD100000}"/>
    <cellStyle name="Comma 29 12" xfId="2874" xr:uid="{00000000-0005-0000-0000-0000AE100000}"/>
    <cellStyle name="Comma 29 13" xfId="2875" xr:uid="{00000000-0005-0000-0000-0000AF100000}"/>
    <cellStyle name="Comma 29 14" xfId="2876" xr:uid="{00000000-0005-0000-0000-0000B0100000}"/>
    <cellStyle name="Comma 29 2" xfId="2877" xr:uid="{00000000-0005-0000-0000-0000B1100000}"/>
    <cellStyle name="Comma 29 3" xfId="2878" xr:uid="{00000000-0005-0000-0000-0000B2100000}"/>
    <cellStyle name="Comma 29 4" xfId="2879" xr:uid="{00000000-0005-0000-0000-0000B3100000}"/>
    <cellStyle name="Comma 29 5" xfId="2880" xr:uid="{00000000-0005-0000-0000-0000B4100000}"/>
    <cellStyle name="Comma 29 6" xfId="2881" xr:uid="{00000000-0005-0000-0000-0000B5100000}"/>
    <cellStyle name="Comma 29 7" xfId="2882" xr:uid="{00000000-0005-0000-0000-0000B6100000}"/>
    <cellStyle name="Comma 29 8" xfId="2883" xr:uid="{00000000-0005-0000-0000-0000B7100000}"/>
    <cellStyle name="Comma 29 9" xfId="2884" xr:uid="{00000000-0005-0000-0000-0000B8100000}"/>
    <cellStyle name="Comma 29_11. BS" xfId="10545" xr:uid="{75F9A793-18B6-4D35-8358-ECC39DDF5811}"/>
    <cellStyle name="Comma 3" xfId="262" xr:uid="{00000000-0005-0000-0000-0000BA100000}"/>
    <cellStyle name="Comma 3 10" xfId="2885" xr:uid="{00000000-0005-0000-0000-0000BB100000}"/>
    <cellStyle name="Comma 3 100" xfId="2886" xr:uid="{00000000-0005-0000-0000-0000BC100000}"/>
    <cellStyle name="Comma 3 101" xfId="2887" xr:uid="{00000000-0005-0000-0000-0000BD100000}"/>
    <cellStyle name="Comma 3 102" xfId="2888" xr:uid="{00000000-0005-0000-0000-0000BE100000}"/>
    <cellStyle name="Comma 3 103" xfId="2889" xr:uid="{00000000-0005-0000-0000-0000BF100000}"/>
    <cellStyle name="Comma 3 104" xfId="2890" xr:uid="{00000000-0005-0000-0000-0000C0100000}"/>
    <cellStyle name="Comma 3 105" xfId="2891" xr:uid="{00000000-0005-0000-0000-0000C1100000}"/>
    <cellStyle name="Comma 3 106" xfId="2892" xr:uid="{00000000-0005-0000-0000-0000C2100000}"/>
    <cellStyle name="Comma 3 107" xfId="2893" xr:uid="{00000000-0005-0000-0000-0000C3100000}"/>
    <cellStyle name="Comma 3 108" xfId="2894" xr:uid="{00000000-0005-0000-0000-0000C4100000}"/>
    <cellStyle name="Comma 3 109" xfId="2895" xr:uid="{00000000-0005-0000-0000-0000C5100000}"/>
    <cellStyle name="Comma 3 11" xfId="2896" xr:uid="{00000000-0005-0000-0000-0000C6100000}"/>
    <cellStyle name="Comma 3 110" xfId="2897" xr:uid="{00000000-0005-0000-0000-0000C7100000}"/>
    <cellStyle name="Comma 3 111" xfId="2898" xr:uid="{00000000-0005-0000-0000-0000C8100000}"/>
    <cellStyle name="Comma 3 112" xfId="2899" xr:uid="{00000000-0005-0000-0000-0000C9100000}"/>
    <cellStyle name="Comma 3 113" xfId="2900" xr:uid="{00000000-0005-0000-0000-0000CA100000}"/>
    <cellStyle name="Comma 3 114" xfId="2901" xr:uid="{00000000-0005-0000-0000-0000CB100000}"/>
    <cellStyle name="Comma 3 115" xfId="2902" xr:uid="{00000000-0005-0000-0000-0000CC100000}"/>
    <cellStyle name="Comma 3 116" xfId="2903" xr:uid="{00000000-0005-0000-0000-0000CD100000}"/>
    <cellStyle name="Comma 3 117" xfId="2904" xr:uid="{00000000-0005-0000-0000-0000CE100000}"/>
    <cellStyle name="Comma 3 118" xfId="2905" xr:uid="{00000000-0005-0000-0000-0000CF100000}"/>
    <cellStyle name="Comma 3 119" xfId="2906" xr:uid="{00000000-0005-0000-0000-0000D0100000}"/>
    <cellStyle name="Comma 3 12" xfId="2907" xr:uid="{00000000-0005-0000-0000-0000D1100000}"/>
    <cellStyle name="Comma 3 120" xfId="2908" xr:uid="{00000000-0005-0000-0000-0000D2100000}"/>
    <cellStyle name="Comma 3 121" xfId="2909" xr:uid="{00000000-0005-0000-0000-0000D3100000}"/>
    <cellStyle name="Comma 3 122" xfId="2910" xr:uid="{00000000-0005-0000-0000-0000D4100000}"/>
    <cellStyle name="Comma 3 123" xfId="2911" xr:uid="{00000000-0005-0000-0000-0000D5100000}"/>
    <cellStyle name="Comma 3 124" xfId="2912" xr:uid="{00000000-0005-0000-0000-0000D6100000}"/>
    <cellStyle name="Comma 3 125" xfId="2913" xr:uid="{00000000-0005-0000-0000-0000D7100000}"/>
    <cellStyle name="Comma 3 126" xfId="2914" xr:uid="{00000000-0005-0000-0000-0000D8100000}"/>
    <cellStyle name="Comma 3 127" xfId="2915" xr:uid="{00000000-0005-0000-0000-0000D9100000}"/>
    <cellStyle name="Comma 3 128" xfId="2916" xr:uid="{00000000-0005-0000-0000-0000DA100000}"/>
    <cellStyle name="Comma 3 129" xfId="2917" xr:uid="{00000000-0005-0000-0000-0000DB100000}"/>
    <cellStyle name="Comma 3 13" xfId="2918" xr:uid="{00000000-0005-0000-0000-0000DC100000}"/>
    <cellStyle name="Comma 3 130" xfId="2919" xr:uid="{00000000-0005-0000-0000-0000DD100000}"/>
    <cellStyle name="Comma 3 131" xfId="2920" xr:uid="{00000000-0005-0000-0000-0000DE100000}"/>
    <cellStyle name="Comma 3 132" xfId="2921" xr:uid="{00000000-0005-0000-0000-0000DF100000}"/>
    <cellStyle name="Comma 3 133" xfId="2922" xr:uid="{00000000-0005-0000-0000-0000E0100000}"/>
    <cellStyle name="Comma 3 134" xfId="2923" xr:uid="{00000000-0005-0000-0000-0000E1100000}"/>
    <cellStyle name="Comma 3 135" xfId="2924" xr:uid="{00000000-0005-0000-0000-0000E2100000}"/>
    <cellStyle name="Comma 3 136" xfId="2925" xr:uid="{00000000-0005-0000-0000-0000E3100000}"/>
    <cellStyle name="Comma 3 137" xfId="2926" xr:uid="{00000000-0005-0000-0000-0000E4100000}"/>
    <cellStyle name="Comma 3 138" xfId="2927" xr:uid="{00000000-0005-0000-0000-0000E5100000}"/>
    <cellStyle name="Comma 3 139" xfId="2928" xr:uid="{00000000-0005-0000-0000-0000E6100000}"/>
    <cellStyle name="Comma 3 14" xfId="2929" xr:uid="{00000000-0005-0000-0000-0000E7100000}"/>
    <cellStyle name="Comma 3 140" xfId="2930" xr:uid="{00000000-0005-0000-0000-0000E8100000}"/>
    <cellStyle name="Comma 3 141" xfId="2931" xr:uid="{00000000-0005-0000-0000-0000E9100000}"/>
    <cellStyle name="Comma 3 142" xfId="2932" xr:uid="{00000000-0005-0000-0000-0000EA100000}"/>
    <cellStyle name="Comma 3 143" xfId="2933" xr:uid="{00000000-0005-0000-0000-0000EB100000}"/>
    <cellStyle name="Comma 3 144" xfId="2934" xr:uid="{00000000-0005-0000-0000-0000EC100000}"/>
    <cellStyle name="Comma 3 145" xfId="2935" xr:uid="{00000000-0005-0000-0000-0000ED100000}"/>
    <cellStyle name="Comma 3 146" xfId="2936" xr:uid="{00000000-0005-0000-0000-0000EE100000}"/>
    <cellStyle name="Comma 3 147" xfId="2937" xr:uid="{00000000-0005-0000-0000-0000EF100000}"/>
    <cellStyle name="Comma 3 148" xfId="2938" xr:uid="{00000000-0005-0000-0000-0000F0100000}"/>
    <cellStyle name="Comma 3 149" xfId="2939" xr:uid="{00000000-0005-0000-0000-0000F1100000}"/>
    <cellStyle name="Comma 3 15" xfId="2940" xr:uid="{00000000-0005-0000-0000-0000F2100000}"/>
    <cellStyle name="Comma 3 150" xfId="2941" xr:uid="{00000000-0005-0000-0000-0000F3100000}"/>
    <cellStyle name="Comma 3 151" xfId="2942" xr:uid="{00000000-0005-0000-0000-0000F4100000}"/>
    <cellStyle name="Comma 3 152" xfId="2943" xr:uid="{00000000-0005-0000-0000-0000F5100000}"/>
    <cellStyle name="Comma 3 153" xfId="2944" xr:uid="{00000000-0005-0000-0000-0000F6100000}"/>
    <cellStyle name="Comma 3 154" xfId="2945" xr:uid="{00000000-0005-0000-0000-0000F7100000}"/>
    <cellStyle name="Comma 3 155" xfId="2946" xr:uid="{00000000-0005-0000-0000-0000F8100000}"/>
    <cellStyle name="Comma 3 156" xfId="2947" xr:uid="{00000000-0005-0000-0000-0000F9100000}"/>
    <cellStyle name="Comma 3 157" xfId="2948" xr:uid="{00000000-0005-0000-0000-0000FA100000}"/>
    <cellStyle name="Comma 3 157 2" xfId="6222" xr:uid="{00000000-0005-0000-0000-0000FB100000}"/>
    <cellStyle name="Comma 3 157_11. BS" xfId="10547" xr:uid="{52D8315F-C757-47F1-88A7-30782A6E3D58}"/>
    <cellStyle name="Comma 3 158" xfId="2949" xr:uid="{00000000-0005-0000-0000-0000FD100000}"/>
    <cellStyle name="Comma 3 158 2" xfId="6223" xr:uid="{00000000-0005-0000-0000-0000FE100000}"/>
    <cellStyle name="Comma 3 158_11. BS" xfId="10548" xr:uid="{4226F443-4193-48E3-9017-483DA050ABF7}"/>
    <cellStyle name="Comma 3 159" xfId="2950" xr:uid="{00000000-0005-0000-0000-000000110000}"/>
    <cellStyle name="Comma 3 159 2" xfId="6224" xr:uid="{00000000-0005-0000-0000-000001110000}"/>
    <cellStyle name="Comma 3 159_11. BS" xfId="10549" xr:uid="{07543180-8A26-447E-9A5E-3DD1C1F619EF}"/>
    <cellStyle name="Comma 3 16" xfId="2951" xr:uid="{00000000-0005-0000-0000-000003110000}"/>
    <cellStyle name="Comma 3 160" xfId="2952" xr:uid="{00000000-0005-0000-0000-000004110000}"/>
    <cellStyle name="Comma 3 161" xfId="2953" xr:uid="{00000000-0005-0000-0000-000005110000}"/>
    <cellStyle name="Comma 3 162" xfId="2954" xr:uid="{00000000-0005-0000-0000-000006110000}"/>
    <cellStyle name="Comma 3 163" xfId="2955" xr:uid="{00000000-0005-0000-0000-000007110000}"/>
    <cellStyle name="Comma 3 164" xfId="2956" xr:uid="{00000000-0005-0000-0000-000008110000}"/>
    <cellStyle name="Comma 3 165" xfId="2957" xr:uid="{00000000-0005-0000-0000-000009110000}"/>
    <cellStyle name="Comma 3 166" xfId="2958" xr:uid="{00000000-0005-0000-0000-00000A110000}"/>
    <cellStyle name="Comma 3 167" xfId="2959" xr:uid="{00000000-0005-0000-0000-00000B110000}"/>
    <cellStyle name="Comma 3 168" xfId="2960" xr:uid="{00000000-0005-0000-0000-00000C110000}"/>
    <cellStyle name="Comma 3 169" xfId="2961" xr:uid="{00000000-0005-0000-0000-00000D110000}"/>
    <cellStyle name="Comma 3 17" xfId="2962" xr:uid="{00000000-0005-0000-0000-00000E110000}"/>
    <cellStyle name="Comma 3 170" xfId="2963" xr:uid="{00000000-0005-0000-0000-00000F110000}"/>
    <cellStyle name="Comma 3 171" xfId="2964" xr:uid="{00000000-0005-0000-0000-000010110000}"/>
    <cellStyle name="Comma 3 172" xfId="2965" xr:uid="{00000000-0005-0000-0000-000011110000}"/>
    <cellStyle name="Comma 3 173" xfId="2966" xr:uid="{00000000-0005-0000-0000-000012110000}"/>
    <cellStyle name="Comma 3 174" xfId="2967" xr:uid="{00000000-0005-0000-0000-000013110000}"/>
    <cellStyle name="Comma 3 175" xfId="2968" xr:uid="{00000000-0005-0000-0000-000014110000}"/>
    <cellStyle name="Comma 3 176" xfId="2969" xr:uid="{00000000-0005-0000-0000-000015110000}"/>
    <cellStyle name="Comma 3 177" xfId="2970" xr:uid="{00000000-0005-0000-0000-000016110000}"/>
    <cellStyle name="Comma 3 178" xfId="2971" xr:uid="{00000000-0005-0000-0000-000017110000}"/>
    <cellStyle name="Comma 3 179" xfId="2972" xr:uid="{00000000-0005-0000-0000-000018110000}"/>
    <cellStyle name="Comma 3 18" xfId="2973" xr:uid="{00000000-0005-0000-0000-000019110000}"/>
    <cellStyle name="Comma 3 180" xfId="2974" xr:uid="{00000000-0005-0000-0000-00001A110000}"/>
    <cellStyle name="Comma 3 181" xfId="2975" xr:uid="{00000000-0005-0000-0000-00001B110000}"/>
    <cellStyle name="Comma 3 182" xfId="5591" xr:uid="{00000000-0005-0000-0000-00001C110000}"/>
    <cellStyle name="Comma 3 182 2" xfId="5792" xr:uid="{00000000-0005-0000-0000-00001D110000}"/>
    <cellStyle name="Comma 3 182 2 2" xfId="9962" xr:uid="{09E50200-8098-48F4-98DB-75FDDCE7988E}"/>
    <cellStyle name="Comma 3 182 2_Published_values" xfId="12245" xr:uid="{B8DBA951-9B13-4112-8A7C-EB716B7071BB}"/>
    <cellStyle name="Comma 3 182_11. BS" xfId="10550" xr:uid="{DA826D5C-C32C-49AF-83F7-C02F20A3EEBD}"/>
    <cellStyle name="Comma 3 183" xfId="6031" xr:uid="{00000000-0005-0000-0000-00001E110000}"/>
    <cellStyle name="Comma 3 184" xfId="5731" xr:uid="{00000000-0005-0000-0000-00001F110000}"/>
    <cellStyle name="Comma 3 184 2" xfId="9963" xr:uid="{A3A7FA23-FFD6-44F0-B3D8-BE1F20FFB40C}"/>
    <cellStyle name="Comma 3 184_Published_values" xfId="12246" xr:uid="{1818474F-EBE0-4165-B104-27CC1ABFFAAD}"/>
    <cellStyle name="Comma 3 185" xfId="9092" xr:uid="{00000000-0005-0000-0000-000020110000}"/>
    <cellStyle name="Comma 3 185 2" xfId="9964" xr:uid="{508B8750-0DBA-45D9-AC7A-52A3538BC992}"/>
    <cellStyle name="Comma 3 185_Published_values" xfId="12247" xr:uid="{C045C77A-12ED-455B-8348-B399AFFE26BE}"/>
    <cellStyle name="Comma 3 186" xfId="9337" xr:uid="{B2C8D41F-325B-46AA-9A4F-B4C333DA5E17}"/>
    <cellStyle name="Comma 3 186 2" xfId="11929" xr:uid="{726F429B-5ED1-4D65-8084-EC7B539EBD64}"/>
    <cellStyle name="Comma 3 187" xfId="9567" xr:uid="{1B458ED4-5F7D-44EF-80C3-A01BCEBC840D}"/>
    <cellStyle name="Comma 3 187 2" xfId="11930" xr:uid="{614587F0-8B75-44A6-B7A2-F5B20E57C36C}"/>
    <cellStyle name="Comma 3 188" xfId="9586" xr:uid="{A901A100-D4CF-4758-A4A7-76D114F01C5F}"/>
    <cellStyle name="Comma 3 188 2" xfId="11931" xr:uid="{4C020E92-1E42-407C-9217-CE4B69F0C5B5}"/>
    <cellStyle name="Comma 3 189" xfId="9647" xr:uid="{CF4CC542-B78D-4E77-810F-E20E5E26AF29}"/>
    <cellStyle name="Comma 3 189 2" xfId="11932" xr:uid="{0DC24BCF-A85B-4053-86BF-3BD2ACEDBCE8}"/>
    <cellStyle name="Comma 3 19" xfId="2976" xr:uid="{00000000-0005-0000-0000-000021110000}"/>
    <cellStyle name="Comma 3 190" xfId="11378" xr:uid="{7EA898D8-BCD9-4650-99B9-EE9BE0F9A67C}"/>
    <cellStyle name="Comma 3 191" xfId="11556" xr:uid="{1B6E1E8D-4BBB-4228-BBA3-1C9516E5F120}"/>
    <cellStyle name="Comma 3 2" xfId="263" xr:uid="{00000000-0005-0000-0000-000022110000}"/>
    <cellStyle name="Comma 3 2 10" xfId="2977" xr:uid="{00000000-0005-0000-0000-000023110000}"/>
    <cellStyle name="Comma 3 2 11" xfId="2978" xr:uid="{00000000-0005-0000-0000-000024110000}"/>
    <cellStyle name="Comma 3 2 12" xfId="2979" xr:uid="{00000000-0005-0000-0000-000025110000}"/>
    <cellStyle name="Comma 3 2 13" xfId="2980" xr:uid="{00000000-0005-0000-0000-000026110000}"/>
    <cellStyle name="Comma 3 2 14" xfId="2981" xr:uid="{00000000-0005-0000-0000-000027110000}"/>
    <cellStyle name="Comma 3 2 15" xfId="2982" xr:uid="{00000000-0005-0000-0000-000028110000}"/>
    <cellStyle name="Comma 3 2 16" xfId="2983" xr:uid="{00000000-0005-0000-0000-000029110000}"/>
    <cellStyle name="Comma 3 2 17" xfId="2984" xr:uid="{00000000-0005-0000-0000-00002A110000}"/>
    <cellStyle name="Comma 3 2 18" xfId="2985" xr:uid="{00000000-0005-0000-0000-00002B110000}"/>
    <cellStyle name="Comma 3 2 19" xfId="2986" xr:uid="{00000000-0005-0000-0000-00002C110000}"/>
    <cellStyle name="Comma 3 2 2" xfId="264" xr:uid="{00000000-0005-0000-0000-00002D110000}"/>
    <cellStyle name="Comma 3 2 2 10" xfId="2987" xr:uid="{00000000-0005-0000-0000-00002E110000}"/>
    <cellStyle name="Comma 3 2 2 11" xfId="2988" xr:uid="{00000000-0005-0000-0000-00002F110000}"/>
    <cellStyle name="Comma 3 2 2 12" xfId="2989" xr:uid="{00000000-0005-0000-0000-000030110000}"/>
    <cellStyle name="Comma 3 2 2 13" xfId="2990" xr:uid="{00000000-0005-0000-0000-000031110000}"/>
    <cellStyle name="Comma 3 2 2 14" xfId="2991" xr:uid="{00000000-0005-0000-0000-000032110000}"/>
    <cellStyle name="Comma 3 2 2 15" xfId="2992" xr:uid="{00000000-0005-0000-0000-000033110000}"/>
    <cellStyle name="Comma 3 2 2 16" xfId="2993" xr:uid="{00000000-0005-0000-0000-000034110000}"/>
    <cellStyle name="Comma 3 2 2 17" xfId="2994" xr:uid="{00000000-0005-0000-0000-000035110000}"/>
    <cellStyle name="Comma 3 2 2 18" xfId="2995" xr:uid="{00000000-0005-0000-0000-000036110000}"/>
    <cellStyle name="Comma 3 2 2 19" xfId="2996" xr:uid="{00000000-0005-0000-0000-000037110000}"/>
    <cellStyle name="Comma 3 2 2 2" xfId="265" xr:uid="{00000000-0005-0000-0000-000038110000}"/>
    <cellStyle name="Comma 3 2 2 2 10" xfId="9596" xr:uid="{4D09DB12-C801-482E-9641-EA3DEE3AC153}"/>
    <cellStyle name="Comma 3 2 2 2 10 2" xfId="11933" xr:uid="{63918C54-228A-4DBF-AAAD-4F9800361521}"/>
    <cellStyle name="Comma 3 2 2 2 2" xfId="701" xr:uid="{00000000-0005-0000-0000-000039110000}"/>
    <cellStyle name="Comma 3 2 2 2 2 2" xfId="5869" xr:uid="{00000000-0005-0000-0000-00003A110000}"/>
    <cellStyle name="Comma 3 2 2 2 2 3" xfId="6105" xr:uid="{00000000-0005-0000-0000-00003B110000}"/>
    <cellStyle name="Comma 3 2 2 2 2 4" xfId="6285" xr:uid="{00000000-0005-0000-0000-00003C110000}"/>
    <cellStyle name="Comma 3 2 2 2 2_11. BS" xfId="10554" xr:uid="{11A0426B-DA0D-44BA-8DD7-9819BDC5D872}"/>
    <cellStyle name="Comma 3 2 2 2 3" xfId="2997" xr:uid="{00000000-0005-0000-0000-00003E110000}"/>
    <cellStyle name="Comma 3 2 2 2 4" xfId="5794" xr:uid="{00000000-0005-0000-0000-00003F110000}"/>
    <cellStyle name="Comma 3 2 2 2 5" xfId="6033" xr:uid="{00000000-0005-0000-0000-000040110000}"/>
    <cellStyle name="Comma 3 2 2 2 6" xfId="5767" xr:uid="{00000000-0005-0000-0000-000041110000}"/>
    <cellStyle name="Comma 3 2 2 2 6 2" xfId="9965" xr:uid="{AFFE3A70-16E2-4E47-987B-DF39E9BC01FB}"/>
    <cellStyle name="Comma 3 2 2 2 6_Published_values" xfId="12248" xr:uid="{A5030519-0677-4B7E-B8F8-7093C659C586}"/>
    <cellStyle name="Comma 3 2 2 2 7" xfId="9122" xr:uid="{00000000-0005-0000-0000-000042110000}"/>
    <cellStyle name="Comma 3 2 2 2 7 2" xfId="9966" xr:uid="{BEB91E5C-8C86-48F3-87D4-9BB368DFF2EA}"/>
    <cellStyle name="Comma 3 2 2 2 7_Published_values" xfId="12249" xr:uid="{94758D4E-C302-4941-A679-ECDB05AA8CA9}"/>
    <cellStyle name="Comma 3 2 2 2 8" xfId="9380" xr:uid="{01BF7795-949F-4156-80CE-1A024F93B5D8}"/>
    <cellStyle name="Comma 3 2 2 2 8 2" xfId="11934" xr:uid="{2599F21C-ED66-4000-B86A-4AFF7B963CFC}"/>
    <cellStyle name="Comma 3 2 2 2 9" xfId="9352" xr:uid="{2300625A-AC9F-431F-BAD2-7D5887DCE2DF}"/>
    <cellStyle name="Comma 3 2 2 2 9 2" xfId="11935" xr:uid="{8F502F54-FB92-4D2F-9345-3B2F579F3D06}"/>
    <cellStyle name="Comma 3 2 2 2_11. BS" xfId="10553" xr:uid="{46BCD2CF-35CE-4AEE-A94C-A284121763B3}"/>
    <cellStyle name="Comma 3 2 2 20" xfId="2998" xr:uid="{00000000-0005-0000-0000-000044110000}"/>
    <cellStyle name="Comma 3 2 2 21" xfId="2999" xr:uid="{00000000-0005-0000-0000-000045110000}"/>
    <cellStyle name="Comma 3 2 2 22" xfId="3000" xr:uid="{00000000-0005-0000-0000-000046110000}"/>
    <cellStyle name="Comma 3 2 2 23" xfId="3001" xr:uid="{00000000-0005-0000-0000-000047110000}"/>
    <cellStyle name="Comma 3 2 2 24" xfId="3002" xr:uid="{00000000-0005-0000-0000-000048110000}"/>
    <cellStyle name="Comma 3 2 2 25" xfId="3003" xr:uid="{00000000-0005-0000-0000-000049110000}"/>
    <cellStyle name="Comma 3 2 2 26" xfId="3004" xr:uid="{00000000-0005-0000-0000-00004A110000}"/>
    <cellStyle name="Comma 3 2 2 27" xfId="3005" xr:uid="{00000000-0005-0000-0000-00004B110000}"/>
    <cellStyle name="Comma 3 2 2 28" xfId="3006" xr:uid="{00000000-0005-0000-0000-00004C110000}"/>
    <cellStyle name="Comma 3 2 2 29" xfId="3007" xr:uid="{00000000-0005-0000-0000-00004D110000}"/>
    <cellStyle name="Comma 3 2 2 3" xfId="679" xr:uid="{00000000-0005-0000-0000-00004E110000}"/>
    <cellStyle name="Comma 3 2 2 3 2" xfId="3008" xr:uid="{00000000-0005-0000-0000-00004F110000}"/>
    <cellStyle name="Comma 3 2 2 3 3" xfId="5847" xr:uid="{00000000-0005-0000-0000-000050110000}"/>
    <cellStyle name="Comma 3 2 2 3 4" xfId="6083" xr:uid="{00000000-0005-0000-0000-000051110000}"/>
    <cellStyle name="Comma 3 2 2 3 5" xfId="6263" xr:uid="{00000000-0005-0000-0000-000052110000}"/>
    <cellStyle name="Comma 3 2 2 3_11. BS" xfId="10555" xr:uid="{25CD2E47-9743-47C3-808A-2D4CF40F564D}"/>
    <cellStyle name="Comma 3 2 2 30" xfId="3009" xr:uid="{00000000-0005-0000-0000-000054110000}"/>
    <cellStyle name="Comma 3 2 2 31" xfId="3010" xr:uid="{00000000-0005-0000-0000-000055110000}"/>
    <cellStyle name="Comma 3 2 2 32" xfId="3011" xr:uid="{00000000-0005-0000-0000-000056110000}"/>
    <cellStyle name="Comma 3 2 2 33" xfId="3012" xr:uid="{00000000-0005-0000-0000-000057110000}"/>
    <cellStyle name="Comma 3 2 2 34" xfId="3013" xr:uid="{00000000-0005-0000-0000-000058110000}"/>
    <cellStyle name="Comma 3 2 2 35" xfId="3014" xr:uid="{00000000-0005-0000-0000-000059110000}"/>
    <cellStyle name="Comma 3 2 2 36" xfId="3015" xr:uid="{00000000-0005-0000-0000-00005A110000}"/>
    <cellStyle name="Comma 3 2 2 37" xfId="3016" xr:uid="{00000000-0005-0000-0000-00005B110000}"/>
    <cellStyle name="Comma 3 2 2 38" xfId="3017" xr:uid="{00000000-0005-0000-0000-00005C110000}"/>
    <cellStyle name="Comma 3 2 2 39" xfId="3018" xr:uid="{00000000-0005-0000-0000-00005D110000}"/>
    <cellStyle name="Comma 3 2 2 4" xfId="3019" xr:uid="{00000000-0005-0000-0000-00005E110000}"/>
    <cellStyle name="Comma 3 2 2 40" xfId="3020" xr:uid="{00000000-0005-0000-0000-00005F110000}"/>
    <cellStyle name="Comma 3 2 2 41" xfId="3021" xr:uid="{00000000-0005-0000-0000-000060110000}"/>
    <cellStyle name="Comma 3 2 2 42" xfId="3022" xr:uid="{00000000-0005-0000-0000-000061110000}"/>
    <cellStyle name="Comma 3 2 2 43" xfId="3023" xr:uid="{00000000-0005-0000-0000-000062110000}"/>
    <cellStyle name="Comma 3 2 2 44" xfId="3024" xr:uid="{00000000-0005-0000-0000-000063110000}"/>
    <cellStyle name="Comma 3 2 2 45" xfId="3025" xr:uid="{00000000-0005-0000-0000-000064110000}"/>
    <cellStyle name="Comma 3 2 2 46" xfId="3026" xr:uid="{00000000-0005-0000-0000-000065110000}"/>
    <cellStyle name="Comma 3 2 2 47" xfId="3027" xr:uid="{00000000-0005-0000-0000-000066110000}"/>
    <cellStyle name="Comma 3 2 2 48" xfId="3028" xr:uid="{00000000-0005-0000-0000-000067110000}"/>
    <cellStyle name="Comma 3 2 2 49" xfId="3029" xr:uid="{00000000-0005-0000-0000-000068110000}"/>
    <cellStyle name="Comma 3 2 2 5" xfId="3030" xr:uid="{00000000-0005-0000-0000-000069110000}"/>
    <cellStyle name="Comma 3 2 2 50" xfId="3031" xr:uid="{00000000-0005-0000-0000-00006A110000}"/>
    <cellStyle name="Comma 3 2 2 51" xfId="3032" xr:uid="{00000000-0005-0000-0000-00006B110000}"/>
    <cellStyle name="Comma 3 2 2 52" xfId="3033" xr:uid="{00000000-0005-0000-0000-00006C110000}"/>
    <cellStyle name="Comma 3 2 2 53" xfId="3034" xr:uid="{00000000-0005-0000-0000-00006D110000}"/>
    <cellStyle name="Comma 3 2 2 54" xfId="3035" xr:uid="{00000000-0005-0000-0000-00006E110000}"/>
    <cellStyle name="Comma 3 2 2 55" xfId="3036" xr:uid="{00000000-0005-0000-0000-00006F110000}"/>
    <cellStyle name="Comma 3 2 2 56" xfId="3037" xr:uid="{00000000-0005-0000-0000-000070110000}"/>
    <cellStyle name="Comma 3 2 2 57" xfId="3038" xr:uid="{00000000-0005-0000-0000-000071110000}"/>
    <cellStyle name="Comma 3 2 2 58" xfId="3039" xr:uid="{00000000-0005-0000-0000-000072110000}"/>
    <cellStyle name="Comma 3 2 2 59" xfId="3040" xr:uid="{00000000-0005-0000-0000-000073110000}"/>
    <cellStyle name="Comma 3 2 2 6" xfId="3041" xr:uid="{00000000-0005-0000-0000-000074110000}"/>
    <cellStyle name="Comma 3 2 2 60" xfId="3042" xr:uid="{00000000-0005-0000-0000-000075110000}"/>
    <cellStyle name="Comma 3 2 2 61" xfId="3043" xr:uid="{00000000-0005-0000-0000-000076110000}"/>
    <cellStyle name="Comma 3 2 2 62" xfId="3044" xr:uid="{00000000-0005-0000-0000-000077110000}"/>
    <cellStyle name="Comma 3 2 2 63" xfId="3045" xr:uid="{00000000-0005-0000-0000-000078110000}"/>
    <cellStyle name="Comma 3 2 2 64" xfId="3046" xr:uid="{00000000-0005-0000-0000-000079110000}"/>
    <cellStyle name="Comma 3 2 2 65" xfId="3047" xr:uid="{00000000-0005-0000-0000-00007A110000}"/>
    <cellStyle name="Comma 3 2 2 66" xfId="3048" xr:uid="{00000000-0005-0000-0000-00007B110000}"/>
    <cellStyle name="Comma 3 2 2 67" xfId="3049" xr:uid="{00000000-0005-0000-0000-00007C110000}"/>
    <cellStyle name="Comma 3 2 2 68" xfId="3050" xr:uid="{00000000-0005-0000-0000-00007D110000}"/>
    <cellStyle name="Comma 3 2 2 69" xfId="3051" xr:uid="{00000000-0005-0000-0000-00007E110000}"/>
    <cellStyle name="Comma 3 2 2 7" xfId="3052" xr:uid="{00000000-0005-0000-0000-00007F110000}"/>
    <cellStyle name="Comma 3 2 2 70" xfId="3053" xr:uid="{00000000-0005-0000-0000-000080110000}"/>
    <cellStyle name="Comma 3 2 2 71" xfId="3054" xr:uid="{00000000-0005-0000-0000-000081110000}"/>
    <cellStyle name="Comma 3 2 2 72" xfId="5592" xr:uid="{00000000-0005-0000-0000-000082110000}"/>
    <cellStyle name="Comma 3 2 2 72 2" xfId="5793" xr:uid="{00000000-0005-0000-0000-000083110000}"/>
    <cellStyle name="Comma 3 2 2 72 2 2" xfId="9967" xr:uid="{CFDB8F06-6C86-4AA6-969A-8AA0C136132F}"/>
    <cellStyle name="Comma 3 2 2 72 2_Published_values" xfId="12250" xr:uid="{F47DE1A8-6CCD-4DBC-ACCD-6AD263D178E0}"/>
    <cellStyle name="Comma 3 2 2 72_11. BS" xfId="10556" xr:uid="{86763D08-035E-4053-9602-ECB54E155B24}"/>
    <cellStyle name="Comma 3 2 2 73" xfId="6032" xr:uid="{00000000-0005-0000-0000-000084110000}"/>
    <cellStyle name="Comma 3 2 2 74" xfId="9105" xr:uid="{00000000-0005-0000-0000-000085110000}"/>
    <cellStyle name="Comma 3 2 2 74 2" xfId="9968" xr:uid="{7F2EF0EB-958A-4CDC-AA41-76174DB6E81B}"/>
    <cellStyle name="Comma 3 2 2 74_Published_values" xfId="12251" xr:uid="{58526A57-4824-424A-91A8-85BC763D1F0F}"/>
    <cellStyle name="Comma 3 2 2 75" xfId="9361" xr:uid="{6866DD8A-8900-4AC9-A310-45BB79BB75E1}"/>
    <cellStyle name="Comma 3 2 2 75 2" xfId="11936" xr:uid="{BD7322DD-0A6A-43AC-8BBB-A39DDC3ADDAD}"/>
    <cellStyle name="Comma 3 2 2 76" xfId="9629" xr:uid="{2F2824A7-3F71-4F83-A9A5-EC62EC834B3C}"/>
    <cellStyle name="Comma 3 2 2 76 2" xfId="11937" xr:uid="{EDB12999-FDBA-4C58-A0C1-B83D2280C84D}"/>
    <cellStyle name="Comma 3 2 2 77" xfId="11360" xr:uid="{962011E8-905D-4AC7-B9B3-3868BB10EBB7}"/>
    <cellStyle name="Comma 3 2 2 77 2" xfId="11938" xr:uid="{780F2FCF-0E04-4C97-B514-6BBE69314B09}"/>
    <cellStyle name="Comma 3 2 2 8" xfId="3055" xr:uid="{00000000-0005-0000-0000-000086110000}"/>
    <cellStyle name="Comma 3 2 2 9" xfId="3056" xr:uid="{00000000-0005-0000-0000-000087110000}"/>
    <cellStyle name="Comma 3 2 2_11. BS" xfId="10552" xr:uid="{A853B60F-CE24-4889-A3CD-B0EEBF67C8E1}"/>
    <cellStyle name="Comma 3 2 20" xfId="3057" xr:uid="{00000000-0005-0000-0000-000089110000}"/>
    <cellStyle name="Comma 3 2 21" xfId="3058" xr:uid="{00000000-0005-0000-0000-00008A110000}"/>
    <cellStyle name="Comma 3 2 22" xfId="3059" xr:uid="{00000000-0005-0000-0000-00008B110000}"/>
    <cellStyle name="Comma 3 2 23" xfId="3060" xr:uid="{00000000-0005-0000-0000-00008C110000}"/>
    <cellStyle name="Comma 3 2 24" xfId="3061" xr:uid="{00000000-0005-0000-0000-00008D110000}"/>
    <cellStyle name="Comma 3 2 25" xfId="3062" xr:uid="{00000000-0005-0000-0000-00008E110000}"/>
    <cellStyle name="Comma 3 2 26" xfId="3063" xr:uid="{00000000-0005-0000-0000-00008F110000}"/>
    <cellStyle name="Comma 3 2 27" xfId="3064" xr:uid="{00000000-0005-0000-0000-000090110000}"/>
    <cellStyle name="Comma 3 2 28" xfId="3065" xr:uid="{00000000-0005-0000-0000-000091110000}"/>
    <cellStyle name="Comma 3 2 29" xfId="3066" xr:uid="{00000000-0005-0000-0000-000092110000}"/>
    <cellStyle name="Comma 3 2 3" xfId="665" xr:uid="{00000000-0005-0000-0000-000093110000}"/>
    <cellStyle name="Comma 3 2 3 2" xfId="3067" xr:uid="{00000000-0005-0000-0000-000094110000}"/>
    <cellStyle name="Comma 3 2 3 3" xfId="5836" xr:uid="{00000000-0005-0000-0000-000095110000}"/>
    <cellStyle name="Comma 3 2 3 4" xfId="6072" xr:uid="{00000000-0005-0000-0000-000096110000}"/>
    <cellStyle name="Comma 3 2 3 5" xfId="6252" xr:uid="{00000000-0005-0000-0000-000097110000}"/>
    <cellStyle name="Comma 3 2 3_11. BS" xfId="10557" xr:uid="{893AC0C7-D4D8-4BC3-8042-6D98CA1D4030}"/>
    <cellStyle name="Comma 3 2 30" xfId="3068" xr:uid="{00000000-0005-0000-0000-000099110000}"/>
    <cellStyle name="Comma 3 2 31" xfId="3069" xr:uid="{00000000-0005-0000-0000-00009A110000}"/>
    <cellStyle name="Comma 3 2 32" xfId="3070" xr:uid="{00000000-0005-0000-0000-00009B110000}"/>
    <cellStyle name="Comma 3 2 33" xfId="3071" xr:uid="{00000000-0005-0000-0000-00009C110000}"/>
    <cellStyle name="Comma 3 2 34" xfId="3072" xr:uid="{00000000-0005-0000-0000-00009D110000}"/>
    <cellStyle name="Comma 3 2 35" xfId="3073" xr:uid="{00000000-0005-0000-0000-00009E110000}"/>
    <cellStyle name="Comma 3 2 36" xfId="3074" xr:uid="{00000000-0005-0000-0000-00009F110000}"/>
    <cellStyle name="Comma 3 2 37" xfId="3075" xr:uid="{00000000-0005-0000-0000-0000A0110000}"/>
    <cellStyle name="Comma 3 2 38" xfId="3076" xr:uid="{00000000-0005-0000-0000-0000A1110000}"/>
    <cellStyle name="Comma 3 2 39" xfId="3077" xr:uid="{00000000-0005-0000-0000-0000A2110000}"/>
    <cellStyle name="Comma 3 2 4" xfId="3078" xr:uid="{00000000-0005-0000-0000-0000A3110000}"/>
    <cellStyle name="Comma 3 2 40" xfId="3079" xr:uid="{00000000-0005-0000-0000-0000A4110000}"/>
    <cellStyle name="Comma 3 2 41" xfId="3080" xr:uid="{00000000-0005-0000-0000-0000A5110000}"/>
    <cellStyle name="Comma 3 2 42" xfId="3081" xr:uid="{00000000-0005-0000-0000-0000A6110000}"/>
    <cellStyle name="Comma 3 2 43" xfId="3082" xr:uid="{00000000-0005-0000-0000-0000A7110000}"/>
    <cellStyle name="Comma 3 2 44" xfId="3083" xr:uid="{00000000-0005-0000-0000-0000A8110000}"/>
    <cellStyle name="Comma 3 2 45" xfId="3084" xr:uid="{00000000-0005-0000-0000-0000A9110000}"/>
    <cellStyle name="Comma 3 2 46" xfId="3085" xr:uid="{00000000-0005-0000-0000-0000AA110000}"/>
    <cellStyle name="Comma 3 2 47" xfId="3086" xr:uid="{00000000-0005-0000-0000-0000AB110000}"/>
    <cellStyle name="Comma 3 2 48" xfId="3087" xr:uid="{00000000-0005-0000-0000-0000AC110000}"/>
    <cellStyle name="Comma 3 2 49" xfId="3088" xr:uid="{00000000-0005-0000-0000-0000AD110000}"/>
    <cellStyle name="Comma 3 2 5" xfId="3089" xr:uid="{00000000-0005-0000-0000-0000AE110000}"/>
    <cellStyle name="Comma 3 2 50" xfId="3090" xr:uid="{00000000-0005-0000-0000-0000AF110000}"/>
    <cellStyle name="Comma 3 2 51" xfId="3091" xr:uid="{00000000-0005-0000-0000-0000B0110000}"/>
    <cellStyle name="Comma 3 2 52" xfId="3092" xr:uid="{00000000-0005-0000-0000-0000B1110000}"/>
    <cellStyle name="Comma 3 2 53" xfId="3093" xr:uid="{00000000-0005-0000-0000-0000B2110000}"/>
    <cellStyle name="Comma 3 2 54" xfId="3094" xr:uid="{00000000-0005-0000-0000-0000B3110000}"/>
    <cellStyle name="Comma 3 2 55" xfId="3095" xr:uid="{00000000-0005-0000-0000-0000B4110000}"/>
    <cellStyle name="Comma 3 2 56" xfId="3096" xr:uid="{00000000-0005-0000-0000-0000B5110000}"/>
    <cellStyle name="Comma 3 2 57" xfId="3097" xr:uid="{00000000-0005-0000-0000-0000B6110000}"/>
    <cellStyle name="Comma 3 2 58" xfId="3098" xr:uid="{00000000-0005-0000-0000-0000B7110000}"/>
    <cellStyle name="Comma 3 2 59" xfId="3099" xr:uid="{00000000-0005-0000-0000-0000B8110000}"/>
    <cellStyle name="Comma 3 2 6" xfId="3100" xr:uid="{00000000-0005-0000-0000-0000B9110000}"/>
    <cellStyle name="Comma 3 2 60" xfId="3101" xr:uid="{00000000-0005-0000-0000-0000BA110000}"/>
    <cellStyle name="Comma 3 2 61" xfId="3102" xr:uid="{00000000-0005-0000-0000-0000BB110000}"/>
    <cellStyle name="Comma 3 2 62" xfId="3103" xr:uid="{00000000-0005-0000-0000-0000BC110000}"/>
    <cellStyle name="Comma 3 2 63" xfId="3104" xr:uid="{00000000-0005-0000-0000-0000BD110000}"/>
    <cellStyle name="Comma 3 2 64" xfId="3105" xr:uid="{00000000-0005-0000-0000-0000BE110000}"/>
    <cellStyle name="Comma 3 2 65" xfId="3106" xr:uid="{00000000-0005-0000-0000-0000BF110000}"/>
    <cellStyle name="Comma 3 2 66" xfId="3107" xr:uid="{00000000-0005-0000-0000-0000C0110000}"/>
    <cellStyle name="Comma 3 2 67" xfId="3108" xr:uid="{00000000-0005-0000-0000-0000C1110000}"/>
    <cellStyle name="Comma 3 2 68" xfId="3109" xr:uid="{00000000-0005-0000-0000-0000C2110000}"/>
    <cellStyle name="Comma 3 2 69" xfId="3110" xr:uid="{00000000-0005-0000-0000-0000C3110000}"/>
    <cellStyle name="Comma 3 2 7" xfId="3111" xr:uid="{00000000-0005-0000-0000-0000C4110000}"/>
    <cellStyle name="Comma 3 2 70" xfId="3112" xr:uid="{00000000-0005-0000-0000-0000C5110000}"/>
    <cellStyle name="Comma 3 2 71" xfId="3113" xr:uid="{00000000-0005-0000-0000-0000C6110000}"/>
    <cellStyle name="Comma 3 2 72" xfId="1396" xr:uid="{00000000-0005-0000-0000-0000C7110000}"/>
    <cellStyle name="Comma 3 2 72 2" xfId="6150" xr:uid="{00000000-0005-0000-0000-0000C8110000}"/>
    <cellStyle name="Comma 3 2 72_11. BS" xfId="10558" xr:uid="{B2461A00-701D-4229-B04A-9BC26EEBA1AF}"/>
    <cellStyle name="Comma 3 2 73" xfId="5481" xr:uid="{00000000-0005-0000-0000-0000CA110000}"/>
    <cellStyle name="Comma 3 2 73 2" xfId="6238" xr:uid="{00000000-0005-0000-0000-0000CB110000}"/>
    <cellStyle name="Comma 3 2 73_11. BS" xfId="10559" xr:uid="{E4B79BA0-6394-4770-B472-EF3A9C86A808}"/>
    <cellStyle name="Comma 3 2 74" xfId="8923" xr:uid="{00000000-0005-0000-0000-0000CD110000}"/>
    <cellStyle name="Comma 3 2 74 2" xfId="9307" xr:uid="{00000000-0005-0000-0000-0000CE110000}"/>
    <cellStyle name="Comma 3 2 74 2 2" xfId="9969" xr:uid="{FE1A0C75-DF43-46AE-B288-BF8FBCE68960}"/>
    <cellStyle name="Comma 3 2 74 2_Published_values" xfId="12252" xr:uid="{C951110E-9886-4864-8081-6285D509AA32}"/>
    <cellStyle name="Comma 3 2 74 3" xfId="9688" xr:uid="{DA31EB3C-30B5-43FE-AB22-903068F9E5E6}"/>
    <cellStyle name="Comma 3 2 74 3 2" xfId="11939" xr:uid="{BF786955-5A2E-4C8B-8666-D73642FB1CDE}"/>
    <cellStyle name="Comma 3 2 74 4" xfId="11676" xr:uid="{3C80AE7F-6E3A-4795-9E56-3F79F5CE59E3}"/>
    <cellStyle name="Comma 3 2 74 5" xfId="11705" xr:uid="{03C69A01-B5A3-4AE4-84D8-6AF32128C6A9}"/>
    <cellStyle name="Comma 3 2 74_11. BS" xfId="10560" xr:uid="{4247AE9D-5FBA-4799-ACD5-9A467D937E48}"/>
    <cellStyle name="Comma 3 2 75" xfId="8928" xr:uid="{00000000-0005-0000-0000-0000CF110000}"/>
    <cellStyle name="Comma 3 2 75 2" xfId="9309" xr:uid="{00000000-0005-0000-0000-0000D0110000}"/>
    <cellStyle name="Comma 3 2 75 2 2" xfId="9970" xr:uid="{35F02BAE-39DE-4D19-AAE9-64939FD033C8}"/>
    <cellStyle name="Comma 3 2 75 2_Published_values" xfId="12253" xr:uid="{D1451FB2-F194-44BE-9B00-5CB0A1421F1F}"/>
    <cellStyle name="Comma 3 2 75 3" xfId="9690" xr:uid="{8DA47594-6288-47BE-A14D-C29FA2276F85}"/>
    <cellStyle name="Comma 3 2 75 3 2" xfId="11940" xr:uid="{D8E9204A-4C76-4938-8152-1F51389E6382}"/>
    <cellStyle name="Comma 3 2 75 4" xfId="11678" xr:uid="{9707150A-1E8C-46A9-8781-775F4C801EC7}"/>
    <cellStyle name="Comma 3 2 75 5" xfId="11704" xr:uid="{3D03366F-E657-4978-8CFB-807360F6574A}"/>
    <cellStyle name="Comma 3 2 75_11. BS" xfId="10561" xr:uid="{0732EAC2-9BCD-4A15-8E61-E64E31FF7183}"/>
    <cellStyle name="Comma 3 2 76" xfId="8983" xr:uid="{00000000-0005-0000-0000-0000D1110000}"/>
    <cellStyle name="Comma 3 2 76 2" xfId="9325" xr:uid="{00000000-0005-0000-0000-0000D2110000}"/>
    <cellStyle name="Comma 3 2 76 2 2" xfId="9971" xr:uid="{C5DBB0CA-B9F9-4F88-B5B0-72B6103646B9}"/>
    <cellStyle name="Comma 3 2 76 2_Published_values" xfId="12254" xr:uid="{CC3C1F2C-8129-4DAC-9F60-229E1972919C}"/>
    <cellStyle name="Comma 3 2 76 3" xfId="9706" xr:uid="{72119947-6030-40CE-B3BE-6617366C84A3}"/>
    <cellStyle name="Comma 3 2 76 3 2" xfId="11941" xr:uid="{14266E07-0C22-45F5-A0FE-87D5E1F8EBF3}"/>
    <cellStyle name="Comma 3 2 76 4" xfId="11696" xr:uid="{77677E76-48F3-4E6F-ADD3-ACD5E273E0C5}"/>
    <cellStyle name="Comma 3 2 76 5" xfId="11716" xr:uid="{BF0F7C01-E9DE-47B6-B44E-A3C993CCD44B}"/>
    <cellStyle name="Comma 3 2 76_11. BS" xfId="10562" xr:uid="{9660CDD2-2284-44E8-9895-5A274EA23DBF}"/>
    <cellStyle name="Comma 3 2 77" xfId="8988" xr:uid="{00000000-0005-0000-0000-0000D3110000}"/>
    <cellStyle name="Comma 3 2 77 2" xfId="9326" xr:uid="{00000000-0005-0000-0000-0000D4110000}"/>
    <cellStyle name="Comma 3 2 77 2 2" xfId="9972" xr:uid="{7FEF6F55-9185-4DF5-A86C-8B255EDEDBCF}"/>
    <cellStyle name="Comma 3 2 77 2_Published_values" xfId="12255" xr:uid="{5FAE3B9C-3C57-4C95-AF77-2AE437F6ACBE}"/>
    <cellStyle name="Comma 3 2 77 3" xfId="9708" xr:uid="{41B1E607-5289-48E9-8EDA-4B92663AACAA}"/>
    <cellStyle name="Comma 3 2 77 3 2" xfId="11942" xr:uid="{3C1822BF-77C2-4F47-9F13-9E6F8DF54028}"/>
    <cellStyle name="Comma 3 2 77 4" xfId="11697" xr:uid="{12884CB9-862E-47F8-BA83-07A14F1A2831}"/>
    <cellStyle name="Comma 3 2 77 5" xfId="11563" xr:uid="{05B3ABDD-D576-42D9-969A-039BEE6AA814}"/>
    <cellStyle name="Comma 3 2 77_11. BS" xfId="10563" xr:uid="{377161D6-C1CA-47D2-8444-3769FDDB1A80}"/>
    <cellStyle name="Comma 3 2 78" xfId="8965" xr:uid="{00000000-0005-0000-0000-0000D5110000}"/>
    <cellStyle name="Comma 3 2 78 2" xfId="9321" xr:uid="{00000000-0005-0000-0000-0000D6110000}"/>
    <cellStyle name="Comma 3 2 78 2 2" xfId="9973" xr:uid="{9C304B92-C41A-4692-8F2C-F9042B089A34}"/>
    <cellStyle name="Comma 3 2 78 2_Published_values" xfId="12256" xr:uid="{A7BEB0A5-85B6-425F-8106-BCA8DD1D6FD1}"/>
    <cellStyle name="Comma 3 2 78 3" xfId="9702" xr:uid="{9A24F3D7-73FD-4E82-A122-5CB154A48D35}"/>
    <cellStyle name="Comma 3 2 78 3 2" xfId="11943" xr:uid="{21F96388-8172-42CB-BEE9-644C556B64FC}"/>
    <cellStyle name="Comma 3 2 78 4" xfId="11691" xr:uid="{C37B460E-752C-4619-8231-955A37173FA6}"/>
    <cellStyle name="Comma 3 2 78 5" xfId="11717" xr:uid="{6A1A046E-1007-4924-AA0F-B2D542D69E60}"/>
    <cellStyle name="Comma 3 2 78_11. BS" xfId="10564" xr:uid="{DFFCC98F-0D67-4609-946B-57020CA64472}"/>
    <cellStyle name="Comma 3 2 79" xfId="8932" xr:uid="{00000000-0005-0000-0000-0000D7110000}"/>
    <cellStyle name="Comma 3 2 79 2" xfId="9310" xr:uid="{00000000-0005-0000-0000-0000D8110000}"/>
    <cellStyle name="Comma 3 2 79 2 2" xfId="9974" xr:uid="{9B838AB2-887A-401F-B137-6F1152D42CC6}"/>
    <cellStyle name="Comma 3 2 79 2_Published_values" xfId="12257" xr:uid="{C5F95BA5-DCE8-4D8C-945E-A695EBDF5401}"/>
    <cellStyle name="Comma 3 2 79 3" xfId="9691" xr:uid="{6AC89796-A694-4769-BCA9-08F1BB6078B0}"/>
    <cellStyle name="Comma 3 2 79 3 2" xfId="11944" xr:uid="{E857A5C6-56DB-4986-A606-2514B460021C}"/>
    <cellStyle name="Comma 3 2 79 4" xfId="11680" xr:uid="{FB260F16-5B3D-42BE-A4E8-885E882EBBE6}"/>
    <cellStyle name="Comma 3 2 79 5" xfId="11703" xr:uid="{5E01E38A-95A3-478A-AAF8-F32ED3237D93}"/>
    <cellStyle name="Comma 3 2 79_11. BS" xfId="10565" xr:uid="{D4F71D20-CE2F-4C4C-A4E0-DFB54BF57977}"/>
    <cellStyle name="Comma 3 2 8" xfId="3114" xr:uid="{00000000-0005-0000-0000-0000D9110000}"/>
    <cellStyle name="Comma 3 2 80" xfId="8964" xr:uid="{00000000-0005-0000-0000-0000DA110000}"/>
    <cellStyle name="Comma 3 2 80 2" xfId="9320" xr:uid="{00000000-0005-0000-0000-0000DB110000}"/>
    <cellStyle name="Comma 3 2 80 2 2" xfId="9975" xr:uid="{5856F635-1AA3-4620-9BB7-2807ECFB1EB4}"/>
    <cellStyle name="Comma 3 2 80 2_Published_values" xfId="12258" xr:uid="{ECD70C75-8084-4259-A052-291F193FB6B4}"/>
    <cellStyle name="Comma 3 2 80 3" xfId="9701" xr:uid="{74F93CA3-EC35-4A9D-B7F7-E9777FB9EDB8}"/>
    <cellStyle name="Comma 3 2 80 3 2" xfId="11945" xr:uid="{21D33B63-4340-4736-9DFE-2E1BE1879582}"/>
    <cellStyle name="Comma 3 2 80 4" xfId="11690" xr:uid="{F23CBCDF-04D7-425E-BBC5-4681E861FCF1}"/>
    <cellStyle name="Comma 3 2 80 5" xfId="11718" xr:uid="{C48B3C2D-4A79-4974-9C67-B2D1DD2DE5AE}"/>
    <cellStyle name="Comma 3 2 80_11. BS" xfId="10566" xr:uid="{7B5473DB-B605-4CB7-9B7E-659066FAA1DC}"/>
    <cellStyle name="Comma 3 2 81" xfId="8949" xr:uid="{00000000-0005-0000-0000-0000DC110000}"/>
    <cellStyle name="Comma 3 2 81 2" xfId="9315" xr:uid="{00000000-0005-0000-0000-0000DD110000}"/>
    <cellStyle name="Comma 3 2 81 2 2" xfId="9976" xr:uid="{50336563-6BD9-43DF-888C-A7F92DCFA519}"/>
    <cellStyle name="Comma 3 2 81 2_Published_values" xfId="12259" xr:uid="{F46D917A-6037-436C-B8A0-B8A69ACB143C}"/>
    <cellStyle name="Comma 3 2 81 3" xfId="9696" xr:uid="{A3540436-6FEB-4E95-A349-4D6DC7676E02}"/>
    <cellStyle name="Comma 3 2 81 3 2" xfId="11946" xr:uid="{628AA9AF-D8B4-4C7D-BF4F-F16D26E25766}"/>
    <cellStyle name="Comma 3 2 81 4" xfId="11685" xr:uid="{263D9EE5-A318-4829-BCCC-E97CA576EB22}"/>
    <cellStyle name="Comma 3 2 81 5" xfId="11657" xr:uid="{3C3E6031-1217-4F53-BD71-6A507FE1C98B}"/>
    <cellStyle name="Comma 3 2 81_11. BS" xfId="10567" xr:uid="{E8B1F307-5535-4955-B495-0247695A54C8}"/>
    <cellStyle name="Comma 3 2 82" xfId="8941" xr:uid="{00000000-0005-0000-0000-0000DE110000}"/>
    <cellStyle name="Comma 3 2 82 2" xfId="9312" xr:uid="{00000000-0005-0000-0000-0000DF110000}"/>
    <cellStyle name="Comma 3 2 82 2 2" xfId="9977" xr:uid="{163B438D-059C-428F-9461-0C4E42518F68}"/>
    <cellStyle name="Comma 3 2 82 2_Published_values" xfId="12260" xr:uid="{809E2CE2-6644-4D6D-917B-9E96B1F6E6A1}"/>
    <cellStyle name="Comma 3 2 82 3" xfId="9693" xr:uid="{746D8035-3FA7-4C19-88A6-2611F35FD458}"/>
    <cellStyle name="Comma 3 2 82 3 2" xfId="11947" xr:uid="{9511A9EE-EA25-4E4D-A37B-D178A5A27935}"/>
    <cellStyle name="Comma 3 2 82 4" xfId="11682" xr:uid="{B72C8B16-5A0B-474A-A089-8390DE127B46}"/>
    <cellStyle name="Comma 3 2 82 5" xfId="11799" xr:uid="{1A0D36BA-832C-4BB3-A2EC-63F9EC3F1A93}"/>
    <cellStyle name="Comma 3 2 82_11. BS" xfId="10568" xr:uid="{FB0022AA-E288-4571-BD3F-D5081CC512FA}"/>
    <cellStyle name="Comma 3 2 83" xfId="8951" xr:uid="{00000000-0005-0000-0000-0000E0110000}"/>
    <cellStyle name="Comma 3 2 83 2" xfId="9316" xr:uid="{00000000-0005-0000-0000-0000E1110000}"/>
    <cellStyle name="Comma 3 2 83 2 2" xfId="9978" xr:uid="{AC490B37-E9C0-4CD9-89AD-38E54E2F11CE}"/>
    <cellStyle name="Comma 3 2 83 2_Published_values" xfId="12261" xr:uid="{BD7174FD-935E-47D4-B8FE-83735070FB55}"/>
    <cellStyle name="Comma 3 2 83 3" xfId="9697" xr:uid="{20D2E550-31CF-4A93-89B9-0ACB87CECEA1}"/>
    <cellStyle name="Comma 3 2 83 3 2" xfId="11948" xr:uid="{5C35E666-BD53-4920-8F9B-80E416B15B71}"/>
    <cellStyle name="Comma 3 2 83 4" xfId="11686" xr:uid="{B21BFF62-C6E0-4363-B08A-BA31CEF50825}"/>
    <cellStyle name="Comma 3 2 83 5" xfId="11656" xr:uid="{05AF4073-E2AB-409B-AA50-D840DAED6DA6}"/>
    <cellStyle name="Comma 3 2 83_11. BS" xfId="10569" xr:uid="{4B58CF6E-C196-4BB7-BA39-D372E820D6C4}"/>
    <cellStyle name="Comma 3 2 84" xfId="8956" xr:uid="{00000000-0005-0000-0000-0000E2110000}"/>
    <cellStyle name="Comma 3 2 84 2" xfId="9317" xr:uid="{00000000-0005-0000-0000-0000E3110000}"/>
    <cellStyle name="Comma 3 2 84 2 2" xfId="9979" xr:uid="{BDDB117D-31A6-41B5-A673-000DD0932CAD}"/>
    <cellStyle name="Comma 3 2 84 2_Published_values" xfId="12262" xr:uid="{E741A0AB-B941-4AF0-B37B-5F17C5A649B8}"/>
    <cellStyle name="Comma 3 2 84 3" xfId="9698" xr:uid="{E9D0D097-BCFD-4D37-822D-6585C6A79268}"/>
    <cellStyle name="Comma 3 2 84 3 2" xfId="11949" xr:uid="{8C00FBEA-5DBF-4C2D-B485-915C26781DAE}"/>
    <cellStyle name="Comma 3 2 84 4" xfId="11687" xr:uid="{B2E58A25-4CF7-4C62-BBA5-1ECD5C44536C}"/>
    <cellStyle name="Comma 3 2 84 5" xfId="11655" xr:uid="{6480D593-21D2-4A0D-9724-3F58B588EF6B}"/>
    <cellStyle name="Comma 3 2 84_11. BS" xfId="10570" xr:uid="{15EFD5C5-59B0-42EF-92BD-CC28DF5B6E74}"/>
    <cellStyle name="Comma 3 2 85" xfId="8993" xr:uid="{00000000-0005-0000-0000-0000E4110000}"/>
    <cellStyle name="Comma 3 2 85 2" xfId="9328" xr:uid="{00000000-0005-0000-0000-0000E5110000}"/>
    <cellStyle name="Comma 3 2 85 2 2" xfId="9980" xr:uid="{A45C0A85-5F0C-4BB9-9E14-75A9C1F9A2EB}"/>
    <cellStyle name="Comma 3 2 85 2_Published_values" xfId="12263" xr:uid="{DAD221B7-5CB9-4742-AF93-AEBD9CA0E6CE}"/>
    <cellStyle name="Comma 3 2 85 3" xfId="9710" xr:uid="{536E30A3-423F-4884-B236-B94863E4A508}"/>
    <cellStyle name="Comma 3 2 85 3 2" xfId="11950" xr:uid="{676F530D-439F-4A88-80B2-9466ED994BF7}"/>
    <cellStyle name="Comma 3 2 85 4" xfId="11699" xr:uid="{6367114F-FBD1-405D-A617-4F3B6A5F60F3}"/>
    <cellStyle name="Comma 3 2 85 5" xfId="11561" xr:uid="{C98E90DD-BDE5-4AB3-BBB1-C62656790702}"/>
    <cellStyle name="Comma 3 2 85_11. BS" xfId="10571" xr:uid="{FA92E9CA-241C-481F-A37A-62E40B624117}"/>
    <cellStyle name="Comma 3 2 86" xfId="9094" xr:uid="{00000000-0005-0000-0000-0000E6110000}"/>
    <cellStyle name="Comma 3 2 86 2" xfId="9981" xr:uid="{04119625-A975-419F-86A2-9D08A62C6F80}"/>
    <cellStyle name="Comma 3 2 86_Published_values" xfId="12264" xr:uid="{58CF1075-701E-485F-AED4-0E365932A889}"/>
    <cellStyle name="Comma 3 2 87" xfId="9342" xr:uid="{25227582-7007-46A0-9F7F-48F504EA26FA}"/>
    <cellStyle name="Comma 3 2 87 2" xfId="11951" xr:uid="{5513C72F-6C4B-4B0F-B14D-3FCA252FA58A}"/>
    <cellStyle name="Comma 3 2 88" xfId="9686" xr:uid="{981C53FC-C6EC-4507-B057-B5218342AC0C}"/>
    <cellStyle name="Comma 3 2 88 2" xfId="11952" xr:uid="{AF6A5336-E691-4F86-97D0-4AAAE508D442}"/>
    <cellStyle name="Comma 3 2 89" xfId="9417" xr:uid="{89AB528E-7D8F-4377-A97E-9A1B432F1A1D}"/>
    <cellStyle name="Comma 3 2 89 2" xfId="11953" xr:uid="{E7077B81-E4C0-4E00-A97C-E4B28C54100E}"/>
    <cellStyle name="Comma 3 2 9" xfId="3115" xr:uid="{00000000-0005-0000-0000-0000E7110000}"/>
    <cellStyle name="Comma 3 2_11. BS" xfId="10551" xr:uid="{ECD49AFC-6EC9-420C-88D9-5DEE2A0E9C47}"/>
    <cellStyle name="Comma 3 20" xfId="3116" xr:uid="{00000000-0005-0000-0000-0000E9110000}"/>
    <cellStyle name="Comma 3 21" xfId="3117" xr:uid="{00000000-0005-0000-0000-0000EA110000}"/>
    <cellStyle name="Comma 3 22" xfId="3118" xr:uid="{00000000-0005-0000-0000-0000EB110000}"/>
    <cellStyle name="Comma 3 23" xfId="3119" xr:uid="{00000000-0005-0000-0000-0000EC110000}"/>
    <cellStyle name="Comma 3 24" xfId="3120" xr:uid="{00000000-0005-0000-0000-0000ED110000}"/>
    <cellStyle name="Comma 3 25" xfId="3121" xr:uid="{00000000-0005-0000-0000-0000EE110000}"/>
    <cellStyle name="Comma 3 26" xfId="3122" xr:uid="{00000000-0005-0000-0000-0000EF110000}"/>
    <cellStyle name="Comma 3 27" xfId="3123" xr:uid="{00000000-0005-0000-0000-0000F0110000}"/>
    <cellStyle name="Comma 3 28" xfId="3124" xr:uid="{00000000-0005-0000-0000-0000F1110000}"/>
    <cellStyle name="Comma 3 29" xfId="3125" xr:uid="{00000000-0005-0000-0000-0000F2110000}"/>
    <cellStyle name="Comma 3 3" xfId="266" xr:uid="{00000000-0005-0000-0000-0000F3110000}"/>
    <cellStyle name="Comma 3 3 10" xfId="9639" xr:uid="{DE240886-DD77-4C11-825D-5B6C7A0C3352}"/>
    <cellStyle name="Comma 3 3 10 2" xfId="11954" xr:uid="{8C9496EC-8275-4825-AF41-BF785724E1C6}"/>
    <cellStyle name="Comma 3 3 2" xfId="267" xr:uid="{00000000-0005-0000-0000-0000F4110000}"/>
    <cellStyle name="Comma 3 3 2 10" xfId="9645" xr:uid="{EE865528-26F9-4C02-A4D8-B11E11CC43B8}"/>
    <cellStyle name="Comma 3 3 2 10 2" xfId="11955" xr:uid="{7D9CD808-3640-4BDA-87B4-609508B620C9}"/>
    <cellStyle name="Comma 3 3 2 2" xfId="700" xr:uid="{00000000-0005-0000-0000-0000F5110000}"/>
    <cellStyle name="Comma 3 3 2 2 2" xfId="5868" xr:uid="{00000000-0005-0000-0000-0000F6110000}"/>
    <cellStyle name="Comma 3 3 2 2 3" xfId="6104" xr:uid="{00000000-0005-0000-0000-0000F7110000}"/>
    <cellStyle name="Comma 3 3 2 2 4" xfId="6284" xr:uid="{00000000-0005-0000-0000-0000F8110000}"/>
    <cellStyle name="Comma 3 3 2 2_11. BS" xfId="10574" xr:uid="{D56B112B-E245-4A6D-B4C6-12928206C457}"/>
    <cellStyle name="Comma 3 3 2 3" xfId="5796" xr:uid="{00000000-0005-0000-0000-0000FA110000}"/>
    <cellStyle name="Comma 3 3 2 4" xfId="6035" xr:uid="{00000000-0005-0000-0000-0000FB110000}"/>
    <cellStyle name="Comma 3 3 2 5" xfId="5766" xr:uid="{00000000-0005-0000-0000-0000FC110000}"/>
    <cellStyle name="Comma 3 3 2 5 2" xfId="9982" xr:uid="{9781DBE7-3D6F-4843-BD98-E1A2655A2E27}"/>
    <cellStyle name="Comma 3 3 2 5_Published_values" xfId="12265" xr:uid="{6ACBC231-378E-456A-9487-FDCB8FA65C67}"/>
    <cellStyle name="Comma 3 3 2 6" xfId="9121" xr:uid="{00000000-0005-0000-0000-0000FD110000}"/>
    <cellStyle name="Comma 3 3 2 6 2" xfId="9983" xr:uid="{690891EF-A1F6-46B8-AE56-01D88A979CAE}"/>
    <cellStyle name="Comma 3 3 2 6_Published_values" xfId="12266" xr:uid="{5E252FF9-4D19-473F-A949-8F2D3013DA2A}"/>
    <cellStyle name="Comma 3 3 2 7" xfId="9379" xr:uid="{6402102E-4E26-4FD5-9B9C-984BFC417205}"/>
    <cellStyle name="Comma 3 3 2 7 2" xfId="11956" xr:uid="{66B2B688-9BD7-46B2-AE90-11A878D54A43}"/>
    <cellStyle name="Comma 3 3 2 8" xfId="9400" xr:uid="{DC1550F1-B820-4AD3-8C5A-4C1A8E009CEF}"/>
    <cellStyle name="Comma 3 3 2 8 2" xfId="11957" xr:uid="{8C24BDF8-FAE1-45A0-A54D-8E55BE9D1697}"/>
    <cellStyle name="Comma 3 3 2 9" xfId="9564" xr:uid="{5486C8CB-A549-4C9E-BDDE-CE1DB8CD9FC2}"/>
    <cellStyle name="Comma 3 3 2 9 2" xfId="11958" xr:uid="{E84BEB4C-C372-4F49-9407-73E661E62993}"/>
    <cellStyle name="Comma 3 3 2_11. BS" xfId="10573" xr:uid="{22375229-F799-4BC2-A5D1-F54474B06DE0}"/>
    <cellStyle name="Comma 3 3 3" xfId="678" xr:uid="{00000000-0005-0000-0000-0000FF110000}"/>
    <cellStyle name="Comma 3 3 3 2" xfId="5846" xr:uid="{00000000-0005-0000-0000-000000120000}"/>
    <cellStyle name="Comma 3 3 3 3" xfId="6082" xr:uid="{00000000-0005-0000-0000-000001120000}"/>
    <cellStyle name="Comma 3 3 3 4" xfId="6262" xr:uid="{00000000-0005-0000-0000-000002120000}"/>
    <cellStyle name="Comma 3 3 3_11. BS" xfId="10575" xr:uid="{F0469791-3703-498A-A4CA-FC6DC4F3B610}"/>
    <cellStyle name="Comma 3 3 4" xfId="1397" xr:uid="{00000000-0005-0000-0000-000004120000}"/>
    <cellStyle name="Comma 3 3 4 2" xfId="6151" xr:uid="{00000000-0005-0000-0000-000005120000}"/>
    <cellStyle name="Comma 3 3 4_11. BS" xfId="10576" xr:uid="{EE40D454-263F-40BC-9C95-B48ECF54C412}"/>
    <cellStyle name="Comma 3 3 5" xfId="5795" xr:uid="{00000000-0005-0000-0000-000007120000}"/>
    <cellStyle name="Comma 3 3 6" xfId="6034" xr:uid="{00000000-0005-0000-0000-000008120000}"/>
    <cellStyle name="Comma 3 3 7" xfId="5744" xr:uid="{00000000-0005-0000-0000-000009120000}"/>
    <cellStyle name="Comma 3 3 7 2" xfId="9984" xr:uid="{8C719A9C-3F59-4295-88A3-B39E5A0CE893}"/>
    <cellStyle name="Comma 3 3 7_Published_values" xfId="12267" xr:uid="{BEE26BA9-1360-457E-B370-EBAEC6228271}"/>
    <cellStyle name="Comma 3 3 8" xfId="9104" xr:uid="{00000000-0005-0000-0000-00000A120000}"/>
    <cellStyle name="Comma 3 3 8 2" xfId="9985" xr:uid="{7E51AB1A-673C-46F1-A3E6-CD5B23EA4B0E}"/>
    <cellStyle name="Comma 3 3 8_Published_values" xfId="12268" xr:uid="{06528672-662C-4FA5-8DF2-5CDA5A52245D}"/>
    <cellStyle name="Comma 3 3 9" xfId="9360" xr:uid="{23702024-1A56-49E3-A833-00C4DC280C7D}"/>
    <cellStyle name="Comma 3 3 9 2" xfId="11959" xr:uid="{71E16DA7-16BC-41A2-87D5-E74AB37C7D64}"/>
    <cellStyle name="Comma 3 3_11. BS" xfId="10572" xr:uid="{E7075FE9-1398-4E3D-9661-3FE58682AA14}"/>
    <cellStyle name="Comma 3 30" xfId="3126" xr:uid="{00000000-0005-0000-0000-00000C120000}"/>
    <cellStyle name="Comma 3 31" xfId="3127" xr:uid="{00000000-0005-0000-0000-00000D120000}"/>
    <cellStyle name="Comma 3 32" xfId="3128" xr:uid="{00000000-0005-0000-0000-00000E120000}"/>
    <cellStyle name="Comma 3 33" xfId="3129" xr:uid="{00000000-0005-0000-0000-00000F120000}"/>
    <cellStyle name="Comma 3 34" xfId="3130" xr:uid="{00000000-0005-0000-0000-000010120000}"/>
    <cellStyle name="Comma 3 35" xfId="3131" xr:uid="{00000000-0005-0000-0000-000011120000}"/>
    <cellStyle name="Comma 3 36" xfId="3132" xr:uid="{00000000-0005-0000-0000-000012120000}"/>
    <cellStyle name="Comma 3 37" xfId="3133" xr:uid="{00000000-0005-0000-0000-000013120000}"/>
    <cellStyle name="Comma 3 38" xfId="3134" xr:uid="{00000000-0005-0000-0000-000014120000}"/>
    <cellStyle name="Comma 3 39" xfId="3135" xr:uid="{00000000-0005-0000-0000-000015120000}"/>
    <cellStyle name="Comma 3 4" xfId="268" xr:uid="{00000000-0005-0000-0000-000016120000}"/>
    <cellStyle name="Comma 3 4 10" xfId="11371" xr:uid="{FA7863AD-4EAD-4A41-A4B8-5F72A7A7C0CF}"/>
    <cellStyle name="Comma 3 4 10 2" xfId="11960" xr:uid="{74DD63FC-686A-4AC3-A88A-E9461BD80CF0}"/>
    <cellStyle name="Comma 3 4 2" xfId="690" xr:uid="{00000000-0005-0000-0000-000017120000}"/>
    <cellStyle name="Comma 3 4 2 2" xfId="5858" xr:uid="{00000000-0005-0000-0000-000018120000}"/>
    <cellStyle name="Comma 3 4 2 3" xfId="6094" xr:uid="{00000000-0005-0000-0000-000019120000}"/>
    <cellStyle name="Comma 3 4 2 4" xfId="6274" xr:uid="{00000000-0005-0000-0000-00001A120000}"/>
    <cellStyle name="Comma 3 4 2_11. BS" xfId="10578" xr:uid="{211C31B2-6DE3-4D08-9AE6-38772B69B9AA}"/>
    <cellStyle name="Comma 3 4 3" xfId="1398" xr:uid="{00000000-0005-0000-0000-00001C120000}"/>
    <cellStyle name="Comma 3 4 3 2" xfId="6152" xr:uid="{00000000-0005-0000-0000-00001D120000}"/>
    <cellStyle name="Comma 3 4 3_11. BS" xfId="10579" xr:uid="{7F93CFDD-09B1-4DF3-AF5B-A083EBC47C09}"/>
    <cellStyle name="Comma 3 4 4" xfId="5797" xr:uid="{00000000-0005-0000-0000-00001F120000}"/>
    <cellStyle name="Comma 3 4 5" xfId="6036" xr:uid="{00000000-0005-0000-0000-000020120000}"/>
    <cellStyle name="Comma 3 4 6" xfId="5756" xr:uid="{00000000-0005-0000-0000-000021120000}"/>
    <cellStyle name="Comma 3 4 6 2" xfId="9986" xr:uid="{C8FF7725-57E5-4EAC-8838-EA33D0BF0FF4}"/>
    <cellStyle name="Comma 3 4 6_Published_values" xfId="12269" xr:uid="{75BE7E71-9794-4885-A63A-C869EFA5934D}"/>
    <cellStyle name="Comma 3 4 7" xfId="9114" xr:uid="{00000000-0005-0000-0000-000022120000}"/>
    <cellStyle name="Comma 3 4 7 2" xfId="9987" xr:uid="{7D77C21A-FDAF-4161-B173-C984A5012337}"/>
    <cellStyle name="Comma 3 4 7_Published_values" xfId="12270" xr:uid="{BFC94B03-F7D9-4814-9F29-E7EA3BF691B1}"/>
    <cellStyle name="Comma 3 4 8" xfId="9371" xr:uid="{667C894F-717C-4520-A3E6-A4BFFF2C9853}"/>
    <cellStyle name="Comma 3 4 8 2" xfId="11961" xr:uid="{95988059-31D3-4DD3-AC90-B2E91C9782E7}"/>
    <cellStyle name="Comma 3 4 9" xfId="9557" xr:uid="{7461269E-A456-43AC-B31B-757D7584EDE0}"/>
    <cellStyle name="Comma 3 4 9 2" xfId="11962" xr:uid="{5F9A4069-8512-4298-BAEA-9906AEADC83E}"/>
    <cellStyle name="Comma 3 4_11. BS" xfId="10577" xr:uid="{7EB6C182-1C4E-41FB-8405-AA6BDE4DAD94}"/>
    <cellStyle name="Comma 3 40" xfId="3136" xr:uid="{00000000-0005-0000-0000-000024120000}"/>
    <cellStyle name="Comma 3 41" xfId="3137" xr:uid="{00000000-0005-0000-0000-000025120000}"/>
    <cellStyle name="Comma 3 42" xfId="3138" xr:uid="{00000000-0005-0000-0000-000026120000}"/>
    <cellStyle name="Comma 3 43" xfId="3139" xr:uid="{00000000-0005-0000-0000-000027120000}"/>
    <cellStyle name="Comma 3 44" xfId="3140" xr:uid="{00000000-0005-0000-0000-000028120000}"/>
    <cellStyle name="Comma 3 45" xfId="3141" xr:uid="{00000000-0005-0000-0000-000029120000}"/>
    <cellStyle name="Comma 3 46" xfId="3142" xr:uid="{00000000-0005-0000-0000-00002A120000}"/>
    <cellStyle name="Comma 3 47" xfId="3143" xr:uid="{00000000-0005-0000-0000-00002B120000}"/>
    <cellStyle name="Comma 3 48" xfId="3144" xr:uid="{00000000-0005-0000-0000-00002C120000}"/>
    <cellStyle name="Comma 3 49" xfId="3145" xr:uid="{00000000-0005-0000-0000-00002D120000}"/>
    <cellStyle name="Comma 3 5" xfId="663" xr:uid="{00000000-0005-0000-0000-00002E120000}"/>
    <cellStyle name="Comma 3 5 2" xfId="1399" xr:uid="{00000000-0005-0000-0000-00002F120000}"/>
    <cellStyle name="Comma 3 5 2 2" xfId="6153" xr:uid="{00000000-0005-0000-0000-000030120000}"/>
    <cellStyle name="Comma 3 5 2_11. BS" xfId="10581" xr:uid="{7B2F020F-72E7-4881-92DB-898185F6262E}"/>
    <cellStyle name="Comma 3 5 3" xfId="5835" xr:uid="{00000000-0005-0000-0000-000032120000}"/>
    <cellStyle name="Comma 3 5 4" xfId="6071" xr:uid="{00000000-0005-0000-0000-000033120000}"/>
    <cellStyle name="Comma 3 5 5" xfId="6251" xr:uid="{00000000-0005-0000-0000-000034120000}"/>
    <cellStyle name="Comma 3 5_11. BS" xfId="10580" xr:uid="{8B456066-2E9F-4B22-ACD5-2049E9B4ABD6}"/>
    <cellStyle name="Comma 3 50" xfId="3146" xr:uid="{00000000-0005-0000-0000-000036120000}"/>
    <cellStyle name="Comma 3 51" xfId="3147" xr:uid="{00000000-0005-0000-0000-000037120000}"/>
    <cellStyle name="Comma 3 52" xfId="3148" xr:uid="{00000000-0005-0000-0000-000038120000}"/>
    <cellStyle name="Comma 3 53" xfId="3149" xr:uid="{00000000-0005-0000-0000-000039120000}"/>
    <cellStyle name="Comma 3 54" xfId="3150" xr:uid="{00000000-0005-0000-0000-00003A120000}"/>
    <cellStyle name="Comma 3 55" xfId="3151" xr:uid="{00000000-0005-0000-0000-00003B120000}"/>
    <cellStyle name="Comma 3 56" xfId="3152" xr:uid="{00000000-0005-0000-0000-00003C120000}"/>
    <cellStyle name="Comma 3 57" xfId="3153" xr:uid="{00000000-0005-0000-0000-00003D120000}"/>
    <cellStyle name="Comma 3 58" xfId="3154" xr:uid="{00000000-0005-0000-0000-00003E120000}"/>
    <cellStyle name="Comma 3 59" xfId="3155" xr:uid="{00000000-0005-0000-0000-00003F120000}"/>
    <cellStyle name="Comma 3 6" xfId="1400" xr:uid="{00000000-0005-0000-0000-000040120000}"/>
    <cellStyle name="Comma 3 6 2" xfId="5593" xr:uid="{00000000-0005-0000-0000-000041120000}"/>
    <cellStyle name="Comma 3 6 2 2" xfId="6154" xr:uid="{00000000-0005-0000-0000-000042120000}"/>
    <cellStyle name="Comma 3 6 2 2 2" xfId="9988" xr:uid="{324E99D0-3FC2-4186-86FE-1FB4AA0A8363}"/>
    <cellStyle name="Comma 3 6 2 2_Published_values" xfId="12271" xr:uid="{5BB498F1-D6E0-4E18-B3BD-5B097CD129BF}"/>
    <cellStyle name="Comma 3 6 2_11. BS" xfId="10583" xr:uid="{64263527-B868-40A8-9A0F-DA4AA4155ABA}"/>
    <cellStyle name="Comma 3 6_11. BS" xfId="10582" xr:uid="{9ED2FB8D-0F75-4053-95BF-DCC81F1E4301}"/>
    <cellStyle name="Comma 3 60" xfId="3156" xr:uid="{00000000-0005-0000-0000-000044120000}"/>
    <cellStyle name="Comma 3 61" xfId="3157" xr:uid="{00000000-0005-0000-0000-000045120000}"/>
    <cellStyle name="Comma 3 62" xfId="3158" xr:uid="{00000000-0005-0000-0000-000046120000}"/>
    <cellStyle name="Comma 3 63" xfId="3159" xr:uid="{00000000-0005-0000-0000-000047120000}"/>
    <cellStyle name="Comma 3 64" xfId="3160" xr:uid="{00000000-0005-0000-0000-000048120000}"/>
    <cellStyle name="Comma 3 65" xfId="3161" xr:uid="{00000000-0005-0000-0000-000049120000}"/>
    <cellStyle name="Comma 3 66" xfId="3162" xr:uid="{00000000-0005-0000-0000-00004A120000}"/>
    <cellStyle name="Comma 3 67" xfId="3163" xr:uid="{00000000-0005-0000-0000-00004B120000}"/>
    <cellStyle name="Comma 3 68" xfId="3164" xr:uid="{00000000-0005-0000-0000-00004C120000}"/>
    <cellStyle name="Comma 3 69" xfId="3165" xr:uid="{00000000-0005-0000-0000-00004D120000}"/>
    <cellStyle name="Comma 3 7" xfId="3166" xr:uid="{00000000-0005-0000-0000-00004E120000}"/>
    <cellStyle name="Comma 3 70" xfId="3167" xr:uid="{00000000-0005-0000-0000-00004F120000}"/>
    <cellStyle name="Comma 3 71" xfId="3168" xr:uid="{00000000-0005-0000-0000-000050120000}"/>
    <cellStyle name="Comma 3 72" xfId="3169" xr:uid="{00000000-0005-0000-0000-000051120000}"/>
    <cellStyle name="Comma 3 73" xfId="3170" xr:uid="{00000000-0005-0000-0000-000052120000}"/>
    <cellStyle name="Comma 3 74" xfId="3171" xr:uid="{00000000-0005-0000-0000-000053120000}"/>
    <cellStyle name="Comma 3 75" xfId="3172" xr:uid="{00000000-0005-0000-0000-000054120000}"/>
    <cellStyle name="Comma 3 76" xfId="3173" xr:uid="{00000000-0005-0000-0000-000055120000}"/>
    <cellStyle name="Comma 3 77" xfId="3174" xr:uid="{00000000-0005-0000-0000-000056120000}"/>
    <cellStyle name="Comma 3 78" xfId="3175" xr:uid="{00000000-0005-0000-0000-000057120000}"/>
    <cellStyle name="Comma 3 79" xfId="3176" xr:uid="{00000000-0005-0000-0000-000058120000}"/>
    <cellStyle name="Comma 3 8" xfId="3177" xr:uid="{00000000-0005-0000-0000-000059120000}"/>
    <cellStyle name="Comma 3 8 2" xfId="7969" xr:uid="{00000000-0005-0000-0000-00005A120000}"/>
    <cellStyle name="Comma 3 8_11. BS" xfId="10584" xr:uid="{0F428D57-5A20-4BDE-B82F-9684E38828F7}"/>
    <cellStyle name="Comma 3 80" xfId="3178" xr:uid="{00000000-0005-0000-0000-00005C120000}"/>
    <cellStyle name="Comma 3 81" xfId="3179" xr:uid="{00000000-0005-0000-0000-00005D120000}"/>
    <cellStyle name="Comma 3 82" xfId="3180" xr:uid="{00000000-0005-0000-0000-00005E120000}"/>
    <cellStyle name="Comma 3 83" xfId="3181" xr:uid="{00000000-0005-0000-0000-00005F120000}"/>
    <cellStyle name="Comma 3 84" xfId="3182" xr:uid="{00000000-0005-0000-0000-000060120000}"/>
    <cellStyle name="Comma 3 85" xfId="3183" xr:uid="{00000000-0005-0000-0000-000061120000}"/>
    <cellStyle name="Comma 3 86" xfId="3184" xr:uid="{00000000-0005-0000-0000-000062120000}"/>
    <cellStyle name="Comma 3 87" xfId="3185" xr:uid="{00000000-0005-0000-0000-000063120000}"/>
    <cellStyle name="Comma 3 88" xfId="3186" xr:uid="{00000000-0005-0000-0000-000064120000}"/>
    <cellStyle name="Comma 3 89" xfId="3187" xr:uid="{00000000-0005-0000-0000-000065120000}"/>
    <cellStyle name="Comma 3 9" xfId="3188" xr:uid="{00000000-0005-0000-0000-000066120000}"/>
    <cellStyle name="Comma 3 90" xfId="3189" xr:uid="{00000000-0005-0000-0000-000067120000}"/>
    <cellStyle name="Comma 3 91" xfId="3190" xr:uid="{00000000-0005-0000-0000-000068120000}"/>
    <cellStyle name="Comma 3 92" xfId="3191" xr:uid="{00000000-0005-0000-0000-000069120000}"/>
    <cellStyle name="Comma 3 93" xfId="3192" xr:uid="{00000000-0005-0000-0000-00006A120000}"/>
    <cellStyle name="Comma 3 94" xfId="3193" xr:uid="{00000000-0005-0000-0000-00006B120000}"/>
    <cellStyle name="Comma 3 95" xfId="3194" xr:uid="{00000000-0005-0000-0000-00006C120000}"/>
    <cellStyle name="Comma 3 96" xfId="3195" xr:uid="{00000000-0005-0000-0000-00006D120000}"/>
    <cellStyle name="Comma 3 97" xfId="3196" xr:uid="{00000000-0005-0000-0000-00006E120000}"/>
    <cellStyle name="Comma 3 98" xfId="3197" xr:uid="{00000000-0005-0000-0000-00006F120000}"/>
    <cellStyle name="Comma 3 99" xfId="3198" xr:uid="{00000000-0005-0000-0000-000070120000}"/>
    <cellStyle name="Comma 3_11. BS" xfId="10546" xr:uid="{6F089507-B99B-408D-8575-EC7A2A1DA853}"/>
    <cellStyle name="Comma 30" xfId="1401" xr:uid="{00000000-0005-0000-0000-000072120000}"/>
    <cellStyle name="Comma 30 2" xfId="7970" xr:uid="{00000000-0005-0000-0000-000073120000}"/>
    <cellStyle name="Comma 30_11. BS" xfId="10585" xr:uid="{2C6A9647-7D8F-4284-9D90-C08E153E4D03}"/>
    <cellStyle name="Comma 31" xfId="1402" xr:uid="{00000000-0005-0000-0000-000075120000}"/>
    <cellStyle name="Comma 31 2" xfId="6155" xr:uid="{00000000-0005-0000-0000-000076120000}"/>
    <cellStyle name="Comma 31_11. BS" xfId="10586" xr:uid="{BE2213E6-E6B9-489F-A66B-8A7A516B1BA8}"/>
    <cellStyle name="Comma 32" xfId="1403" xr:uid="{00000000-0005-0000-0000-000078120000}"/>
    <cellStyle name="Comma 32 2" xfId="6156" xr:uid="{00000000-0005-0000-0000-000079120000}"/>
    <cellStyle name="Comma 32_11. BS" xfId="10587" xr:uid="{F7D31CBD-2014-46D0-A8E3-607236480C58}"/>
    <cellStyle name="Comma 33" xfId="1404" xr:uid="{00000000-0005-0000-0000-00007B120000}"/>
    <cellStyle name="Comma 33 2" xfId="6157" xr:uid="{00000000-0005-0000-0000-00007C120000}"/>
    <cellStyle name="Comma 33_11. BS" xfId="10588" xr:uid="{D0E33866-F9AC-436A-B757-9D8512E6E5F1}"/>
    <cellStyle name="Comma 34" xfId="1405" xr:uid="{00000000-0005-0000-0000-00007E120000}"/>
    <cellStyle name="Comma 34 2" xfId="6158" xr:uid="{00000000-0005-0000-0000-00007F120000}"/>
    <cellStyle name="Comma 34_11. BS" xfId="10589" xr:uid="{3BAEE218-B1E1-4CB5-8D5E-C2A674A0B7C5}"/>
    <cellStyle name="Comma 35" xfId="1406" xr:uid="{00000000-0005-0000-0000-000081120000}"/>
    <cellStyle name="Comma 35 2" xfId="6159" xr:uid="{00000000-0005-0000-0000-000082120000}"/>
    <cellStyle name="Comma 35_11. BS" xfId="10590" xr:uid="{AFCC1325-7ED1-4ED4-9C4F-BB7348BB4209}"/>
    <cellStyle name="Comma 36" xfId="1407" xr:uid="{00000000-0005-0000-0000-000084120000}"/>
    <cellStyle name="Comma 36 2" xfId="6160" xr:uid="{00000000-0005-0000-0000-000085120000}"/>
    <cellStyle name="Comma 36_11. BS" xfId="10591" xr:uid="{BF02080F-5248-4A08-B19B-A1C56830FDB5}"/>
    <cellStyle name="Comma 37" xfId="1408" xr:uid="{00000000-0005-0000-0000-000087120000}"/>
    <cellStyle name="Comma 37 2" xfId="6161" xr:uid="{00000000-0005-0000-0000-000088120000}"/>
    <cellStyle name="Comma 37_11. BS" xfId="10592" xr:uid="{3BD86682-3ED4-4BE8-A591-BDCA79B5717B}"/>
    <cellStyle name="Comma 38" xfId="1409" xr:uid="{00000000-0005-0000-0000-00008A120000}"/>
    <cellStyle name="Comma 38 2" xfId="6162" xr:uid="{00000000-0005-0000-0000-00008B120000}"/>
    <cellStyle name="Comma 38_11. BS" xfId="10593" xr:uid="{C9314751-FB26-4182-ABBB-A07226DDF630}"/>
    <cellStyle name="Comma 39" xfId="1410" xr:uid="{00000000-0005-0000-0000-00008D120000}"/>
    <cellStyle name="Comma 4" xfId="269" xr:uid="{00000000-0005-0000-0000-00008E120000}"/>
    <cellStyle name="Comma 4 10" xfId="3199" xr:uid="{00000000-0005-0000-0000-00008F120000}"/>
    <cellStyle name="Comma 4 11" xfId="3200" xr:uid="{00000000-0005-0000-0000-000090120000}"/>
    <cellStyle name="Comma 4 12" xfId="3201" xr:uid="{00000000-0005-0000-0000-000091120000}"/>
    <cellStyle name="Comma 4 13" xfId="3202" xr:uid="{00000000-0005-0000-0000-000092120000}"/>
    <cellStyle name="Comma 4 14" xfId="3203" xr:uid="{00000000-0005-0000-0000-000093120000}"/>
    <cellStyle name="Comma 4 15" xfId="3204" xr:uid="{00000000-0005-0000-0000-000094120000}"/>
    <cellStyle name="Comma 4 16" xfId="3205" xr:uid="{00000000-0005-0000-0000-000095120000}"/>
    <cellStyle name="Comma 4 17" xfId="3206" xr:uid="{00000000-0005-0000-0000-000096120000}"/>
    <cellStyle name="Comma 4 18" xfId="3207" xr:uid="{00000000-0005-0000-0000-000097120000}"/>
    <cellStyle name="Comma 4 19" xfId="3208" xr:uid="{00000000-0005-0000-0000-000098120000}"/>
    <cellStyle name="Comma 4 2" xfId="270" xr:uid="{00000000-0005-0000-0000-000099120000}"/>
    <cellStyle name="Comma 4 2 10" xfId="9651" xr:uid="{4176C1DD-E97D-4883-BF20-3E3D619024D1}"/>
    <cellStyle name="Comma 4 2 10 2" xfId="11963" xr:uid="{15B763D7-0A56-4921-B5A6-D64F3C75732D}"/>
    <cellStyle name="Comma 4 2 2" xfId="271" xr:uid="{00000000-0005-0000-0000-00009A120000}"/>
    <cellStyle name="Comma 4 2 2 10" xfId="9588" xr:uid="{077F86E8-8729-4948-A212-F4F130B038CF}"/>
    <cellStyle name="Comma 4 2 2 10 2" xfId="11964" xr:uid="{A97B257F-E9F6-4C1A-ABBD-D1699D66E5F5}"/>
    <cellStyle name="Comma 4 2 2 2" xfId="699" xr:uid="{00000000-0005-0000-0000-00009B120000}"/>
    <cellStyle name="Comma 4 2 2 2 2" xfId="5867" xr:uid="{00000000-0005-0000-0000-00009C120000}"/>
    <cellStyle name="Comma 4 2 2 2 3" xfId="6103" xr:uid="{00000000-0005-0000-0000-00009D120000}"/>
    <cellStyle name="Comma 4 2 2 2 4" xfId="6283" xr:uid="{00000000-0005-0000-0000-00009E120000}"/>
    <cellStyle name="Comma 4 2 2 2_11. BS" xfId="10597" xr:uid="{EBB511C5-B325-4E97-A853-DF56666C3404}"/>
    <cellStyle name="Comma 4 2 2 3" xfId="5800" xr:uid="{00000000-0005-0000-0000-0000A0120000}"/>
    <cellStyle name="Comma 4 2 2 4" xfId="6039" xr:uid="{00000000-0005-0000-0000-0000A1120000}"/>
    <cellStyle name="Comma 4 2 2 5" xfId="5765" xr:uid="{00000000-0005-0000-0000-0000A2120000}"/>
    <cellStyle name="Comma 4 2 2 5 2" xfId="9989" xr:uid="{2CA1A8A4-10EE-4DF2-9C9F-B9654102B520}"/>
    <cellStyle name="Comma 4 2 2 5_Published_values" xfId="12272" xr:uid="{0CA1CC84-98D7-4971-A592-EC5A1D71977E}"/>
    <cellStyle name="Comma 4 2 2 6" xfId="9120" xr:uid="{00000000-0005-0000-0000-0000A3120000}"/>
    <cellStyle name="Comma 4 2 2 6 2" xfId="9990" xr:uid="{0DFEE667-224F-48E1-BA96-31D6EF550EF5}"/>
    <cellStyle name="Comma 4 2 2 6_Published_values" xfId="12273" xr:uid="{3FAAD84B-E65D-4554-89CE-D07106C921D1}"/>
    <cellStyle name="Comma 4 2 2 7" xfId="9378" xr:uid="{A4961B64-BDE3-4CBA-893C-9489122445EC}"/>
    <cellStyle name="Comma 4 2 2 7 2" xfId="11965" xr:uid="{9BEFD708-E60A-4DE5-BF30-B4A4F07F9859}"/>
    <cellStyle name="Comma 4 2 2 8" xfId="9351" xr:uid="{3FBD05B6-F04D-40E6-AAF3-08B29FB99183}"/>
    <cellStyle name="Comma 4 2 2 8 2" xfId="11966" xr:uid="{8B767754-4D02-4283-B577-0E63CFCEFE90}"/>
    <cellStyle name="Comma 4 2 2 9" xfId="9595" xr:uid="{F981F82C-8127-4E30-B0EA-6C4FA43A3717}"/>
    <cellStyle name="Comma 4 2 2 9 2" xfId="11967" xr:uid="{53657FCD-FE92-4D7A-BAA8-558A30034A87}"/>
    <cellStyle name="Comma 4 2 2_11. BS" xfId="10596" xr:uid="{A79DD846-870B-4D40-A465-807A4330FC17}"/>
    <cellStyle name="Comma 4 2 3" xfId="677" xr:uid="{00000000-0005-0000-0000-0000A5120000}"/>
    <cellStyle name="Comma 4 2 3 2" xfId="5845" xr:uid="{00000000-0005-0000-0000-0000A6120000}"/>
    <cellStyle name="Comma 4 2 3 3" xfId="6081" xr:uid="{00000000-0005-0000-0000-0000A7120000}"/>
    <cellStyle name="Comma 4 2 3 4" xfId="6261" xr:uid="{00000000-0005-0000-0000-0000A8120000}"/>
    <cellStyle name="Comma 4 2 3_11. BS" xfId="10598" xr:uid="{930A115E-E7CA-4B84-90CF-3843AAA1B710}"/>
    <cellStyle name="Comma 4 2 4" xfId="1412" xr:uid="{00000000-0005-0000-0000-0000AA120000}"/>
    <cellStyle name="Comma 4 2 5" xfId="5799" xr:uid="{00000000-0005-0000-0000-0000AB120000}"/>
    <cellStyle name="Comma 4 2 6" xfId="6038" xr:uid="{00000000-0005-0000-0000-0000AC120000}"/>
    <cellStyle name="Comma 4 2 7" xfId="5743" xr:uid="{00000000-0005-0000-0000-0000AD120000}"/>
    <cellStyle name="Comma 4 2 7 2" xfId="9991" xr:uid="{75F5A215-AB81-4E6A-83E5-8FD60B0E0E68}"/>
    <cellStyle name="Comma 4 2 7_Published_values" xfId="12274" xr:uid="{77F324DB-0D29-4299-A7A3-C72D62E40101}"/>
    <cellStyle name="Comma 4 2 8" xfId="9103" xr:uid="{00000000-0005-0000-0000-0000AE120000}"/>
    <cellStyle name="Comma 4 2 8 2" xfId="9992" xr:uid="{ED023D33-596A-4C0E-A361-CA55A7B21034}"/>
    <cellStyle name="Comma 4 2 8_Published_values" xfId="12275" xr:uid="{D258ADD9-68D1-464B-909C-FE98D5705636}"/>
    <cellStyle name="Comma 4 2 9" xfId="9359" xr:uid="{2AD36EFA-C3E0-43E3-98F1-752AB3F7F865}"/>
    <cellStyle name="Comma 4 2 9 2" xfId="11968" xr:uid="{C942D974-45F3-4F95-9716-E66D535638BD}"/>
    <cellStyle name="Comma 4 2_11. BS" xfId="10595" xr:uid="{4186821F-2E26-4A33-B9D3-C5D6957FEBCD}"/>
    <cellStyle name="Comma 4 20" xfId="3209" xr:uid="{00000000-0005-0000-0000-0000B0120000}"/>
    <cellStyle name="Comma 4 21" xfId="3210" xr:uid="{00000000-0005-0000-0000-0000B1120000}"/>
    <cellStyle name="Comma 4 22" xfId="3211" xr:uid="{00000000-0005-0000-0000-0000B2120000}"/>
    <cellStyle name="Comma 4 23" xfId="3212" xr:uid="{00000000-0005-0000-0000-0000B3120000}"/>
    <cellStyle name="Comma 4 24" xfId="3213" xr:uid="{00000000-0005-0000-0000-0000B4120000}"/>
    <cellStyle name="Comma 4 25" xfId="3214" xr:uid="{00000000-0005-0000-0000-0000B5120000}"/>
    <cellStyle name="Comma 4 26" xfId="3215" xr:uid="{00000000-0005-0000-0000-0000B6120000}"/>
    <cellStyle name="Comma 4 27" xfId="3216" xr:uid="{00000000-0005-0000-0000-0000B7120000}"/>
    <cellStyle name="Comma 4 28" xfId="1411" xr:uid="{00000000-0005-0000-0000-0000B8120000}"/>
    <cellStyle name="Comma 4 28 2" xfId="6163" xr:uid="{00000000-0005-0000-0000-0000B9120000}"/>
    <cellStyle name="Comma 4 28_11. BS" xfId="10599" xr:uid="{4380B6B2-C4D8-4E03-AF2F-3C6AA63D5101}"/>
    <cellStyle name="Comma 4 29" xfId="5482" xr:uid="{00000000-0005-0000-0000-0000BB120000}"/>
    <cellStyle name="Comma 4 29 2" xfId="6239" xr:uid="{00000000-0005-0000-0000-0000BC120000}"/>
    <cellStyle name="Comma 4 29_11. BS" xfId="10600" xr:uid="{EBDD5299-60B6-4AAC-B349-FA7F6B6BB4A9}"/>
    <cellStyle name="Comma 4 3" xfId="272" xr:uid="{00000000-0005-0000-0000-0000BE120000}"/>
    <cellStyle name="Comma 4 3 10" xfId="9591" xr:uid="{83565BF3-8FB8-41B5-9D5B-C7E8C8261A0A}"/>
    <cellStyle name="Comma 4 3 10 2" xfId="11969" xr:uid="{918377C1-9844-4950-9103-A4EE3282D1E2}"/>
    <cellStyle name="Comma 4 3 2" xfId="689" xr:uid="{00000000-0005-0000-0000-0000BF120000}"/>
    <cellStyle name="Comma 4 3 2 2" xfId="5857" xr:uid="{00000000-0005-0000-0000-0000C0120000}"/>
    <cellStyle name="Comma 4 3 2 3" xfId="6093" xr:uid="{00000000-0005-0000-0000-0000C1120000}"/>
    <cellStyle name="Comma 4 3 2 4" xfId="6273" xr:uid="{00000000-0005-0000-0000-0000C2120000}"/>
    <cellStyle name="Comma 4 3 2_11. BS" xfId="10602" xr:uid="{BC479D5D-F82F-4B1F-9631-84AA8ECB1D62}"/>
    <cellStyle name="Comma 4 3 3" xfId="3217" xr:uid="{00000000-0005-0000-0000-0000C4120000}"/>
    <cellStyle name="Comma 4 3 4" xfId="5801" xr:uid="{00000000-0005-0000-0000-0000C5120000}"/>
    <cellStyle name="Comma 4 3 5" xfId="6040" xr:uid="{00000000-0005-0000-0000-0000C6120000}"/>
    <cellStyle name="Comma 4 3 6" xfId="5755" xr:uid="{00000000-0005-0000-0000-0000C7120000}"/>
    <cellStyle name="Comma 4 3 6 2" xfId="9993" xr:uid="{6390FA01-0F85-48A2-8CD4-A24D17F237B1}"/>
    <cellStyle name="Comma 4 3 6_Published_values" xfId="12276" xr:uid="{CA56EF92-E7F5-4A20-8D75-41395F77632A}"/>
    <cellStyle name="Comma 4 3 7" xfId="9113" xr:uid="{00000000-0005-0000-0000-0000C8120000}"/>
    <cellStyle name="Comma 4 3 7 2" xfId="9994" xr:uid="{CE58601A-E2C4-4360-B4B4-DF177470E938}"/>
    <cellStyle name="Comma 4 3 7_Published_values" xfId="12277" xr:uid="{BE26A985-50EA-47DB-BFFE-C3A915A2C34A}"/>
    <cellStyle name="Comma 4 3 8" xfId="9370" xr:uid="{A59B6615-8558-4DD3-B86A-24B8227CC1BB}"/>
    <cellStyle name="Comma 4 3 8 2" xfId="11970" xr:uid="{46B4552C-8DC0-4086-A26C-63B6B952B268}"/>
    <cellStyle name="Comma 4 3 9" xfId="9683" xr:uid="{BB733F0C-8F96-4777-B59A-90C228DF43DB}"/>
    <cellStyle name="Comma 4 3 9 2" xfId="11971" xr:uid="{E5FADB2B-BF27-4BB1-8E52-5CB8EEF3DF9C}"/>
    <cellStyle name="Comma 4 3_11. BS" xfId="10601" xr:uid="{F6FF0B2A-7C79-4D43-AC99-C6FDF0507484}"/>
    <cellStyle name="Comma 4 30" xfId="5798" xr:uid="{00000000-0005-0000-0000-0000CA120000}"/>
    <cellStyle name="Comma 4 31" xfId="6037" xr:uid="{00000000-0005-0000-0000-0000CB120000}"/>
    <cellStyle name="Comma 4 32" xfId="5730" xr:uid="{00000000-0005-0000-0000-0000CC120000}"/>
    <cellStyle name="Comma 4 32 2" xfId="9995" xr:uid="{4AAFCD06-5C5C-4333-9BD6-6E332222B367}"/>
    <cellStyle name="Comma 4 32_Published_values" xfId="12278" xr:uid="{5A9C9162-2DFA-47BF-8F16-5018C48F3273}"/>
    <cellStyle name="Comma 4 33" xfId="9091" xr:uid="{00000000-0005-0000-0000-0000CD120000}"/>
    <cellStyle name="Comma 4 33 2" xfId="9996" xr:uid="{DF765D87-4040-4E92-8899-13ED5C47E288}"/>
    <cellStyle name="Comma 4 33_Published_values" xfId="12279" xr:uid="{05F9C9FD-4A32-47AA-9D39-BE3E19443BB3}"/>
    <cellStyle name="Comma 4 34" xfId="9336" xr:uid="{A7146A03-FB81-405A-AE3E-E05241576118}"/>
    <cellStyle name="Comma 4 34 2" xfId="11972" xr:uid="{F6AD8DE2-EF6F-4590-95FE-9B64E0683E12}"/>
    <cellStyle name="Comma 4 35" xfId="9570" xr:uid="{9F536465-4DB5-4E36-9B67-A476181CED3E}"/>
    <cellStyle name="Comma 4 35 2" xfId="11973" xr:uid="{CE1483BD-8E3D-4437-8DDB-1F2150F3CADD}"/>
    <cellStyle name="Comma 4 4" xfId="662" xr:uid="{00000000-0005-0000-0000-0000CE120000}"/>
    <cellStyle name="Comma 4 4 2" xfId="3218" xr:uid="{00000000-0005-0000-0000-0000CF120000}"/>
    <cellStyle name="Comma 4 4 3" xfId="5834" xr:uid="{00000000-0005-0000-0000-0000D0120000}"/>
    <cellStyle name="Comma 4 4 4" xfId="6070" xr:uid="{00000000-0005-0000-0000-0000D1120000}"/>
    <cellStyle name="Comma 4 4 5" xfId="6250" xr:uid="{00000000-0005-0000-0000-0000D2120000}"/>
    <cellStyle name="Comma 4 4_11. BS" xfId="10603" xr:uid="{99F3053F-0B83-47E5-8D70-EE3C707546F0}"/>
    <cellStyle name="Comma 4 5" xfId="3219" xr:uid="{00000000-0005-0000-0000-0000D4120000}"/>
    <cellStyle name="Comma 4 6" xfId="3220" xr:uid="{00000000-0005-0000-0000-0000D5120000}"/>
    <cellStyle name="Comma 4 7" xfId="3221" xr:uid="{00000000-0005-0000-0000-0000D6120000}"/>
    <cellStyle name="Comma 4 8" xfId="3222" xr:uid="{00000000-0005-0000-0000-0000D7120000}"/>
    <cellStyle name="Comma 4 9" xfId="3223" xr:uid="{00000000-0005-0000-0000-0000D8120000}"/>
    <cellStyle name="Comma 4_11. BS" xfId="10594" xr:uid="{2B8CF240-6DBA-449A-B721-E98E7D6E8855}"/>
    <cellStyle name="Comma 40" xfId="1413" xr:uid="{00000000-0005-0000-0000-0000DA120000}"/>
    <cellStyle name="Comma 40 2" xfId="5594" xr:uid="{00000000-0005-0000-0000-0000DB120000}"/>
    <cellStyle name="Comma 40 2 2" xfId="6164" xr:uid="{00000000-0005-0000-0000-0000DC120000}"/>
    <cellStyle name="Comma 40 2 2 2" xfId="9997" xr:uid="{57ADD8C8-99AB-4299-A722-AFA509ED0B61}"/>
    <cellStyle name="Comma 40 2 2_Published_values" xfId="12280" xr:uid="{116C35B1-FF73-4471-8AB3-071F33EF9EEB}"/>
    <cellStyle name="Comma 40 2 3" xfId="9295" xr:uid="{00000000-0005-0000-0000-0000DD120000}"/>
    <cellStyle name="Comma 40 2 3 2" xfId="9998" xr:uid="{F36A52D8-7B92-4187-A48B-759D042B9D76}"/>
    <cellStyle name="Comma 40 2 3_Published_values" xfId="12281" xr:uid="{C5368581-F71E-4421-B4A7-A79FA553D285}"/>
    <cellStyle name="Comma 40 2 4" xfId="9637" xr:uid="{E7B381AA-7DAA-4E06-AF98-AE6323D4E30F}"/>
    <cellStyle name="Comma 40 2 4 2" xfId="11974" xr:uid="{24366D6F-C1C2-4B0E-93E4-F9374677329E}"/>
    <cellStyle name="Comma 40 2 5" xfId="11638" xr:uid="{763FE340-B570-4117-B190-9372AAC1A2CC}"/>
    <cellStyle name="Comma 40 2 6" xfId="11572" xr:uid="{A935FD8E-ED68-4891-978A-B74658DEF38B}"/>
    <cellStyle name="Comma 40 2_11. BS" xfId="10605" xr:uid="{C7E6FE71-7395-4BE8-B9EA-2655005BED8B}"/>
    <cellStyle name="Comma 40 3" xfId="5963" xr:uid="{00000000-0005-0000-0000-0000DE120000}"/>
    <cellStyle name="Comma 40 3 2" xfId="9999" xr:uid="{B13EEB5C-4EBE-4161-B373-2C8D2AF8DF81}"/>
    <cellStyle name="Comma 40 3_Published_values" xfId="12282" xr:uid="{F95B8846-C805-424A-BEDD-133F0D681821}"/>
    <cellStyle name="Comma 40 4" xfId="9231" xr:uid="{00000000-0005-0000-0000-0000DF120000}"/>
    <cellStyle name="Comma 40 4 2" xfId="10000" xr:uid="{3720C226-2269-4889-B300-4DFC01E14A8E}"/>
    <cellStyle name="Comma 40 4_Published_values" xfId="12283" xr:uid="{E7641204-7053-402C-995A-D9E8CD473D33}"/>
    <cellStyle name="Comma 40 5" xfId="9504" xr:uid="{82532DA4-1C5B-4E48-9776-B2D0A5971DBE}"/>
    <cellStyle name="Comma 40 5 2" xfId="11975" xr:uid="{85C8197E-4D1F-4A3C-B693-1D96278E95AD}"/>
    <cellStyle name="Comma 40 6" xfId="11504" xr:uid="{A8ED9825-E3F8-49D8-AC55-F7C1387374BA}"/>
    <cellStyle name="Comma 40 7" xfId="11627" xr:uid="{1495ADB2-8289-4C6D-AD48-A85054E11DFF}"/>
    <cellStyle name="Comma 40_11. BS" xfId="10604" xr:uid="{3EF3C284-A975-4DDF-840C-A9EED7A0E429}"/>
    <cellStyle name="Comma 41" xfId="2055" xr:uid="{00000000-0005-0000-0000-0000E1120000}"/>
    <cellStyle name="Comma 42" xfId="2056" xr:uid="{00000000-0005-0000-0000-0000E2120000}"/>
    <cellStyle name="Comma 43" xfId="2057" xr:uid="{00000000-0005-0000-0000-0000E3120000}"/>
    <cellStyle name="Comma 44" xfId="2058" xr:uid="{00000000-0005-0000-0000-0000E4120000}"/>
    <cellStyle name="Comma 45" xfId="2071" xr:uid="{00000000-0005-0000-0000-0000E5120000}"/>
    <cellStyle name="Comma 46" xfId="3224" xr:uid="{00000000-0005-0000-0000-0000E6120000}"/>
    <cellStyle name="Comma 47" xfId="3225" xr:uid="{00000000-0005-0000-0000-0000E7120000}"/>
    <cellStyle name="Comma 48" xfId="3226" xr:uid="{00000000-0005-0000-0000-0000E8120000}"/>
    <cellStyle name="Comma 49" xfId="3227" xr:uid="{00000000-0005-0000-0000-0000E9120000}"/>
    <cellStyle name="Comma 5" xfId="273" xr:uid="{00000000-0005-0000-0000-0000EA120000}"/>
    <cellStyle name="Comma 5 10" xfId="9098" xr:uid="{00000000-0005-0000-0000-0000EB120000}"/>
    <cellStyle name="Comma 5 10 2" xfId="10001" xr:uid="{F6FBD2DF-F2FF-4636-A2BB-A9AAC3B4C145}"/>
    <cellStyle name="Comma 5 10_Published_values" xfId="12284" xr:uid="{7A8EA530-9312-4547-9666-7ED88374218F}"/>
    <cellStyle name="Comma 5 2" xfId="274" xr:uid="{00000000-0005-0000-0000-0000EC120000}"/>
    <cellStyle name="Comma 5 2 10" xfId="9628" xr:uid="{121F4EE9-1E69-4BE4-AD77-476B17E5D178}"/>
    <cellStyle name="Comma 5 2 10 2" xfId="11976" xr:uid="{2421381D-04AE-4A11-92E0-91957183BB4A}"/>
    <cellStyle name="Comma 5 2 2" xfId="275" xr:uid="{00000000-0005-0000-0000-0000ED120000}"/>
    <cellStyle name="Comma 5 2 2 10" xfId="9674" xr:uid="{7652BF8A-5E4E-4BE2-B03F-9DA322904548}"/>
    <cellStyle name="Comma 5 2 2 10 2" xfId="11977" xr:uid="{6703A8E7-603D-4A5C-991B-68B10EBD4678}"/>
    <cellStyle name="Comma 5 2 2 2" xfId="702" xr:uid="{00000000-0005-0000-0000-0000EE120000}"/>
    <cellStyle name="Comma 5 2 2 2 2" xfId="5870" xr:uid="{00000000-0005-0000-0000-0000EF120000}"/>
    <cellStyle name="Comma 5 2 2 2 3" xfId="6106" xr:uid="{00000000-0005-0000-0000-0000F0120000}"/>
    <cellStyle name="Comma 5 2 2 2 4" xfId="6286" xr:uid="{00000000-0005-0000-0000-0000F1120000}"/>
    <cellStyle name="Comma 5 2 2 2_11. BS" xfId="10609" xr:uid="{0B8CBD82-E33B-410B-9AD1-6740C2D196AF}"/>
    <cellStyle name="Comma 5 2 2 3" xfId="5804" xr:uid="{00000000-0005-0000-0000-0000F3120000}"/>
    <cellStyle name="Comma 5 2 2 4" xfId="6043" xr:uid="{00000000-0005-0000-0000-0000F4120000}"/>
    <cellStyle name="Comma 5 2 2 5" xfId="5768" xr:uid="{00000000-0005-0000-0000-0000F5120000}"/>
    <cellStyle name="Comma 5 2 2 5 2" xfId="10002" xr:uid="{9AB191DE-1981-4F81-B333-E26A6DB08720}"/>
    <cellStyle name="Comma 5 2 2 5_Published_values" xfId="12285" xr:uid="{CE05073F-D012-4965-BEAA-30E2AB9298A2}"/>
    <cellStyle name="Comma 5 2 2 6" xfId="9123" xr:uid="{00000000-0005-0000-0000-0000F6120000}"/>
    <cellStyle name="Comma 5 2 2 6 2" xfId="10003" xr:uid="{B504530B-10D7-489E-93B7-02F26D094CC5}"/>
    <cellStyle name="Comma 5 2 2 6_Published_values" xfId="12286" xr:uid="{5393ACBB-B19E-434D-A676-3F582DFDC580}"/>
    <cellStyle name="Comma 5 2 2 7" xfId="9381" xr:uid="{B0EE8A8B-8CC5-4D7F-AA83-87DEBDF7CA9D}"/>
    <cellStyle name="Comma 5 2 2 7 2" xfId="11978" xr:uid="{F6F7AA50-B545-48F2-B8D6-B2130116E5D8}"/>
    <cellStyle name="Comma 5 2 2 8" xfId="9399" xr:uid="{A04EA574-F17E-4F6F-9202-5F67B43DECA4}"/>
    <cellStyle name="Comma 5 2 2 8 2" xfId="11979" xr:uid="{E5A3E2B6-3FA9-4F6E-A66B-A5016C68CBF2}"/>
    <cellStyle name="Comma 5 2 2 9" xfId="11354" xr:uid="{E504A37A-11C0-426D-8755-A2E9D2B15831}"/>
    <cellStyle name="Comma 5 2 2 9 2" xfId="11980" xr:uid="{FF9DCB42-0E25-4F93-BB15-14AC9098B1E2}"/>
    <cellStyle name="Comma 5 2 2_11. BS" xfId="10608" xr:uid="{69F8B070-E923-4A91-9174-D7749332ED3C}"/>
    <cellStyle name="Comma 5 2 3" xfId="680" xr:uid="{00000000-0005-0000-0000-0000F8120000}"/>
    <cellStyle name="Comma 5 2 3 2" xfId="5848" xr:uid="{00000000-0005-0000-0000-0000F9120000}"/>
    <cellStyle name="Comma 5 2 3 3" xfId="6084" xr:uid="{00000000-0005-0000-0000-0000FA120000}"/>
    <cellStyle name="Comma 5 2 3 4" xfId="6264" xr:uid="{00000000-0005-0000-0000-0000FB120000}"/>
    <cellStyle name="Comma 5 2 3_11. BS" xfId="10610" xr:uid="{7FC4A371-4D6E-460A-ABC5-A842C9B5156E}"/>
    <cellStyle name="Comma 5 2 4" xfId="1415" xr:uid="{00000000-0005-0000-0000-0000FD120000}"/>
    <cellStyle name="Comma 5 2 4 2" xfId="6166" xr:uid="{00000000-0005-0000-0000-0000FE120000}"/>
    <cellStyle name="Comma 5 2 4_11. BS" xfId="10611" xr:uid="{F9CC187B-C29E-4858-86C3-708039C65157}"/>
    <cellStyle name="Comma 5 2 5" xfId="5803" xr:uid="{00000000-0005-0000-0000-000000130000}"/>
    <cellStyle name="Comma 5 2 6" xfId="6042" xr:uid="{00000000-0005-0000-0000-000001130000}"/>
    <cellStyle name="Comma 5 2 7" xfId="5745" xr:uid="{00000000-0005-0000-0000-000002130000}"/>
    <cellStyle name="Comma 5 2 7 2" xfId="10004" xr:uid="{274684F7-9C8E-4AE5-82CD-738B9E8128EE}"/>
    <cellStyle name="Comma 5 2 7_Published_values" xfId="12287" xr:uid="{599B8209-50A1-4572-81D7-3A05FB7A73A2}"/>
    <cellStyle name="Comma 5 2 8" xfId="9106" xr:uid="{00000000-0005-0000-0000-000003130000}"/>
    <cellStyle name="Comma 5 2 8 2" xfId="10005" xr:uid="{3900D41A-90E4-4225-87C7-3C22007DE3C3}"/>
    <cellStyle name="Comma 5 2 8_Published_values" xfId="12288" xr:uid="{8E295FE6-9EB4-405D-98EA-21AB1DC1BAEA}"/>
    <cellStyle name="Comma 5 2 9" xfId="9362" xr:uid="{EDADAA07-4FB8-4D0A-B53F-2D0BADABA632}"/>
    <cellStyle name="Comma 5 2 9 2" xfId="11981" xr:uid="{E5A61DD6-F001-4102-8183-0AEF355EEE2D}"/>
    <cellStyle name="Comma 5 2_11. BS" xfId="10607" xr:uid="{FBA04ADD-648A-4914-BA76-C2DC8C5ECC5B}"/>
    <cellStyle name="Comma 5 3" xfId="276" xr:uid="{00000000-0005-0000-0000-000005130000}"/>
    <cellStyle name="Comma 5 3 10" xfId="9561" xr:uid="{02C9F18E-F313-4127-BAF7-AEABA0075441}"/>
    <cellStyle name="Comma 5 3 10 2" xfId="11982" xr:uid="{1C66FC32-0146-4775-93D4-EBC1BEB8D65F}"/>
    <cellStyle name="Comma 5 3 2" xfId="691" xr:uid="{00000000-0005-0000-0000-000006130000}"/>
    <cellStyle name="Comma 5 3 2 2" xfId="5859" xr:uid="{00000000-0005-0000-0000-000007130000}"/>
    <cellStyle name="Comma 5 3 2 3" xfId="6095" xr:uid="{00000000-0005-0000-0000-000008130000}"/>
    <cellStyle name="Comma 5 3 2 4" xfId="6275" xr:uid="{00000000-0005-0000-0000-000009130000}"/>
    <cellStyle name="Comma 5 3 2_11. BS" xfId="10613" xr:uid="{31DA526A-BA5E-4687-9E60-35A51CFB8A26}"/>
    <cellStyle name="Comma 5 3 3" xfId="5805" xr:uid="{00000000-0005-0000-0000-00000B130000}"/>
    <cellStyle name="Comma 5 3 4" xfId="6044" xr:uid="{00000000-0005-0000-0000-00000C130000}"/>
    <cellStyle name="Comma 5 3 5" xfId="5757" xr:uid="{00000000-0005-0000-0000-00000D130000}"/>
    <cellStyle name="Comma 5 3 5 2" xfId="10006" xr:uid="{070A4F38-600F-407C-9C61-39FBB00091AA}"/>
    <cellStyle name="Comma 5 3 5_Published_values" xfId="12289" xr:uid="{1FF35FB5-7035-45D3-AE88-9E92FED3E78C}"/>
    <cellStyle name="Comma 5 3 6" xfId="9115" xr:uid="{00000000-0005-0000-0000-00000E130000}"/>
    <cellStyle name="Comma 5 3 6 2" xfId="10007" xr:uid="{B299E269-C818-49CC-8751-6F30BD57A520}"/>
    <cellStyle name="Comma 5 3 6_Published_values" xfId="12290" xr:uid="{B575E630-1DBF-4720-BF7D-2F6FD09AA298}"/>
    <cellStyle name="Comma 5 3 7" xfId="9372" xr:uid="{B793A598-EFEC-40B6-B983-CF6447E236D9}"/>
    <cellStyle name="Comma 5 3 7 2" xfId="11983" xr:uid="{B5D62BA3-731D-45B4-AC0C-26836EFA76DE}"/>
    <cellStyle name="Comma 5 3 8" xfId="9355" xr:uid="{7AC02633-7CF4-4F82-AF86-FA4F4D6A2A38}"/>
    <cellStyle name="Comma 5 3 8 2" xfId="11984" xr:uid="{BA59D4E7-2524-4833-9391-1FD825852D1A}"/>
    <cellStyle name="Comma 5 3 9" xfId="9592" xr:uid="{043453CD-2F98-4E65-8D1A-61649FC619FC}"/>
    <cellStyle name="Comma 5 3 9 2" xfId="11985" xr:uid="{DE2AB3E9-5BA0-4E3D-9BE7-67340EEBBBAE}"/>
    <cellStyle name="Comma 5 3_11. BS" xfId="10612" xr:uid="{109CCAF8-107C-43DC-87E2-5FA6CA11C32E}"/>
    <cellStyle name="Comma 5 4" xfId="669" xr:uid="{00000000-0005-0000-0000-000010130000}"/>
    <cellStyle name="Comma 5 4 2" xfId="5837" xr:uid="{00000000-0005-0000-0000-000011130000}"/>
    <cellStyle name="Comma 5 4 3" xfId="6073" xr:uid="{00000000-0005-0000-0000-000012130000}"/>
    <cellStyle name="Comma 5 4 4" xfId="6253" xr:uid="{00000000-0005-0000-0000-000013130000}"/>
    <cellStyle name="Comma 5 4_11. BS" xfId="10614" xr:uid="{F60AA528-830E-47C3-A229-6DB595AB1E03}"/>
    <cellStyle name="Comma 5 5" xfId="1414" xr:uid="{00000000-0005-0000-0000-000015130000}"/>
    <cellStyle name="Comma 5 5 2" xfId="6165" xr:uid="{00000000-0005-0000-0000-000016130000}"/>
    <cellStyle name="Comma 5 5_11. BS" xfId="10615" xr:uid="{FA96F677-5B04-41F7-B043-703921D76CA7}"/>
    <cellStyle name="Comma 5 6" xfId="5483" xr:uid="{00000000-0005-0000-0000-000018130000}"/>
    <cellStyle name="Comma 5 6 2" xfId="6240" xr:uid="{00000000-0005-0000-0000-000019130000}"/>
    <cellStyle name="Comma 5 6_11. BS" xfId="10616" xr:uid="{B5028F09-4006-4E14-80E8-5907026E12AF}"/>
    <cellStyle name="Comma 5 7" xfId="5595" xr:uid="{00000000-0005-0000-0000-00001B130000}"/>
    <cellStyle name="Comma 5 7 2" xfId="5802" xr:uid="{00000000-0005-0000-0000-00001C130000}"/>
    <cellStyle name="Comma 5 7 2 2" xfId="10008" xr:uid="{51B7D1F6-4D7C-4C07-8310-F5C0E8325E98}"/>
    <cellStyle name="Comma 5 7 2_Published_values" xfId="12291" xr:uid="{7D4D742D-C323-4A18-AC2B-713805C1DEB2}"/>
    <cellStyle name="Comma 5 7_11. BS" xfId="10617" xr:uid="{83F6F2CE-C47C-4F47-A1CA-854D413BF9DE}"/>
    <cellStyle name="Comma 5 8" xfId="6041" xr:uid="{00000000-0005-0000-0000-00001D130000}"/>
    <cellStyle name="Comma 5 9" xfId="5735" xr:uid="{00000000-0005-0000-0000-00001E130000}"/>
    <cellStyle name="Comma 5 9 2" xfId="10009" xr:uid="{58EB1C15-7E1C-4DF3-8F5C-FDBDD7304F51}"/>
    <cellStyle name="Comma 5 9_Published_values" xfId="12292" xr:uid="{503412AA-7AE2-46F3-AF60-A3C28CF55CD7}"/>
    <cellStyle name="Comma 5_11. BS" xfId="10606" xr:uid="{BBB20B28-4B4B-44E8-BFA7-7044CD8006B7}"/>
    <cellStyle name="Comma 50" xfId="3228" xr:uid="{00000000-0005-0000-0000-000020130000}"/>
    <cellStyle name="Comma 50 2" xfId="6225" xr:uid="{00000000-0005-0000-0000-000021130000}"/>
    <cellStyle name="Comma 50_11. BS" xfId="10618" xr:uid="{9F0C9729-190A-4620-9C13-B91CB2EAFA2D}"/>
    <cellStyle name="Comma 51" xfId="3229" xr:uid="{00000000-0005-0000-0000-000023130000}"/>
    <cellStyle name="Comma 51 2" xfId="3230" xr:uid="{00000000-0005-0000-0000-000024130000}"/>
    <cellStyle name="Comma 51 2 2" xfId="6227" xr:uid="{00000000-0005-0000-0000-000025130000}"/>
    <cellStyle name="Comma 51 2_11. BS" xfId="10620" xr:uid="{BFAEA04B-D68D-4F2A-8CC0-1EC6D30C89B6}"/>
    <cellStyle name="Comma 51 3" xfId="3231" xr:uid="{00000000-0005-0000-0000-000027130000}"/>
    <cellStyle name="Comma 51 3 2" xfId="6228" xr:uid="{00000000-0005-0000-0000-000028130000}"/>
    <cellStyle name="Comma 51 3_11. BS" xfId="10621" xr:uid="{A31FD54F-931D-4C28-A047-BB3742E54E50}"/>
    <cellStyle name="Comma 51 4" xfId="3232" xr:uid="{00000000-0005-0000-0000-00002A130000}"/>
    <cellStyle name="Comma 51 4 2" xfId="6229" xr:uid="{00000000-0005-0000-0000-00002B130000}"/>
    <cellStyle name="Comma 51 4_11. BS" xfId="10622" xr:uid="{B63025A9-A387-4155-B26F-093BF6AE9419}"/>
    <cellStyle name="Comma 51 5" xfId="6226" xr:uid="{00000000-0005-0000-0000-00002D130000}"/>
    <cellStyle name="Comma 51_11. BS" xfId="10619" xr:uid="{F5158F91-1895-436F-8DB0-E527A1749E36}"/>
    <cellStyle name="Comma 52" xfId="3233" xr:uid="{00000000-0005-0000-0000-00002F130000}"/>
    <cellStyle name="Comma 52 2" xfId="3234" xr:uid="{00000000-0005-0000-0000-000030130000}"/>
    <cellStyle name="Comma 52 2 2" xfId="6231" xr:uid="{00000000-0005-0000-0000-000031130000}"/>
    <cellStyle name="Comma 52 2_11. BS" xfId="10624" xr:uid="{36FD078D-C028-441E-B4D7-8A1B74CA06F9}"/>
    <cellStyle name="Comma 52 3" xfId="3235" xr:uid="{00000000-0005-0000-0000-000033130000}"/>
    <cellStyle name="Comma 52 3 2" xfId="6232" xr:uid="{00000000-0005-0000-0000-000034130000}"/>
    <cellStyle name="Comma 52 3_11. BS" xfId="10625" xr:uid="{150285A8-F044-44F1-94B2-560508E54293}"/>
    <cellStyle name="Comma 52 4" xfId="3236" xr:uid="{00000000-0005-0000-0000-000036130000}"/>
    <cellStyle name="Comma 52 4 2" xfId="6233" xr:uid="{00000000-0005-0000-0000-000037130000}"/>
    <cellStyle name="Comma 52 4_11. BS" xfId="10626" xr:uid="{715B6566-F901-43ED-9F64-228C39A4C494}"/>
    <cellStyle name="Comma 52 5" xfId="6230" xr:uid="{00000000-0005-0000-0000-000039130000}"/>
    <cellStyle name="Comma 52_11. BS" xfId="10623" xr:uid="{397DCF12-A405-4441-85E9-821FF79D4D52}"/>
    <cellStyle name="Comma 53" xfId="3237" xr:uid="{00000000-0005-0000-0000-00003B130000}"/>
    <cellStyle name="Comma 53 2" xfId="6234" xr:uid="{00000000-0005-0000-0000-00003C130000}"/>
    <cellStyle name="Comma 53_11. BS" xfId="10627" xr:uid="{43F85BC5-B430-4384-B011-C59AF4440716}"/>
    <cellStyle name="Comma 54" xfId="3238" xr:uid="{00000000-0005-0000-0000-00003E130000}"/>
    <cellStyle name="Comma 54 2" xfId="5665" xr:uid="{00000000-0005-0000-0000-00003F130000}"/>
    <cellStyle name="Comma 54 2 2" xfId="6235" xr:uid="{00000000-0005-0000-0000-000040130000}"/>
    <cellStyle name="Comma 54 2 2 2" xfId="10010" xr:uid="{6958D88E-E724-4947-B3CB-E97A17305C6A}"/>
    <cellStyle name="Comma 54 2 2_Published_values" xfId="12293" xr:uid="{A74F7903-B5C1-4295-BE69-99EB0C45A746}"/>
    <cellStyle name="Comma 54 2 3" xfId="9300" xr:uid="{00000000-0005-0000-0000-000041130000}"/>
    <cellStyle name="Comma 54 2 3 2" xfId="10011" xr:uid="{61DA1FC5-9444-4E77-87FB-59C79A11BBB8}"/>
    <cellStyle name="Comma 54 2 3_Published_values" xfId="12294" xr:uid="{9218D6C8-0F60-4763-9753-B61E07C6A74F}"/>
    <cellStyle name="Comma 54 2 4" xfId="9648" xr:uid="{F4944523-3E4A-4712-B5CE-4AAB5BEB344E}"/>
    <cellStyle name="Comma 54 2 4 2" xfId="11986" xr:uid="{516AC400-9E63-4AFC-A8D7-BCEDBAECEFC1}"/>
    <cellStyle name="Comma 54 2 5" xfId="11645" xr:uid="{AC3F134D-F185-4879-B322-E3736258B8C8}"/>
    <cellStyle name="Comma 54 2 6" xfId="11644" xr:uid="{39501AB5-07CC-4570-87E4-BF6E0876BA22}"/>
    <cellStyle name="Comma 54 2_11. BS" xfId="10629" xr:uid="{FE512B59-0ED3-4094-9518-523FAC85276F}"/>
    <cellStyle name="Comma 54 3" xfId="8957" xr:uid="{00000000-0005-0000-0000-000042130000}"/>
    <cellStyle name="Comma 54 3 2" xfId="9318" xr:uid="{00000000-0005-0000-0000-000043130000}"/>
    <cellStyle name="Comma 54 3 2 2" xfId="10012" xr:uid="{D7F16A4A-8843-42B6-B642-89FA494333F4}"/>
    <cellStyle name="Comma 54 3 2_Published_values" xfId="12295" xr:uid="{D985F14C-16A7-4C1C-8C9A-88E853DA6E93}"/>
    <cellStyle name="Comma 54 3 3" xfId="9699" xr:uid="{106CCFE7-5FD7-4D67-B1B8-D1192591B1CC}"/>
    <cellStyle name="Comma 54 3 3 2" xfId="11987" xr:uid="{0041D944-AEA2-4AFA-A265-ECA5D44BD4F4}"/>
    <cellStyle name="Comma 54 3 4" xfId="11688" xr:uid="{D1330840-E2F0-4DC5-9B3C-9EF6BAD89E6B}"/>
    <cellStyle name="Comma 54 3 5" xfId="11654" xr:uid="{20D44CEB-FDB3-449F-8D46-67B359CCBB79}"/>
    <cellStyle name="Comma 54 3_11. BS" xfId="10630" xr:uid="{3D298B11-431C-4FD5-AA93-4290DA2E0977}"/>
    <cellStyle name="Comma 54 4" xfId="8996" xr:uid="{00000000-0005-0000-0000-000044130000}"/>
    <cellStyle name="Comma 54 4 2" xfId="9330" xr:uid="{00000000-0005-0000-0000-000045130000}"/>
    <cellStyle name="Comma 54 4 2 2" xfId="10013" xr:uid="{B85E657A-7F48-48BA-B7BA-7E276F21135E}"/>
    <cellStyle name="Comma 54 4 2_Published_values" xfId="12296" xr:uid="{F6B64F21-6C98-4E22-88D3-D34C166B8767}"/>
    <cellStyle name="Comma 54 4 3" xfId="9712" xr:uid="{5409FB93-CF01-4F09-8622-0A22E14C1CF4}"/>
    <cellStyle name="Comma 54 4 3 2" xfId="11988" xr:uid="{FD089AC4-2DB1-4C23-99DD-660C9E425A9B}"/>
    <cellStyle name="Comma 54 4 4" xfId="11701" xr:uid="{41C09ACC-AB4D-4975-B34D-671DB133A535}"/>
    <cellStyle name="Comma 54 4 5" xfId="11559" xr:uid="{FADF6189-C46C-4ACA-8FA5-E63B4CEAB191}"/>
    <cellStyle name="Comma 54 4_11. BS" xfId="10631" xr:uid="{ADB8A14D-2787-44A5-968F-7323C21D858B}"/>
    <cellStyle name="Comma 54 5" xfId="6015" xr:uid="{00000000-0005-0000-0000-000046130000}"/>
    <cellStyle name="Comma 54 5 2" xfId="10014" xr:uid="{E9FE3427-A125-4C6E-A9CE-E61FBF2FD351}"/>
    <cellStyle name="Comma 54 5_Published_values" xfId="12297" xr:uid="{098E609E-9A87-438A-97C3-76FEF5A095A0}"/>
    <cellStyle name="Comma 54 6" xfId="9283" xr:uid="{00000000-0005-0000-0000-000047130000}"/>
    <cellStyle name="Comma 54 6 2" xfId="10015" xr:uid="{9FB31C08-0E31-4AAF-B5C2-5492F0E29A1C}"/>
    <cellStyle name="Comma 54 6_Published_values" xfId="12298" xr:uid="{9FEBC97C-DA32-48DA-B649-4AE739CD014B}"/>
    <cellStyle name="Comma 54 7" xfId="9582" xr:uid="{36B58B59-D03F-458B-9C74-86C0C40FE005}"/>
    <cellStyle name="Comma 54 7 2" xfId="11989" xr:uid="{14D47FC0-DA6D-40DD-9C2B-9867CEEED6A5}"/>
    <cellStyle name="Comma 54 8" xfId="11576" xr:uid="{DF6E3917-DB42-4C13-AC10-18A9C636B3E7}"/>
    <cellStyle name="Comma 54 9" xfId="11384" xr:uid="{56347B93-45BF-4FA7-8A86-D54A3BA7A7C9}"/>
    <cellStyle name="Comma 54_11. BS" xfId="10628" xr:uid="{EAE99C6B-6EF5-467D-B8E3-F2BE85CA893D}"/>
    <cellStyle name="Comma 55" xfId="1891" xr:uid="{00000000-0005-0000-0000-000049130000}"/>
    <cellStyle name="Comma 55 2" xfId="5673" xr:uid="{00000000-0005-0000-0000-00004A130000}"/>
    <cellStyle name="Comma 55 2 2" xfId="6177" xr:uid="{00000000-0005-0000-0000-00004B130000}"/>
    <cellStyle name="Comma 55 2 2 2" xfId="10016" xr:uid="{299570DA-CF3A-466C-B85E-65E82E210119}"/>
    <cellStyle name="Comma 55 2 2_Published_values" xfId="12299" xr:uid="{5985714A-3296-4EFE-92F2-007F7633E15E}"/>
    <cellStyle name="Comma 55 2 3" xfId="9298" xr:uid="{00000000-0005-0000-0000-00004C130000}"/>
    <cellStyle name="Comma 55 2 3 2" xfId="10017" xr:uid="{DED17B11-7747-4F16-A18D-5B09205D0D5B}"/>
    <cellStyle name="Comma 55 2 3_Published_values" xfId="12300" xr:uid="{19177DE2-1A03-49BE-865C-1F61B46DADC6}"/>
    <cellStyle name="Comma 55 2 4" xfId="9641" xr:uid="{B12CF2EF-3816-47E9-A5D1-0DB0B080359F}"/>
    <cellStyle name="Comma 55 2 4 2" xfId="11990" xr:uid="{1557B333-6795-4A08-9824-AA4EA6397893}"/>
    <cellStyle name="Comma 55 2 5" xfId="11641" xr:uid="{655F1ABD-FEC4-4AB7-9028-351A2FD614E5}"/>
    <cellStyle name="Comma 55 2 6" xfId="11913" xr:uid="{B7898D2A-9DA4-4F30-A78C-24EE515738BF}"/>
    <cellStyle name="Comma 55 2_11. BS" xfId="10633" xr:uid="{F9CFDB14-FFD4-4E80-BE38-590B73D945FD}"/>
    <cellStyle name="Comma 55 3" xfId="6014" xr:uid="{00000000-0005-0000-0000-00004D130000}"/>
    <cellStyle name="Comma 55 3 2" xfId="10018" xr:uid="{F84967E8-A236-4745-9C64-6754977147AA}"/>
    <cellStyle name="Comma 55 3_Published_values" xfId="12301" xr:uid="{979563FA-C21E-484C-9A8C-CD6D84964B07}"/>
    <cellStyle name="Comma 55 4" xfId="9282" xr:uid="{00000000-0005-0000-0000-00004E130000}"/>
    <cellStyle name="Comma 55 4 2" xfId="10019" xr:uid="{103F9476-27B4-433F-BCC4-8FE6D88C5DE4}"/>
    <cellStyle name="Comma 55 4_Published_values" xfId="12302" xr:uid="{6E922992-4BF4-49B5-AE92-898153C0A8CF}"/>
    <cellStyle name="Comma 55 5" xfId="9569" xr:uid="{65065C14-1F34-4EF8-9F2F-7337A208888E}"/>
    <cellStyle name="Comma 55 5 2" xfId="11991" xr:uid="{D0F5916C-9857-422B-81F2-48E06F3C3871}"/>
    <cellStyle name="Comma 55 6" xfId="11558" xr:uid="{0BFF6982-6A78-4D56-A9BA-B883D52BC80F}"/>
    <cellStyle name="Comma 55 7" xfId="11578" xr:uid="{055F9D0C-0D80-4F7F-9E86-EDEA6191DFA1}"/>
    <cellStyle name="Comma 55_11. BS" xfId="10632" xr:uid="{71447492-32D2-413D-8F72-BD277C0F9FC2}"/>
    <cellStyle name="Comma 56" xfId="3239" xr:uid="{00000000-0005-0000-0000-000050130000}"/>
    <cellStyle name="Comma 56 2" xfId="5666" xr:uid="{00000000-0005-0000-0000-000051130000}"/>
    <cellStyle name="Comma 56 2 2" xfId="6236" xr:uid="{00000000-0005-0000-0000-000052130000}"/>
    <cellStyle name="Comma 56 2 2 2" xfId="10020" xr:uid="{FCF2E0DB-20E1-4D96-9241-6D9A773C62B1}"/>
    <cellStyle name="Comma 56 2 2_Published_values" xfId="12303" xr:uid="{5F1609DA-966E-4C1F-A2C9-1704124C219F}"/>
    <cellStyle name="Comma 56 2 3" xfId="9301" xr:uid="{00000000-0005-0000-0000-000053130000}"/>
    <cellStyle name="Comma 56 2 3 2" xfId="10021" xr:uid="{74EDF793-659E-47E0-A1DE-CE4F5FE89AEB}"/>
    <cellStyle name="Comma 56 2 3_Published_values" xfId="12304" xr:uid="{00C6239F-6952-4E64-80A8-4C496EEFF650}"/>
    <cellStyle name="Comma 56 2 4" xfId="9649" xr:uid="{1F18C367-2BBE-4D6B-A3D9-D68DBDC04146}"/>
    <cellStyle name="Comma 56 2 4 2" xfId="11992" xr:uid="{2F4F243C-3F89-48EE-AB0E-007EE8775773}"/>
    <cellStyle name="Comma 56 2 5" xfId="11646" xr:uid="{EA03E4FF-F039-4603-A7F1-8E6254DA330A}"/>
    <cellStyle name="Comma 56 2 6" xfId="11570" xr:uid="{ACA401C2-8F2D-4C74-B098-3AB3643EBD2A}"/>
    <cellStyle name="Comma 56 2_11. BS" xfId="10635" xr:uid="{A87F152A-CD23-4519-8A80-6BBB37AB2484}"/>
    <cellStyle name="Comma 56 3" xfId="8958" xr:uid="{00000000-0005-0000-0000-000054130000}"/>
    <cellStyle name="Comma 56 3 2" xfId="9319" xr:uid="{00000000-0005-0000-0000-000055130000}"/>
    <cellStyle name="Comma 56 3 2 2" xfId="10022" xr:uid="{D3ADB856-3D63-4A5C-B77F-1FA8B34D8E58}"/>
    <cellStyle name="Comma 56 3 2_Published_values" xfId="12305" xr:uid="{515B3438-49EF-4C50-B699-D9B11630BAD9}"/>
    <cellStyle name="Comma 56 3 3" xfId="9700" xr:uid="{4403605E-88D8-4467-A8D7-7D0BFF107221}"/>
    <cellStyle name="Comma 56 3 3 2" xfId="11993" xr:uid="{B4331E78-11D8-417C-AA48-39F1143CD7D9}"/>
    <cellStyle name="Comma 56 3 4" xfId="11689" xr:uid="{720E45CB-118F-49CE-A04F-DA54F3704771}"/>
    <cellStyle name="Comma 56 3 5" xfId="11653" xr:uid="{5DCC92EB-13CF-4719-BB24-8383D97BD641}"/>
    <cellStyle name="Comma 56 3_11. BS" xfId="10636" xr:uid="{9169A8C2-FE83-490F-BEA2-A9FD613CA7B8}"/>
    <cellStyle name="Comma 56 4" xfId="8997" xr:uid="{00000000-0005-0000-0000-000056130000}"/>
    <cellStyle name="Comma 56 4 2" xfId="9331" xr:uid="{00000000-0005-0000-0000-000057130000}"/>
    <cellStyle name="Comma 56 4 2 2" xfId="10023" xr:uid="{AF16A1C1-D57E-49BB-A427-AC158BC50D23}"/>
    <cellStyle name="Comma 56 4 2_Published_values" xfId="12306" xr:uid="{0AFE6BC3-2393-4234-ABB8-35F0221E038E}"/>
    <cellStyle name="Comma 56 4 3" xfId="9713" xr:uid="{4D2DE47D-6986-40EE-B330-45D2F36069FC}"/>
    <cellStyle name="Comma 56 4 3 2" xfId="11994" xr:uid="{1AF03571-AA1B-4C5D-A120-C3721DA877B3}"/>
    <cellStyle name="Comma 56 4 4" xfId="11702" xr:uid="{91EE1661-9538-470A-B0EF-1EF70077301E}"/>
    <cellStyle name="Comma 56 4 5" xfId="11381" xr:uid="{97E4EEAF-A675-4195-8C13-59C969641134}"/>
    <cellStyle name="Comma 56 4_11. BS" xfId="10637" xr:uid="{7807C100-B00E-4971-86CE-62DDE4331C78}"/>
    <cellStyle name="Comma 56 5" xfId="6016" xr:uid="{00000000-0005-0000-0000-000058130000}"/>
    <cellStyle name="Comma 56 5 2" xfId="10024" xr:uid="{694A9F40-2738-48A6-88B7-FEED1C87FF8E}"/>
    <cellStyle name="Comma 56 5_Published_values" xfId="12307" xr:uid="{D943DBB7-87B0-426F-928B-EF0E9891ABA3}"/>
    <cellStyle name="Comma 56 6" xfId="9284" xr:uid="{00000000-0005-0000-0000-000059130000}"/>
    <cellStyle name="Comma 56 6 2" xfId="10025" xr:uid="{A147ECE2-F88D-4CCE-95C3-D58E6119EB88}"/>
    <cellStyle name="Comma 56 6_Published_values" xfId="12308" xr:uid="{0C17B9C2-A2A2-4D15-866A-39FAB2AC632E}"/>
    <cellStyle name="Comma 56 7" xfId="9583" xr:uid="{9521695E-5F3F-4116-BADA-ABFB2456ED4B}"/>
    <cellStyle name="Comma 56 7 2" xfId="11995" xr:uid="{92F12A24-5486-46F2-BD30-53FAE047B41B}"/>
    <cellStyle name="Comma 56 8" xfId="11577" xr:uid="{3BD8FB0D-52BB-410E-890B-6389131A2A4B}"/>
    <cellStyle name="Comma 56 9" xfId="11383" xr:uid="{F80DFACB-A119-4A3D-AE39-8B6032C2BB48}"/>
    <cellStyle name="Comma 56_11. BS" xfId="10634" xr:uid="{221471E8-9A46-49D1-850F-FD471FE97E6F}"/>
    <cellStyle name="Comma 57" xfId="5490" xr:uid="{00000000-0005-0000-0000-00005B130000}"/>
    <cellStyle name="Comma 57 2" xfId="6245" xr:uid="{00000000-0005-0000-0000-00005C130000}"/>
    <cellStyle name="Comma 57 2 2" xfId="9302" xr:uid="{00000000-0005-0000-0000-00005D130000}"/>
    <cellStyle name="Comma 57 2 2 2" xfId="10026" xr:uid="{E5EB27B9-C06F-46C4-88A1-847FDC61DF7B}"/>
    <cellStyle name="Comma 57 2 2_Published_values" xfId="12309" xr:uid="{61403AE1-8582-4E0F-93EF-FD4B16BB97F6}"/>
    <cellStyle name="Comma 57 2 3" xfId="9650" xr:uid="{C7EE588D-7D3E-48A9-AFD6-4F3EABE6F1D7}"/>
    <cellStyle name="Comma 57 2 3 2" xfId="11996" xr:uid="{32A4F82A-8F41-40AD-BBD3-227FB1849CE5}"/>
    <cellStyle name="Comma 57 2 4" xfId="11647" xr:uid="{BCB4C936-41F3-4B5E-A182-DF11D5EF101A}"/>
    <cellStyle name="Comma 57 2 5" xfId="11643" xr:uid="{46BC6FBC-960B-41B8-8C10-62FD14C7799B}"/>
    <cellStyle name="Comma 57 2_11. BS" xfId="10639" xr:uid="{CFF7F3BC-6492-4D37-9062-0CAD6BB94AC1}"/>
    <cellStyle name="Comma 57 3" xfId="6017" xr:uid="{00000000-0005-0000-0000-00005E130000}"/>
    <cellStyle name="Comma 57 3 2" xfId="10027" xr:uid="{EDB965F9-07BE-4E57-98B0-63C2748CCA5C}"/>
    <cellStyle name="Comma 57 3_Published_values" xfId="12310" xr:uid="{1DFCF0BA-C0B4-4EA6-9018-A6CB41FB4E7C}"/>
    <cellStyle name="Comma 57 4" xfId="9287" xr:uid="{00000000-0005-0000-0000-00005F130000}"/>
    <cellStyle name="Comma 57 4 2" xfId="10028" xr:uid="{A1849732-19EB-41B9-8909-AE7351A09B69}"/>
    <cellStyle name="Comma 57 4_Published_values" xfId="12311" xr:uid="{1154C42B-444C-425A-9E42-67F50D039C66}"/>
    <cellStyle name="Comma 57 5" xfId="9627" xr:uid="{D2EBC145-D276-4DF6-A4C2-2337DD2799C1}"/>
    <cellStyle name="Comma 57 5 2" xfId="11997" xr:uid="{0BB22AAD-157E-471E-8BE9-CF63EF7FD1A3}"/>
    <cellStyle name="Comma 57 6" xfId="11628" xr:uid="{1948B05B-E9E7-4260-BD27-EB1B90EF71C2}"/>
    <cellStyle name="Comma 57 7" xfId="11575" xr:uid="{11C2992A-263E-4C79-B14C-6A98914DE7B9}"/>
    <cellStyle name="Comma 57_11. BS" xfId="10638" xr:uid="{99E10622-08F6-4F28-AEE7-6A1D2DA79A2C}"/>
    <cellStyle name="Comma 58" xfId="5653" xr:uid="{00000000-0005-0000-0000-000061130000}"/>
    <cellStyle name="Comma 58 2" xfId="5780" xr:uid="{00000000-0005-0000-0000-000062130000}"/>
    <cellStyle name="Comma 58 2 2" xfId="10029" xr:uid="{10560E95-BD53-4B7B-89F7-86BC4F76CAF1}"/>
    <cellStyle name="Comma 58 2_Published_values" xfId="12312" xr:uid="{087A7FB7-CDA5-4DCB-B810-3EFD797E78B6}"/>
    <cellStyle name="Comma 58_11. BS" xfId="10640" xr:uid="{465FE00F-ADCA-4B53-B96D-A4969C5E851F}"/>
    <cellStyle name="Comma 59" xfId="3240" xr:uid="{00000000-0005-0000-0000-000063130000}"/>
    <cellStyle name="Comma 6" xfId="277" xr:uid="{00000000-0005-0000-0000-000064130000}"/>
    <cellStyle name="Comma 6 10" xfId="9099" xr:uid="{00000000-0005-0000-0000-000065130000}"/>
    <cellStyle name="Comma 6 10 2" xfId="10030" xr:uid="{F302901B-95C4-427D-839F-8E593C57261A}"/>
    <cellStyle name="Comma 6 10_Published_values" xfId="12313" xr:uid="{232DBD49-FA05-4563-AF8D-945EB4226E8A}"/>
    <cellStyle name="Comma 6 2" xfId="278" xr:uid="{00000000-0005-0000-0000-000066130000}"/>
    <cellStyle name="Comma 6 2 10" xfId="9396" xr:uid="{6A1E3552-6C52-488D-92F3-3962A2605510}"/>
    <cellStyle name="Comma 6 2 10 2" xfId="11998" xr:uid="{6450FDED-3268-4892-9F9C-19167B843D98}"/>
    <cellStyle name="Comma 6 2 2" xfId="279" xr:uid="{00000000-0005-0000-0000-000067130000}"/>
    <cellStyle name="Comma 6 2 2 10" xfId="9579" xr:uid="{783F73E7-B63A-411B-9FB6-761387A97118}"/>
    <cellStyle name="Comma 6 2 2 10 2" xfId="11999" xr:uid="{887CBBCE-485D-47C6-B217-BFF06C5B7120}"/>
    <cellStyle name="Comma 6 2 2 2" xfId="703" xr:uid="{00000000-0005-0000-0000-000068130000}"/>
    <cellStyle name="Comma 6 2 2 2 2" xfId="5871" xr:uid="{00000000-0005-0000-0000-000069130000}"/>
    <cellStyle name="Comma 6 2 2 2 3" xfId="6107" xr:uid="{00000000-0005-0000-0000-00006A130000}"/>
    <cellStyle name="Comma 6 2 2 2 4" xfId="6287" xr:uid="{00000000-0005-0000-0000-00006B130000}"/>
    <cellStyle name="Comma 6 2 2 2_11. BS" xfId="10644" xr:uid="{046F74EB-F36F-4F0E-ADBD-B1642047ED05}"/>
    <cellStyle name="Comma 6 2 2 3" xfId="5808" xr:uid="{00000000-0005-0000-0000-00006D130000}"/>
    <cellStyle name="Comma 6 2 2 4" xfId="6047" xr:uid="{00000000-0005-0000-0000-00006E130000}"/>
    <cellStyle name="Comma 6 2 2 5" xfId="5769" xr:uid="{00000000-0005-0000-0000-00006F130000}"/>
    <cellStyle name="Comma 6 2 2 5 2" xfId="10031" xr:uid="{601C5AC0-B6AB-49FE-BF0C-AD88CD126C1B}"/>
    <cellStyle name="Comma 6 2 2 5_Published_values" xfId="12314" xr:uid="{DDBAD380-4D3A-475A-99CF-FB4A60057FC4}"/>
    <cellStyle name="Comma 6 2 2 6" xfId="9124" xr:uid="{00000000-0005-0000-0000-000070130000}"/>
    <cellStyle name="Comma 6 2 2 6 2" xfId="10032" xr:uid="{E7845D6C-D9D8-48D6-9D1A-76A771F6F76B}"/>
    <cellStyle name="Comma 6 2 2 6_Published_values" xfId="12315" xr:uid="{18EF8EA4-2D7B-4DB8-A3FE-08D3CE6360E8}"/>
    <cellStyle name="Comma 6 2 2 7" xfId="9382" xr:uid="{1E43481E-9BC1-4122-9673-0FB2F8ACBDDD}"/>
    <cellStyle name="Comma 6 2 2 7 2" xfId="12000" xr:uid="{56CB6186-6156-4069-8F4C-C2E1F27307F0}"/>
    <cellStyle name="Comma 6 2 2 8" xfId="9350" xr:uid="{99B871AA-5AB7-4C8D-9AA1-D36074C7C0B7}"/>
    <cellStyle name="Comma 6 2 2 8 2" xfId="12001" xr:uid="{CC4FA6B5-C04C-439D-92A8-1F6E88D5022B}"/>
    <cellStyle name="Comma 6 2 2 9" xfId="11353" xr:uid="{4214A34C-A508-4565-9749-A2BF38579D0D}"/>
    <cellStyle name="Comma 6 2 2 9 2" xfId="12002" xr:uid="{46D667C3-BDDB-4D1B-BE41-8EB9BB268F2F}"/>
    <cellStyle name="Comma 6 2 2_11. BS" xfId="10643" xr:uid="{A1BC6DB5-EEEF-4778-BF70-B130FFC0E43E}"/>
    <cellStyle name="Comma 6 2 3" xfId="681" xr:uid="{00000000-0005-0000-0000-000072130000}"/>
    <cellStyle name="Comma 6 2 3 2" xfId="5849" xr:uid="{00000000-0005-0000-0000-000073130000}"/>
    <cellStyle name="Comma 6 2 3 3" xfId="6085" xr:uid="{00000000-0005-0000-0000-000074130000}"/>
    <cellStyle name="Comma 6 2 3 4" xfId="6265" xr:uid="{00000000-0005-0000-0000-000075130000}"/>
    <cellStyle name="Comma 6 2 3_11. BS" xfId="10645" xr:uid="{5CC6E946-7BA8-4288-9BD1-030C7498FEC9}"/>
    <cellStyle name="Comma 6 2 4" xfId="1417" xr:uid="{00000000-0005-0000-0000-000077130000}"/>
    <cellStyle name="Comma 6 2 4 2" xfId="6168" xr:uid="{00000000-0005-0000-0000-000078130000}"/>
    <cellStyle name="Comma 6 2 4_11. BS" xfId="10646" xr:uid="{BD4432C3-1D3A-4C77-9A3F-850E49B29797}"/>
    <cellStyle name="Comma 6 2 5" xfId="5807" xr:uid="{00000000-0005-0000-0000-00007A130000}"/>
    <cellStyle name="Comma 6 2 6" xfId="6046" xr:uid="{00000000-0005-0000-0000-00007B130000}"/>
    <cellStyle name="Comma 6 2 7" xfId="5746" xr:uid="{00000000-0005-0000-0000-00007C130000}"/>
    <cellStyle name="Comma 6 2 7 2" xfId="10033" xr:uid="{F02D2F31-D702-4946-B0C6-DADA55FBC20E}"/>
    <cellStyle name="Comma 6 2 7_Published_values" xfId="12316" xr:uid="{93ABA0D7-933F-4EEB-847A-7473038CD4CB}"/>
    <cellStyle name="Comma 6 2 8" xfId="9107" xr:uid="{00000000-0005-0000-0000-00007D130000}"/>
    <cellStyle name="Comma 6 2 8 2" xfId="10034" xr:uid="{A62F8980-796D-479E-9137-C2F5DC3A9DE6}"/>
    <cellStyle name="Comma 6 2 8_Published_values" xfId="12317" xr:uid="{A771097D-975B-4D0D-9F35-62508A5C556B}"/>
    <cellStyle name="Comma 6 2 9" xfId="9363" xr:uid="{C39A1A30-A0B3-494C-8A83-2455401A5819}"/>
    <cellStyle name="Comma 6 2 9 2" xfId="12003" xr:uid="{65EF408B-14EA-41D9-8FEE-42D9292F82EE}"/>
    <cellStyle name="Comma 6 2_11. BS" xfId="10642" xr:uid="{B4920201-16E7-49E3-B6D6-2D1A47633534}"/>
    <cellStyle name="Comma 6 3" xfId="280" xr:uid="{00000000-0005-0000-0000-00007F130000}"/>
    <cellStyle name="Comma 6 3 10" xfId="9646" xr:uid="{1419738C-BFF2-43C1-A2CB-D920482342D1}"/>
    <cellStyle name="Comma 6 3 10 2" xfId="12004" xr:uid="{04BC3FF6-3DC6-42BB-902E-5C48BCAFC46D}"/>
    <cellStyle name="Comma 6 3 2" xfId="692" xr:uid="{00000000-0005-0000-0000-000080130000}"/>
    <cellStyle name="Comma 6 3 2 2" xfId="5860" xr:uid="{00000000-0005-0000-0000-000081130000}"/>
    <cellStyle name="Comma 6 3 2 3" xfId="6096" xr:uid="{00000000-0005-0000-0000-000082130000}"/>
    <cellStyle name="Comma 6 3 2 4" xfId="6276" xr:uid="{00000000-0005-0000-0000-000083130000}"/>
    <cellStyle name="Comma 6 3 2_11. BS" xfId="10648" xr:uid="{0BC4B538-8874-417B-A470-577792A15824}"/>
    <cellStyle name="Comma 6 3 3" xfId="5809" xr:uid="{00000000-0005-0000-0000-000085130000}"/>
    <cellStyle name="Comma 6 3 4" xfId="6048" xr:uid="{00000000-0005-0000-0000-000086130000}"/>
    <cellStyle name="Comma 6 3 5" xfId="5758" xr:uid="{00000000-0005-0000-0000-000087130000}"/>
    <cellStyle name="Comma 6 3 5 2" xfId="10035" xr:uid="{4FF801CE-9F7A-48BF-B358-47D7A1114B25}"/>
    <cellStyle name="Comma 6 3 5_Published_values" xfId="12318" xr:uid="{00B62BF8-EF72-4589-B600-B9F7700E28DB}"/>
    <cellStyle name="Comma 6 3 6" xfId="9116" xr:uid="{00000000-0005-0000-0000-000088130000}"/>
    <cellStyle name="Comma 6 3 6 2" xfId="10036" xr:uid="{567003AB-231E-4804-A853-ED9B0D9CB88D}"/>
    <cellStyle name="Comma 6 3 6_Published_values" xfId="12319" xr:uid="{4DD4ED34-DFCE-4FA6-AAE7-EAAF37CB5056}"/>
    <cellStyle name="Comma 6 3 7" xfId="9373" xr:uid="{D6C6EA2E-8569-4EA8-BD9A-A88D3A2FDFF2}"/>
    <cellStyle name="Comma 6 3 7 2" xfId="12005" xr:uid="{2F7B2A82-7E04-4F3F-BEEA-E25D4D8FFECE}"/>
    <cellStyle name="Comma 6 3 8" xfId="9354" xr:uid="{C6F8218A-6921-4867-B71F-E509A4796570}"/>
    <cellStyle name="Comma 6 3 8 2" xfId="12006" xr:uid="{9F4A0C76-64A1-4BAE-BB6C-4FFD3BEC7EC1}"/>
    <cellStyle name="Comma 6 3 9" xfId="9563" xr:uid="{330573EA-8B38-457A-B0AB-6DA1C749EAEE}"/>
    <cellStyle name="Comma 6 3 9 2" xfId="12007" xr:uid="{ABE6F821-2D8D-462F-8538-A75E29F71A8A}"/>
    <cellStyle name="Comma 6 3_11. BS" xfId="10647" xr:uid="{009307EC-F8C4-439F-9BBF-F943664CAA9D}"/>
    <cellStyle name="Comma 6 4" xfId="670" xr:uid="{00000000-0005-0000-0000-00008A130000}"/>
    <cellStyle name="Comma 6 4 2" xfId="5838" xr:uid="{00000000-0005-0000-0000-00008B130000}"/>
    <cellStyle name="Comma 6 4 3" xfId="6074" xr:uid="{00000000-0005-0000-0000-00008C130000}"/>
    <cellStyle name="Comma 6 4 4" xfId="6254" xr:uid="{00000000-0005-0000-0000-00008D130000}"/>
    <cellStyle name="Comma 6 4_11. BS" xfId="10649" xr:uid="{88F8DB91-7D20-42C7-820C-0E31523517C6}"/>
    <cellStyle name="Comma 6 5" xfId="1416" xr:uid="{00000000-0005-0000-0000-00008F130000}"/>
    <cellStyle name="Comma 6 5 2" xfId="6167" xr:uid="{00000000-0005-0000-0000-000090130000}"/>
    <cellStyle name="Comma 6 5_11. BS" xfId="10650" xr:uid="{66E5A614-EE24-4F91-8196-BF87D7530A68}"/>
    <cellStyle name="Comma 6 6" xfId="5484" xr:uid="{00000000-0005-0000-0000-000092130000}"/>
    <cellStyle name="Comma 6 6 2" xfId="6241" xr:uid="{00000000-0005-0000-0000-000093130000}"/>
    <cellStyle name="Comma 6 6_11. BS" xfId="10651" xr:uid="{249838B3-791C-493C-B9B7-4DAF6783581C}"/>
    <cellStyle name="Comma 6 7" xfId="5596" xr:uid="{00000000-0005-0000-0000-000095130000}"/>
    <cellStyle name="Comma 6 7 2" xfId="5806" xr:uid="{00000000-0005-0000-0000-000096130000}"/>
    <cellStyle name="Comma 6 7 2 2" xfId="10037" xr:uid="{3258B9CB-C8EA-4EDD-9334-6F7001B13507}"/>
    <cellStyle name="Comma 6 7 2_Published_values" xfId="12320" xr:uid="{5765A14D-B707-443E-80B4-C07BAA22EDF1}"/>
    <cellStyle name="Comma 6 7_11. BS" xfId="10652" xr:uid="{38A181DC-3513-4EAB-A1E6-F87B29BEAF72}"/>
    <cellStyle name="Comma 6 8" xfId="6045" xr:uid="{00000000-0005-0000-0000-000097130000}"/>
    <cellStyle name="Comma 6 9" xfId="5736" xr:uid="{00000000-0005-0000-0000-000098130000}"/>
    <cellStyle name="Comma 6 9 2" xfId="10038" xr:uid="{580437D5-B4B9-4290-9B9B-7895EB0D9AD7}"/>
    <cellStyle name="Comma 6 9_Published_values" xfId="12321" xr:uid="{36B09129-546E-490A-B37C-6BAEC80E6260}"/>
    <cellStyle name="Comma 6_11. BS" xfId="10641" xr:uid="{9EDF40B1-9D93-4F52-9B3C-1E552BE36412}"/>
    <cellStyle name="Comma 60" xfId="6019" xr:uid="{00000000-0005-0000-0000-00009A130000}"/>
    <cellStyle name="Comma 61" xfId="6186" xr:uid="{00000000-0005-0000-0000-00009B130000}"/>
    <cellStyle name="Comma 61 2" xfId="9299" xr:uid="{00000000-0005-0000-0000-00009C130000}"/>
    <cellStyle name="Comma 61 2 2" xfId="10039" xr:uid="{496C7B5E-D396-44C3-8FB1-5CB92BE5B2F3}"/>
    <cellStyle name="Comma 61 2_Published_values" xfId="12322" xr:uid="{EF348270-0637-4B15-ADC7-AC85A35615F9}"/>
    <cellStyle name="Comma 61 3" xfId="9642" xr:uid="{D1B59934-4D2F-4239-86DF-EDCD1B360090}"/>
    <cellStyle name="Comma 61 3 2" xfId="12008" xr:uid="{4C308C06-301C-492E-8B14-0A7041FC53C1}"/>
    <cellStyle name="Comma 61 4" xfId="11642" xr:uid="{713328AC-0B54-4F81-850A-7F825D6C81C9}"/>
    <cellStyle name="Comma 61 5" xfId="11571" xr:uid="{9812A05E-9713-472E-82C4-5BD8EDD13BF1}"/>
    <cellStyle name="Comma 61_11. BS" xfId="10653" xr:uid="{553A6A20-6E75-4844-9D17-312564A8454E}"/>
    <cellStyle name="Comma 62" xfId="6176" xr:uid="{00000000-0005-0000-0000-00009D130000}"/>
    <cellStyle name="Comma 62 2" xfId="9297" xr:uid="{00000000-0005-0000-0000-00009E130000}"/>
    <cellStyle name="Comma 62 2 2" xfId="10040" xr:uid="{F30EA2E7-5157-428B-9C74-8D1424A0A796}"/>
    <cellStyle name="Comma 62 2_Published_values" xfId="12323" xr:uid="{50D4B49C-AF73-4A61-863A-D04E7A9674DE}"/>
    <cellStyle name="Comma 62 3" xfId="9640" xr:uid="{2F5958B0-2EFF-45AB-BC08-7FDB603377D9}"/>
    <cellStyle name="Comma 62 3 2" xfId="12009" xr:uid="{9B125EDA-F79E-4908-8BCF-8F657116B47F}"/>
    <cellStyle name="Comma 62 4" xfId="11640" xr:uid="{3D689D4B-A796-4709-A743-D3F4B5BD6378}"/>
    <cellStyle name="Comma 62 5" xfId="11401" xr:uid="{AA1DCA32-04A0-4C77-9B8E-280FD46725B4}"/>
    <cellStyle name="Comma 62_11. BS" xfId="10654" xr:uid="{CA07C860-2D84-4508-88B1-82CA6F35B80E}"/>
    <cellStyle name="Comma 63" xfId="6248" xr:uid="{00000000-0005-0000-0000-00009F130000}"/>
    <cellStyle name="Comma 63 2" xfId="9303" xr:uid="{00000000-0005-0000-0000-0000A0130000}"/>
    <cellStyle name="Comma 63 2 2" xfId="10041" xr:uid="{3F041276-ED59-4223-B49E-3354A7F28698}"/>
    <cellStyle name="Comma 63 2_Published_values" xfId="12324" xr:uid="{36DABC39-3779-41CC-B7E5-2DCF37F5B879}"/>
    <cellStyle name="Comma 63 3" xfId="9652" xr:uid="{21309A71-B10D-40F9-BFE0-517D136FB500}"/>
    <cellStyle name="Comma 63 3 2" xfId="12010" xr:uid="{B5E91330-5639-483F-8375-47B53C75D973}"/>
    <cellStyle name="Comma 63 4" xfId="11648" xr:uid="{BB16E154-C6A3-44C3-9969-0E31AE6C73DB}"/>
    <cellStyle name="Comma 63 5" xfId="11569" xr:uid="{D2D1C414-7399-4EEC-878C-05D0178021F3}"/>
    <cellStyle name="Comma 63_11. BS" xfId="10655" xr:uid="{970579C2-3E05-4F6C-AA76-C437A51AC1F6}"/>
    <cellStyle name="Comma 64" xfId="7971" xr:uid="{00000000-0005-0000-0000-0000A1130000}"/>
    <cellStyle name="Comma 65" xfId="8921" xr:uid="{00000000-0005-0000-0000-0000A2130000}"/>
    <cellStyle name="Comma 66" xfId="8930" xr:uid="{00000000-0005-0000-0000-0000A3130000}"/>
    <cellStyle name="Comma 67" xfId="8982" xr:uid="{00000000-0005-0000-0000-0000A4130000}"/>
    <cellStyle name="Comma 68" xfId="8987" xr:uid="{00000000-0005-0000-0000-0000A5130000}"/>
    <cellStyle name="Comma 69" xfId="8973" xr:uid="{00000000-0005-0000-0000-0000A6130000}"/>
    <cellStyle name="Comma 7" xfId="281" xr:uid="{00000000-0005-0000-0000-0000A7130000}"/>
    <cellStyle name="Comma 7 10" xfId="9100" xr:uid="{00000000-0005-0000-0000-0000A8130000}"/>
    <cellStyle name="Comma 7 10 2" xfId="10042" xr:uid="{73C534E7-3D25-4CB4-A9C5-844645468707}"/>
    <cellStyle name="Comma 7 10_Published_values" xfId="12325" xr:uid="{9B865E38-866E-4193-9B28-0D6B5D5EBD16}"/>
    <cellStyle name="Comma 7 2" xfId="282" xr:uid="{00000000-0005-0000-0000-0000A9130000}"/>
    <cellStyle name="Comma 7 2 10" xfId="9405" xr:uid="{FF165D4A-F625-4283-86E3-360007A9F92C}"/>
    <cellStyle name="Comma 7 2 10 2" xfId="12011" xr:uid="{DB78C650-CFE0-4A05-9AC5-947D80E848E1}"/>
    <cellStyle name="Comma 7 2 2" xfId="283" xr:uid="{00000000-0005-0000-0000-0000AA130000}"/>
    <cellStyle name="Comma 7 2 2 10" xfId="9585" xr:uid="{2C191E84-E1CC-4D40-A543-B62279ED1102}"/>
    <cellStyle name="Comma 7 2 2 10 2" xfId="12012" xr:uid="{1C6D4CEB-8A61-4AEF-B53C-E74C13E390C6}"/>
    <cellStyle name="Comma 7 2 2 2" xfId="704" xr:uid="{00000000-0005-0000-0000-0000AB130000}"/>
    <cellStyle name="Comma 7 2 2 2 2" xfId="5872" xr:uid="{00000000-0005-0000-0000-0000AC130000}"/>
    <cellStyle name="Comma 7 2 2 2 3" xfId="6108" xr:uid="{00000000-0005-0000-0000-0000AD130000}"/>
    <cellStyle name="Comma 7 2 2 2 4" xfId="6288" xr:uid="{00000000-0005-0000-0000-0000AE130000}"/>
    <cellStyle name="Comma 7 2 2 2_11. BS" xfId="10659" xr:uid="{45BFF764-1106-4360-99A9-6518FD77C25D}"/>
    <cellStyle name="Comma 7 2 2 3" xfId="5812" xr:uid="{00000000-0005-0000-0000-0000B0130000}"/>
    <cellStyle name="Comma 7 2 2 4" xfId="6051" xr:uid="{00000000-0005-0000-0000-0000B1130000}"/>
    <cellStyle name="Comma 7 2 2 5" xfId="5770" xr:uid="{00000000-0005-0000-0000-0000B2130000}"/>
    <cellStyle name="Comma 7 2 2 5 2" xfId="10043" xr:uid="{3F654DA5-4357-463A-9833-6E344A78E656}"/>
    <cellStyle name="Comma 7 2 2 5_Published_values" xfId="12326" xr:uid="{B659BF6F-28F2-44EF-9968-E0E8467821DA}"/>
    <cellStyle name="Comma 7 2 2 6" xfId="9125" xr:uid="{00000000-0005-0000-0000-0000B3130000}"/>
    <cellStyle name="Comma 7 2 2 6 2" xfId="10044" xr:uid="{6811E81B-4B41-439F-906C-A1622D72F2F3}"/>
    <cellStyle name="Comma 7 2 2 6_Published_values" xfId="12327" xr:uid="{978C4A7D-A704-4A1C-9C56-6BA5E390965E}"/>
    <cellStyle name="Comma 7 2 2 7" xfId="9383" xr:uid="{66677B1E-F7E1-4A2C-A019-08DEA582AC7E}"/>
    <cellStyle name="Comma 7 2 2 7 2" xfId="12013" xr:uid="{E4D3B565-0F1B-420B-8170-9DFE178E2D21}"/>
    <cellStyle name="Comma 7 2 2 8" xfId="9398" xr:uid="{158C2F84-06A0-4E72-9284-8CD8493B8243}"/>
    <cellStyle name="Comma 7 2 2 8 2" xfId="12014" xr:uid="{8B01B2B3-0A3F-48D2-AB77-1237CA0AAC21}"/>
    <cellStyle name="Comma 7 2 2 9" xfId="9597" xr:uid="{16EC038E-8F49-42DF-99B7-AD0613D292F8}"/>
    <cellStyle name="Comma 7 2 2 9 2" xfId="12015" xr:uid="{183A3234-3944-4970-8D71-D1B6D9BA684F}"/>
    <cellStyle name="Comma 7 2 2_11. BS" xfId="10658" xr:uid="{C68CF0B8-4F7C-421A-A72D-3AE710B5086E}"/>
    <cellStyle name="Comma 7 2 3" xfId="682" xr:uid="{00000000-0005-0000-0000-0000B5130000}"/>
    <cellStyle name="Comma 7 2 3 2" xfId="5850" xr:uid="{00000000-0005-0000-0000-0000B6130000}"/>
    <cellStyle name="Comma 7 2 3 3" xfId="6086" xr:uid="{00000000-0005-0000-0000-0000B7130000}"/>
    <cellStyle name="Comma 7 2 3 4" xfId="6266" xr:uid="{00000000-0005-0000-0000-0000B8130000}"/>
    <cellStyle name="Comma 7 2 3_11. BS" xfId="10660" xr:uid="{FCE86231-6F49-4F94-92D8-1ECDB2F3B609}"/>
    <cellStyle name="Comma 7 2 4" xfId="1419" xr:uid="{00000000-0005-0000-0000-0000BA130000}"/>
    <cellStyle name="Comma 7 2 4 2" xfId="6170" xr:uid="{00000000-0005-0000-0000-0000BB130000}"/>
    <cellStyle name="Comma 7 2 4_11. BS" xfId="10661" xr:uid="{FFE168BB-0748-4510-A4D4-68BA51CA0C61}"/>
    <cellStyle name="Comma 7 2 5" xfId="5811" xr:uid="{00000000-0005-0000-0000-0000BD130000}"/>
    <cellStyle name="Comma 7 2 6" xfId="6050" xr:uid="{00000000-0005-0000-0000-0000BE130000}"/>
    <cellStyle name="Comma 7 2 7" xfId="5747" xr:uid="{00000000-0005-0000-0000-0000BF130000}"/>
    <cellStyle name="Comma 7 2 7 2" xfId="10045" xr:uid="{DE514952-C094-4292-AADC-D8845221609D}"/>
    <cellStyle name="Comma 7 2 7_Published_values" xfId="12328" xr:uid="{FE0EB295-281C-4B34-A53A-20806E5364A3}"/>
    <cellStyle name="Comma 7 2 8" xfId="9108" xr:uid="{00000000-0005-0000-0000-0000C0130000}"/>
    <cellStyle name="Comma 7 2 8 2" xfId="10046" xr:uid="{24254760-5B1D-48D2-AF33-6BC5C77E8367}"/>
    <cellStyle name="Comma 7 2 8_Published_values" xfId="12329" xr:uid="{3B31E21C-9F37-46FF-B1F7-2BBCEE4580FB}"/>
    <cellStyle name="Comma 7 2 9" xfId="9364" xr:uid="{0FE94BDC-F0A8-4688-BAF5-0ACAF572C163}"/>
    <cellStyle name="Comma 7 2 9 2" xfId="12016" xr:uid="{2FBA89A0-E433-4108-90DF-09455D04790C}"/>
    <cellStyle name="Comma 7 2_11. BS" xfId="10657" xr:uid="{268FC9AF-DD3D-4336-87AE-92EE9390A1DB}"/>
    <cellStyle name="Comma 7 3" xfId="284" xr:uid="{00000000-0005-0000-0000-0000C2130000}"/>
    <cellStyle name="Comma 7 3 10" xfId="9676" xr:uid="{1856B524-2E9D-424A-B769-C4B985B8A803}"/>
    <cellStyle name="Comma 7 3 10 2" xfId="12017" xr:uid="{E6AB08D4-E883-4B92-9409-E3D3D66C8C4A}"/>
    <cellStyle name="Comma 7 3 2" xfId="693" xr:uid="{00000000-0005-0000-0000-0000C3130000}"/>
    <cellStyle name="Comma 7 3 2 2" xfId="5861" xr:uid="{00000000-0005-0000-0000-0000C4130000}"/>
    <cellStyle name="Comma 7 3 2 3" xfId="6097" xr:uid="{00000000-0005-0000-0000-0000C5130000}"/>
    <cellStyle name="Comma 7 3 2 4" xfId="6277" xr:uid="{00000000-0005-0000-0000-0000C6130000}"/>
    <cellStyle name="Comma 7 3 2_11. BS" xfId="10663" xr:uid="{8E3CB283-4959-4553-82C0-B0EAC071404E}"/>
    <cellStyle name="Comma 7 3 3" xfId="5813" xr:uid="{00000000-0005-0000-0000-0000C8130000}"/>
    <cellStyle name="Comma 7 3 4" xfId="6052" xr:uid="{00000000-0005-0000-0000-0000C9130000}"/>
    <cellStyle name="Comma 7 3 5" xfId="5759" xr:uid="{00000000-0005-0000-0000-0000CA130000}"/>
    <cellStyle name="Comma 7 3 5 2" xfId="10047" xr:uid="{4FED7D0C-DDBF-4ACA-A099-962AA5761EA8}"/>
    <cellStyle name="Comma 7 3 5_Published_values" xfId="12330" xr:uid="{BD8EF3AC-1271-44B1-ADA7-479E80766CA5}"/>
    <cellStyle name="Comma 7 3 6" xfId="9117" xr:uid="{00000000-0005-0000-0000-0000CB130000}"/>
    <cellStyle name="Comma 7 3 6 2" xfId="10048" xr:uid="{24CC8A9A-C8EB-4CB0-B62E-F2B6768BFF2A}"/>
    <cellStyle name="Comma 7 3 6_Published_values" xfId="12331" xr:uid="{D4EE3A2B-E6F1-4467-BF52-CCA63D77F0DE}"/>
    <cellStyle name="Comma 7 3 7" xfId="9374" xr:uid="{64183460-141D-487B-88AB-A337B7F64BB0}"/>
    <cellStyle name="Comma 7 3 7 2" xfId="12018" xr:uid="{AD280469-9F91-4A95-80A2-80FCE88EC751}"/>
    <cellStyle name="Comma 7 3 8" xfId="9353" xr:uid="{CDAE2766-13E6-48E9-B21F-CF0BFFE418EA}"/>
    <cellStyle name="Comma 7 3 8 2" xfId="12019" xr:uid="{46A227D9-6D19-40D8-B39E-8252F52D8561}"/>
    <cellStyle name="Comma 7 3 9" xfId="9593" xr:uid="{7650B9B2-ACE1-42BA-87A0-0337450D8D36}"/>
    <cellStyle name="Comma 7 3 9 2" xfId="12020" xr:uid="{EEF8D309-F613-4303-BD15-4204FCCA175F}"/>
    <cellStyle name="Comma 7 3_11. BS" xfId="10662" xr:uid="{1275AF82-CA48-4B68-84EF-85DDB1676A29}"/>
    <cellStyle name="Comma 7 4" xfId="671" xr:uid="{00000000-0005-0000-0000-0000CD130000}"/>
    <cellStyle name="Comma 7 4 2" xfId="5839" xr:uid="{00000000-0005-0000-0000-0000CE130000}"/>
    <cellStyle name="Comma 7 4 3" xfId="6075" xr:uid="{00000000-0005-0000-0000-0000CF130000}"/>
    <cellStyle name="Comma 7 4 4" xfId="6255" xr:uid="{00000000-0005-0000-0000-0000D0130000}"/>
    <cellStyle name="Comma 7 4_11. BS" xfId="10664" xr:uid="{474C2398-8597-4170-AAFD-2AB04FA290C9}"/>
    <cellStyle name="Comma 7 5" xfId="1418" xr:uid="{00000000-0005-0000-0000-0000D2130000}"/>
    <cellStyle name="Comma 7 5 2" xfId="6169" xr:uid="{00000000-0005-0000-0000-0000D3130000}"/>
    <cellStyle name="Comma 7 5_11. BS" xfId="10665" xr:uid="{D06731B6-1434-44A1-B0C5-0EB863C253F8}"/>
    <cellStyle name="Comma 7 6" xfId="5485" xr:uid="{00000000-0005-0000-0000-0000D5130000}"/>
    <cellStyle name="Comma 7 6 2" xfId="6242" xr:uid="{00000000-0005-0000-0000-0000D6130000}"/>
    <cellStyle name="Comma 7 6_11. BS" xfId="10666" xr:uid="{11E01A7C-2303-4A6A-B256-48FE286AE1FB}"/>
    <cellStyle name="Comma 7 7" xfId="5597" xr:uid="{00000000-0005-0000-0000-0000D8130000}"/>
    <cellStyle name="Comma 7 7 2" xfId="5810" xr:uid="{00000000-0005-0000-0000-0000D9130000}"/>
    <cellStyle name="Comma 7 7 2 2" xfId="10049" xr:uid="{94978B69-2890-4187-8665-7FD877D0D5A8}"/>
    <cellStyle name="Comma 7 7 2_Published_values" xfId="12332" xr:uid="{A3F19E5B-89AF-4C97-888F-9A4B2253938F}"/>
    <cellStyle name="Comma 7 7_11. BS" xfId="10667" xr:uid="{6F8A1BC7-4FAF-44AD-ACC5-3B9BB0042121}"/>
    <cellStyle name="Comma 7 8" xfId="6049" xr:uid="{00000000-0005-0000-0000-0000DA130000}"/>
    <cellStyle name="Comma 7 9" xfId="5737" xr:uid="{00000000-0005-0000-0000-0000DB130000}"/>
    <cellStyle name="Comma 7 9 2" xfId="10050" xr:uid="{5B179ACA-D4B6-47D6-B102-905D596B387C}"/>
    <cellStyle name="Comma 7 9_Published_values" xfId="12333" xr:uid="{66CC7CC2-3737-4CCA-BA24-31BE0685B9A5}"/>
    <cellStyle name="Comma 7_11. BS" xfId="10656" xr:uid="{F872F605-80DC-4D06-BED3-B65820395E6F}"/>
    <cellStyle name="Comma 70" xfId="8920" xr:uid="{00000000-0005-0000-0000-0000DD130000}"/>
    <cellStyle name="Comma 71" xfId="8963" xr:uid="{00000000-0005-0000-0000-0000DE130000}"/>
    <cellStyle name="Comma 72" xfId="8938" xr:uid="{00000000-0005-0000-0000-0000DF130000}"/>
    <cellStyle name="Comma 73" xfId="8940" xr:uid="{00000000-0005-0000-0000-0000E0130000}"/>
    <cellStyle name="Comma 74" xfId="8980" xr:uid="{00000000-0005-0000-0000-0000E1130000}"/>
    <cellStyle name="Comma 75" xfId="8961" xr:uid="{00000000-0005-0000-0000-0000E2130000}"/>
    <cellStyle name="Comma 76" xfId="8991" xr:uid="{00000000-0005-0000-0000-0000E3130000}"/>
    <cellStyle name="Comma 77" xfId="5753" xr:uid="{00000000-0005-0000-0000-0000E4130000}"/>
    <cellStyle name="Comma 77 2" xfId="10051" xr:uid="{1443E4F0-AE85-4D43-9317-7A84FAD838A4}"/>
    <cellStyle name="Comma 77_Published_values" xfId="12334" xr:uid="{2DA92644-AD1D-4818-91F5-F6493076D398}"/>
    <cellStyle name="Comma 78" xfId="9112" xr:uid="{00000000-0005-0000-0000-0000E5130000}"/>
    <cellStyle name="Comma 78 2" xfId="10052" xr:uid="{0BF0C566-F8B9-43F4-9F85-6B05D2DF5C62}"/>
    <cellStyle name="Comma 78_Published_values" xfId="12335" xr:uid="{FA2B3D51-216E-4E60-AC0E-5282B29FF23A}"/>
    <cellStyle name="Comma 79" xfId="9368" xr:uid="{5A92D285-5425-4A86-8CEC-E72ECED2A672}"/>
    <cellStyle name="Comma 79 2" xfId="12021" xr:uid="{C88705E4-C271-4E0D-95E0-EB3590030C35}"/>
    <cellStyle name="Comma 8" xfId="285" xr:uid="{00000000-0005-0000-0000-0000E6130000}"/>
    <cellStyle name="Comma 8 10" xfId="9101" xr:uid="{00000000-0005-0000-0000-0000E7130000}"/>
    <cellStyle name="Comma 8 10 2" xfId="10053" xr:uid="{10248B4D-137A-4713-B076-354435E0242E}"/>
    <cellStyle name="Comma 8 10_Published_values" xfId="12336" xr:uid="{8D3CA81F-CA3B-49D5-A42C-7A87C5C2FFD0}"/>
    <cellStyle name="Comma 8 2" xfId="286" xr:uid="{00000000-0005-0000-0000-0000E8130000}"/>
    <cellStyle name="Comma 8 2 10" xfId="9589" xr:uid="{7BEAFBA0-8DC8-4FDE-B3BE-E971B968527F}"/>
    <cellStyle name="Comma 8 2 10 2" xfId="12022" xr:uid="{D1F8BCE5-8783-43FB-B538-17FA44B892BB}"/>
    <cellStyle name="Comma 8 2 2" xfId="287" xr:uid="{00000000-0005-0000-0000-0000E9130000}"/>
    <cellStyle name="Comma 8 2 2 10" xfId="11364" xr:uid="{18102A46-BAC4-4A88-8CE8-195A6AFCEC9C}"/>
    <cellStyle name="Comma 8 2 2 10 2" xfId="12023" xr:uid="{400E6A1D-D88E-4EB8-9FAB-5BEE4014A849}"/>
    <cellStyle name="Comma 8 2 2 2" xfId="705" xr:uid="{00000000-0005-0000-0000-0000EA130000}"/>
    <cellStyle name="Comma 8 2 2 2 2" xfId="5873" xr:uid="{00000000-0005-0000-0000-0000EB130000}"/>
    <cellStyle name="Comma 8 2 2 2 3" xfId="6109" xr:uid="{00000000-0005-0000-0000-0000EC130000}"/>
    <cellStyle name="Comma 8 2 2 2 4" xfId="6289" xr:uid="{00000000-0005-0000-0000-0000ED130000}"/>
    <cellStyle name="Comma 8 2 2 2_11. BS" xfId="10671" xr:uid="{33F63F37-3FE8-4664-B9BA-405B43329BD4}"/>
    <cellStyle name="Comma 8 2 2 3" xfId="5816" xr:uid="{00000000-0005-0000-0000-0000EF130000}"/>
    <cellStyle name="Comma 8 2 2 4" xfId="6055" xr:uid="{00000000-0005-0000-0000-0000F0130000}"/>
    <cellStyle name="Comma 8 2 2 5" xfId="5771" xr:uid="{00000000-0005-0000-0000-0000F1130000}"/>
    <cellStyle name="Comma 8 2 2 5 2" xfId="10054" xr:uid="{3A38C09C-BE39-4A87-BAD3-507A2C65DE2A}"/>
    <cellStyle name="Comma 8 2 2 5_Published_values" xfId="12337" xr:uid="{4CCE21C3-4772-4D7D-8417-03557FC9BFF0}"/>
    <cellStyle name="Comma 8 2 2 6" xfId="9126" xr:uid="{00000000-0005-0000-0000-0000F2130000}"/>
    <cellStyle name="Comma 8 2 2 6 2" xfId="10055" xr:uid="{74FD15AF-B536-452F-962A-DDB89F1BAC19}"/>
    <cellStyle name="Comma 8 2 2 6_Published_values" xfId="12338" xr:uid="{78384647-5BE0-4B19-8CA0-4B7CD2B0CC73}"/>
    <cellStyle name="Comma 8 2 2 7" xfId="9384" xr:uid="{B2DAEB86-07BC-4304-9806-AFE657BF8673}"/>
    <cellStyle name="Comma 8 2 2 7 2" xfId="12024" xr:uid="{EF56F273-6059-44B9-8AC5-D00329D08A5C}"/>
    <cellStyle name="Comma 8 2 2 8" xfId="9348" xr:uid="{D8ABD79D-73C4-4D02-939A-ED893E305476}"/>
    <cellStyle name="Comma 8 2 2 8 2" xfId="12025" xr:uid="{2702595C-8D86-49BD-BDD7-083FE87A37CB}"/>
    <cellStyle name="Comma 8 2 2 9" xfId="11370" xr:uid="{D3A29F65-1A64-495B-8670-5380EE80EDD9}"/>
    <cellStyle name="Comma 8 2 2 9 2" xfId="12026" xr:uid="{FDD2B486-09E9-46E4-9988-BC10A48BF09E}"/>
    <cellStyle name="Comma 8 2 2_11. BS" xfId="10670" xr:uid="{0A26E940-90E7-4B8E-BB69-9FD3577275B8}"/>
    <cellStyle name="Comma 8 2 3" xfId="683" xr:uid="{00000000-0005-0000-0000-0000F4130000}"/>
    <cellStyle name="Comma 8 2 3 2" xfId="5851" xr:uid="{00000000-0005-0000-0000-0000F5130000}"/>
    <cellStyle name="Comma 8 2 3 3" xfId="6087" xr:uid="{00000000-0005-0000-0000-0000F6130000}"/>
    <cellStyle name="Comma 8 2 3 4" xfId="6267" xr:uid="{00000000-0005-0000-0000-0000F7130000}"/>
    <cellStyle name="Comma 8 2 3_11. BS" xfId="10672" xr:uid="{35105E01-73D5-4CA0-8E6D-4C17A1FDFD6C}"/>
    <cellStyle name="Comma 8 2 4" xfId="5815" xr:uid="{00000000-0005-0000-0000-0000F9130000}"/>
    <cellStyle name="Comma 8 2 5" xfId="6054" xr:uid="{00000000-0005-0000-0000-0000FA130000}"/>
    <cellStyle name="Comma 8 2 6" xfId="5748" xr:uid="{00000000-0005-0000-0000-0000FB130000}"/>
    <cellStyle name="Comma 8 2 6 2" xfId="10056" xr:uid="{42F6CBD5-B08E-419A-BE9D-D1C779F8A8E2}"/>
    <cellStyle name="Comma 8 2 6_Published_values" xfId="12339" xr:uid="{E5EFD127-127D-4AE5-90EE-60DB83F9C600}"/>
    <cellStyle name="Comma 8 2 7" xfId="9109" xr:uid="{00000000-0005-0000-0000-0000FC130000}"/>
    <cellStyle name="Comma 8 2 7 2" xfId="10057" xr:uid="{EB79292E-3BEE-4081-8A14-8BD9314633E4}"/>
    <cellStyle name="Comma 8 2 7_Published_values" xfId="12340" xr:uid="{881FA824-DB5E-4FBF-B005-03598353BB78}"/>
    <cellStyle name="Comma 8 2 8" xfId="9365" xr:uid="{042312FB-E884-4DED-A65D-D6D8399EA39E}"/>
    <cellStyle name="Comma 8 2 8 2" xfId="12027" xr:uid="{467BD63C-C640-41F9-BCA1-39B7BD5F4CB9}"/>
    <cellStyle name="Comma 8 2 9" xfId="9369" xr:uid="{CBAACC35-8534-421F-A36E-CFE555B5E8AA}"/>
    <cellStyle name="Comma 8 2 9 2" xfId="12028" xr:uid="{F209D9E5-ED6F-46B7-999C-DD3D2D07FAB6}"/>
    <cellStyle name="Comma 8 2_11. BS" xfId="10669" xr:uid="{7E80A8D0-68B0-4BCF-91A6-33B387ACC99D}"/>
    <cellStyle name="Comma 8 3" xfId="288" xr:uid="{00000000-0005-0000-0000-0000FE130000}"/>
    <cellStyle name="Comma 8 3 10" xfId="9675" xr:uid="{027DEE4C-3154-400F-8B0F-594B22CBDCA6}"/>
    <cellStyle name="Comma 8 3 10 2" xfId="12029" xr:uid="{39913CEB-4B39-4D69-A4A9-00CCA7D8C702}"/>
    <cellStyle name="Comma 8 3 2" xfId="694" xr:uid="{00000000-0005-0000-0000-0000FF130000}"/>
    <cellStyle name="Comma 8 3 2 2" xfId="5862" xr:uid="{00000000-0005-0000-0000-000000140000}"/>
    <cellStyle name="Comma 8 3 2 3" xfId="6098" xr:uid="{00000000-0005-0000-0000-000001140000}"/>
    <cellStyle name="Comma 8 3 2 4" xfId="6278" xr:uid="{00000000-0005-0000-0000-000002140000}"/>
    <cellStyle name="Comma 8 3 2_11. BS" xfId="10674" xr:uid="{7862DC66-B345-4D38-BAAE-1E5E4E4DB94C}"/>
    <cellStyle name="Comma 8 3 3" xfId="5817" xr:uid="{00000000-0005-0000-0000-000004140000}"/>
    <cellStyle name="Comma 8 3 4" xfId="6056" xr:uid="{00000000-0005-0000-0000-000005140000}"/>
    <cellStyle name="Comma 8 3 5" xfId="5760" xr:uid="{00000000-0005-0000-0000-000006140000}"/>
    <cellStyle name="Comma 8 3 5 2" xfId="10058" xr:uid="{48F74C37-B2E6-4576-B7F0-BFB7533211DB}"/>
    <cellStyle name="Comma 8 3 5_Published_values" xfId="12341" xr:uid="{C4DAE0F6-296B-4B40-82A8-713F5B036840}"/>
    <cellStyle name="Comma 8 3 6" xfId="9118" xr:uid="{00000000-0005-0000-0000-000007140000}"/>
    <cellStyle name="Comma 8 3 6 2" xfId="10059" xr:uid="{70A0B32B-DFE0-4E90-B04F-2D69A1E46E3A}"/>
    <cellStyle name="Comma 8 3 6_Published_values" xfId="12342" xr:uid="{9C65AD12-046E-4BE1-A6AB-ECBC76F99F24}"/>
    <cellStyle name="Comma 8 3 7" xfId="9375" xr:uid="{820498B7-7DBD-4D2D-8CCC-CB2EA366A68A}"/>
    <cellStyle name="Comma 8 3 7 2" xfId="12030" xr:uid="{A3F1E77C-A59E-4359-8D30-B7AC93831EF8}"/>
    <cellStyle name="Comma 8 3 8" xfId="9402" xr:uid="{016B252B-0F3E-4098-9F07-8A03AEAC4194}"/>
    <cellStyle name="Comma 8 3 8 2" xfId="12031" xr:uid="{24DC8694-937E-4B1E-AF24-9C9C60853DC3}"/>
    <cellStyle name="Comma 8 3 9" xfId="11356" xr:uid="{7CFD0144-6FE8-428E-A826-2AD1C6513A5E}"/>
    <cellStyle name="Comma 8 3 9 2" xfId="12032" xr:uid="{C2E8E298-D528-4732-A155-73679492724E}"/>
    <cellStyle name="Comma 8 3_11. BS" xfId="10673" xr:uid="{6ED7E8F9-2737-4B79-8C7A-71AAE7C32D75}"/>
    <cellStyle name="Comma 8 4" xfId="672" xr:uid="{00000000-0005-0000-0000-000009140000}"/>
    <cellStyle name="Comma 8 4 2" xfId="5840" xr:uid="{00000000-0005-0000-0000-00000A140000}"/>
    <cellStyle name="Comma 8 4 3" xfId="6076" xr:uid="{00000000-0005-0000-0000-00000B140000}"/>
    <cellStyle name="Comma 8 4 4" xfId="6256" xr:uid="{00000000-0005-0000-0000-00000C140000}"/>
    <cellStyle name="Comma 8 4_11. BS" xfId="10675" xr:uid="{8EA97790-32FE-4D15-AA31-D7E7D8A37DF8}"/>
    <cellStyle name="Comma 8 5" xfId="1420" xr:uid="{00000000-0005-0000-0000-00000E140000}"/>
    <cellStyle name="Comma 8 5 2" xfId="6171" xr:uid="{00000000-0005-0000-0000-00000F140000}"/>
    <cellStyle name="Comma 8 5_11. BS" xfId="10676" xr:uid="{063B1278-65B8-4BD6-8003-5B8F5182EBDA}"/>
    <cellStyle name="Comma 8 6" xfId="5486" xr:uid="{00000000-0005-0000-0000-000011140000}"/>
    <cellStyle name="Comma 8 6 2" xfId="6243" xr:uid="{00000000-0005-0000-0000-000012140000}"/>
    <cellStyle name="Comma 8 6_11. BS" xfId="10677" xr:uid="{4CE5E2E2-4B9B-477D-9926-BB3B29963060}"/>
    <cellStyle name="Comma 8 7" xfId="5814" xr:uid="{00000000-0005-0000-0000-000014140000}"/>
    <cellStyle name="Comma 8 8" xfId="6053" xr:uid="{00000000-0005-0000-0000-000015140000}"/>
    <cellStyle name="Comma 8 9" xfId="5738" xr:uid="{00000000-0005-0000-0000-000016140000}"/>
    <cellStyle name="Comma 8 9 2" xfId="10060" xr:uid="{20FBA7E3-2EF9-4D40-987A-7D5E83DF1A18}"/>
    <cellStyle name="Comma 8 9_Published_values" xfId="12343" xr:uid="{6131C6D9-F784-44BE-A39D-8CAAB45275D2}"/>
    <cellStyle name="Comma 8_11. BS" xfId="10668" xr:uid="{6C1D0E35-BF67-425B-BA0F-99D05D9BEF1D}"/>
    <cellStyle name="Comma 80" xfId="9357" xr:uid="{0215E2E2-7817-4CCB-B807-2D2691196269}"/>
    <cellStyle name="Comma 80 2" xfId="12033" xr:uid="{552662B6-CCBC-4F4E-B75D-7A9257826AE5}"/>
    <cellStyle name="Comma 81" xfId="9590" xr:uid="{D5198491-9B03-4FC9-BE51-96911184E3D3}"/>
    <cellStyle name="Comma 81 2" xfId="12034" xr:uid="{EA890815-6761-4BBD-91CC-D23127EA54B1}"/>
    <cellStyle name="Comma 82" xfId="11372" xr:uid="{C29F5D68-840A-4560-B66E-5318930571BF}"/>
    <cellStyle name="Comma 82 2" xfId="12035" xr:uid="{24AEDC5F-9029-476A-80AE-94F229D06888}"/>
    <cellStyle name="Comma 83" xfId="11393" xr:uid="{ECAB364E-BE47-458C-BC1A-448DA1489A94}"/>
    <cellStyle name="Comma 84" xfId="11388" xr:uid="{8D7EA457-B2B2-44CC-B28A-6155BA394D80}"/>
    <cellStyle name="Comma 9" xfId="289" xr:uid="{00000000-0005-0000-0000-000018140000}"/>
    <cellStyle name="Comma 9 10" xfId="9102" xr:uid="{00000000-0005-0000-0000-000019140000}"/>
    <cellStyle name="Comma 9 10 2" xfId="10061" xr:uid="{38E02D30-9173-4018-9501-AA44B355C957}"/>
    <cellStyle name="Comma 9 10_Published_values" xfId="12344" xr:uid="{A3DF4927-B7A1-4C1E-9D57-DB5B86CD2B34}"/>
    <cellStyle name="Comma 9 2" xfId="290" xr:uid="{00000000-0005-0000-0000-00001A140000}"/>
    <cellStyle name="Comma 9 2 10" xfId="11359" xr:uid="{C52EC38F-7B11-4B35-87ED-B913051AF599}"/>
    <cellStyle name="Comma 9 2 10 2" xfId="12036" xr:uid="{2E7AAA04-3B9A-4C14-8877-BE859A6B9BAB}"/>
    <cellStyle name="Comma 9 2 2" xfId="291" xr:uid="{00000000-0005-0000-0000-00001B140000}"/>
    <cellStyle name="Comma 9 2 2 10" xfId="9643" xr:uid="{6A5D8D59-3EA2-47EB-8937-7AE44A5CF98D}"/>
    <cellStyle name="Comma 9 2 2 10 2" xfId="12037" xr:uid="{4CE41592-B754-480A-AD6D-F6003D128876}"/>
    <cellStyle name="Comma 9 2 2 2" xfId="706" xr:uid="{00000000-0005-0000-0000-00001C140000}"/>
    <cellStyle name="Comma 9 2 2 2 2" xfId="5874" xr:uid="{00000000-0005-0000-0000-00001D140000}"/>
    <cellStyle name="Comma 9 2 2 2 3" xfId="6110" xr:uid="{00000000-0005-0000-0000-00001E140000}"/>
    <cellStyle name="Comma 9 2 2 2 4" xfId="6290" xr:uid="{00000000-0005-0000-0000-00001F140000}"/>
    <cellStyle name="Comma 9 2 2 2_11. BS" xfId="10681" xr:uid="{91DEB99B-F8C9-40DA-B8AD-0EA96308FAE0}"/>
    <cellStyle name="Comma 9 2 2 3" xfId="5820" xr:uid="{00000000-0005-0000-0000-000021140000}"/>
    <cellStyle name="Comma 9 2 2 4" xfId="6059" xr:uid="{00000000-0005-0000-0000-000022140000}"/>
    <cellStyle name="Comma 9 2 2 5" xfId="5772" xr:uid="{00000000-0005-0000-0000-000023140000}"/>
    <cellStyle name="Comma 9 2 2 5 2" xfId="10062" xr:uid="{CD36B089-65DC-424B-96AE-421B0E13B550}"/>
    <cellStyle name="Comma 9 2 2 5_Published_values" xfId="12345" xr:uid="{D93B1870-1E13-41D5-BEE6-CA45CC9454E1}"/>
    <cellStyle name="Comma 9 2 2 6" xfId="9127" xr:uid="{00000000-0005-0000-0000-000024140000}"/>
    <cellStyle name="Comma 9 2 2 6 2" xfId="10063" xr:uid="{AD18CD9D-C721-494E-9AB5-349458E81B5E}"/>
    <cellStyle name="Comma 9 2 2 6_Published_values" xfId="12346" xr:uid="{A89C2F2E-DF3E-4EEC-AD1D-0C44FE2542F0}"/>
    <cellStyle name="Comma 9 2 2 7" xfId="9385" xr:uid="{5200CFFA-4811-41D3-B3C0-58F5F8305B4F}"/>
    <cellStyle name="Comma 9 2 2 7 2" xfId="12038" xr:uid="{EF1E7ED6-0295-4D64-A26B-AC72645FEE0E}"/>
    <cellStyle name="Comma 9 2 2 8" xfId="9397" xr:uid="{5F2177DF-0152-49CD-985B-B580DA2B0136}"/>
    <cellStyle name="Comma 9 2 2 8 2" xfId="12039" xr:uid="{F9482F53-A8CC-40B7-96DD-DE8971A7668F}"/>
    <cellStyle name="Comma 9 2 2 9" xfId="9598" xr:uid="{C1FE2678-950B-44C5-A842-17018C13B06C}"/>
    <cellStyle name="Comma 9 2 2 9 2" xfId="12040" xr:uid="{3C43AF19-03C7-4D0E-848D-CA4048AFF7EE}"/>
    <cellStyle name="Comma 9 2 2_11. BS" xfId="10680" xr:uid="{11512515-976F-496F-A123-018652D7D283}"/>
    <cellStyle name="Comma 9 2 3" xfId="684" xr:uid="{00000000-0005-0000-0000-000026140000}"/>
    <cellStyle name="Comma 9 2 3 2" xfId="5852" xr:uid="{00000000-0005-0000-0000-000027140000}"/>
    <cellStyle name="Comma 9 2 3 3" xfId="6088" xr:uid="{00000000-0005-0000-0000-000028140000}"/>
    <cellStyle name="Comma 9 2 3 4" xfId="6268" xr:uid="{00000000-0005-0000-0000-000029140000}"/>
    <cellStyle name="Comma 9 2 3_11. BS" xfId="10682" xr:uid="{C95BC27E-A9EA-4F66-B1FF-B8BC5505A80C}"/>
    <cellStyle name="Comma 9 2 4" xfId="5819" xr:uid="{00000000-0005-0000-0000-00002B140000}"/>
    <cellStyle name="Comma 9 2 5" xfId="6058" xr:uid="{00000000-0005-0000-0000-00002C140000}"/>
    <cellStyle name="Comma 9 2 6" xfId="5749" xr:uid="{00000000-0005-0000-0000-00002D140000}"/>
    <cellStyle name="Comma 9 2 6 2" xfId="10064" xr:uid="{9FAAC6BD-CBC5-4BBE-B104-E0E1797DF28D}"/>
    <cellStyle name="Comma 9 2 6_Published_values" xfId="12347" xr:uid="{49187875-741A-4BB6-9D62-A025483D50C1}"/>
    <cellStyle name="Comma 9 2 7" xfId="9110" xr:uid="{00000000-0005-0000-0000-00002E140000}"/>
    <cellStyle name="Comma 9 2 7 2" xfId="10065" xr:uid="{CDD2A80D-A3AD-4140-A960-0F7E84FB2DC0}"/>
    <cellStyle name="Comma 9 2 7_Published_values" xfId="12348" xr:uid="{6CBBAF00-AD0A-40C1-B0A2-CD52C062341E}"/>
    <cellStyle name="Comma 9 2 8" xfId="9366" xr:uid="{F8339AC7-B018-4D44-A3BF-151AED0E4A8D}"/>
    <cellStyle name="Comma 9 2 8 2" xfId="12041" xr:uid="{2B907EBE-FF52-415B-AE64-A11270F352E8}"/>
    <cellStyle name="Comma 9 2 9" xfId="9403" xr:uid="{DA723BC1-86E8-4ABB-B753-68EF5A99138B}"/>
    <cellStyle name="Comma 9 2 9 2" xfId="12042" xr:uid="{FE12ECEF-EEBD-4D3C-8948-96C6EB58FF98}"/>
    <cellStyle name="Comma 9 2_11. BS" xfId="10679" xr:uid="{7D8CBF28-A1FD-4FA5-8DDD-52C7CCAF04F3}"/>
    <cellStyle name="Comma 9 3" xfId="292" xr:uid="{00000000-0005-0000-0000-000030140000}"/>
    <cellStyle name="Comma 9 3 10" xfId="9581" xr:uid="{D40B78D7-1CDC-4E4F-8D72-55CF1E3B4E34}"/>
    <cellStyle name="Comma 9 3 10 2" xfId="12043" xr:uid="{3E187158-06BB-48CF-94FB-7D6B21284FBC}"/>
    <cellStyle name="Comma 9 3 2" xfId="695" xr:uid="{00000000-0005-0000-0000-000031140000}"/>
    <cellStyle name="Comma 9 3 2 2" xfId="5863" xr:uid="{00000000-0005-0000-0000-000032140000}"/>
    <cellStyle name="Comma 9 3 2 3" xfId="6099" xr:uid="{00000000-0005-0000-0000-000033140000}"/>
    <cellStyle name="Comma 9 3 2 4" xfId="6279" xr:uid="{00000000-0005-0000-0000-000034140000}"/>
    <cellStyle name="Comma 9 3 2_11. BS" xfId="10684" xr:uid="{D7F519DA-2D4F-4070-8732-A0EC5D2F0014}"/>
    <cellStyle name="Comma 9 3 3" xfId="5821" xr:uid="{00000000-0005-0000-0000-000036140000}"/>
    <cellStyle name="Comma 9 3 4" xfId="6060" xr:uid="{00000000-0005-0000-0000-000037140000}"/>
    <cellStyle name="Comma 9 3 5" xfId="5761" xr:uid="{00000000-0005-0000-0000-000038140000}"/>
    <cellStyle name="Comma 9 3 5 2" xfId="10066" xr:uid="{B571B2C6-E0B6-46A5-AD24-72460852A62C}"/>
    <cellStyle name="Comma 9 3 5_Published_values" xfId="12349" xr:uid="{1C4F5D59-CBBB-4904-B5C9-3CE5D8565108}"/>
    <cellStyle name="Comma 9 3 6" xfId="9119" xr:uid="{00000000-0005-0000-0000-000039140000}"/>
    <cellStyle name="Comma 9 3 6 2" xfId="10067" xr:uid="{DD1BFDF8-69CF-4E69-9E48-70C94640DACC}"/>
    <cellStyle name="Comma 9 3 6_Published_values" xfId="12350" xr:uid="{7676A32A-0EFF-4CD0-9872-66DD7646D0A9}"/>
    <cellStyle name="Comma 9 3 7" xfId="9376" xr:uid="{B32A4F9C-60AA-4701-96FA-ADCB8D709CB0}"/>
    <cellStyle name="Comma 9 3 7 2" xfId="12044" xr:uid="{4F50C17A-F9E3-427F-9751-080362291A8B}"/>
    <cellStyle name="Comma 9 3 8" xfId="9349" xr:uid="{3614266E-B2C7-4755-98E0-4EF6E2D5B2D8}"/>
    <cellStyle name="Comma 9 3 8 2" xfId="12045" xr:uid="{B2BA97B2-CB6A-4823-9091-9AEDFCD33F4F}"/>
    <cellStyle name="Comma 9 3 9" xfId="11355" xr:uid="{AE7BEF8E-B605-4ED1-A246-2461C5D30BED}"/>
    <cellStyle name="Comma 9 3 9 2" xfId="12046" xr:uid="{1DFB9B0B-052D-45A3-A008-95D2D525F373}"/>
    <cellStyle name="Comma 9 3_11. BS" xfId="10683" xr:uid="{A13D0500-A341-40EE-BD47-08877CE30664}"/>
    <cellStyle name="Comma 9 4" xfId="673" xr:uid="{00000000-0005-0000-0000-00003B140000}"/>
    <cellStyle name="Comma 9 4 2" xfId="5841" xr:uid="{00000000-0005-0000-0000-00003C140000}"/>
    <cellStyle name="Comma 9 4 3" xfId="6077" xr:uid="{00000000-0005-0000-0000-00003D140000}"/>
    <cellStyle name="Comma 9 4 4" xfId="6257" xr:uid="{00000000-0005-0000-0000-00003E140000}"/>
    <cellStyle name="Comma 9 4_11. BS" xfId="10685" xr:uid="{A63D5329-277E-4986-9366-1BF48743E51F}"/>
    <cellStyle name="Comma 9 5" xfId="1421" xr:uid="{00000000-0005-0000-0000-000040140000}"/>
    <cellStyle name="Comma 9 5 2" xfId="6172" xr:uid="{00000000-0005-0000-0000-000041140000}"/>
    <cellStyle name="Comma 9 5_11. BS" xfId="10686" xr:uid="{A9AE0949-93A9-4F02-A0EB-025D9C6566B6}"/>
    <cellStyle name="Comma 9 6" xfId="5487" xr:uid="{00000000-0005-0000-0000-000043140000}"/>
    <cellStyle name="Comma 9 6 2" xfId="6244" xr:uid="{00000000-0005-0000-0000-000044140000}"/>
    <cellStyle name="Comma 9 6_11. BS" xfId="10687" xr:uid="{56E48437-F61E-4C60-AD0A-9DB04F790014}"/>
    <cellStyle name="Comma 9 7" xfId="5818" xr:uid="{00000000-0005-0000-0000-000046140000}"/>
    <cellStyle name="Comma 9 8" xfId="6057" xr:uid="{00000000-0005-0000-0000-000047140000}"/>
    <cellStyle name="Comma 9 9" xfId="5739" xr:uid="{00000000-0005-0000-0000-000048140000}"/>
    <cellStyle name="Comma 9 9 2" xfId="10068" xr:uid="{6EDFD3F2-50FE-4828-8060-A22680741DBE}"/>
    <cellStyle name="Comma 9 9_Published_values" xfId="12351" xr:uid="{0CD9A89D-FA9E-4E16-9D09-17C810BA9D7C}"/>
    <cellStyle name="Comma 9_11. BS" xfId="10678" xr:uid="{D5474A58-19EB-4F44-86EB-84C6B5DF5892}"/>
    <cellStyle name="Comma0" xfId="1422" xr:uid="{00000000-0005-0000-0000-00004A140000}"/>
    <cellStyle name="Commentaire" xfId="293" xr:uid="{00000000-0005-0000-0000-00004B140000}"/>
    <cellStyle name="Commentaire 2" xfId="1424" xr:uid="{00000000-0005-0000-0000-00004C140000}"/>
    <cellStyle name="Commentaire 2 2" xfId="1425" xr:uid="{00000000-0005-0000-0000-00004D140000}"/>
    <cellStyle name="Commentaire 2 2 2" xfId="7972" xr:uid="{00000000-0005-0000-0000-00004E140000}"/>
    <cellStyle name="Commentaire 2 2_11. BS" xfId="10689" xr:uid="{3CA56C4F-20C7-4B53-825F-149E1D9AD961}"/>
    <cellStyle name="Commentaire 2 3" xfId="7973" xr:uid="{00000000-0005-0000-0000-000050140000}"/>
    <cellStyle name="Commentaire 2_11. BS" xfId="10688" xr:uid="{BA165F12-496F-4D80-A3EE-25892E18DEF2}"/>
    <cellStyle name="Commentaire 3" xfId="1890" xr:uid="{00000000-0005-0000-0000-000052140000}"/>
    <cellStyle name="Commentaire 3 2" xfId="7974" xr:uid="{00000000-0005-0000-0000-000053140000}"/>
    <cellStyle name="Commentaire 3 2 2" xfId="7975" xr:uid="{00000000-0005-0000-0000-000054140000}"/>
    <cellStyle name="Commentaire 3 2_11. BS" xfId="10691" xr:uid="{DA4DC96F-EC2B-416E-AD47-8C3A93A690DF}"/>
    <cellStyle name="Commentaire 3 3" xfId="7976" xr:uid="{00000000-0005-0000-0000-000056140000}"/>
    <cellStyle name="Commentaire 3_11. BS" xfId="10690" xr:uid="{EA359E6C-BB14-49E1-9CFF-694F56C5A480}"/>
    <cellStyle name="Commentaire 4" xfId="1423" xr:uid="{00000000-0005-0000-0000-000058140000}"/>
    <cellStyle name="Commentaire 4 2" xfId="7977" xr:uid="{00000000-0005-0000-0000-000059140000}"/>
    <cellStyle name="Commentaire 4_11. BS" xfId="10692" xr:uid="{EC1FF351-F38F-46F1-900D-84F43B78CF28}"/>
    <cellStyle name="Commentaire_1.Entity" xfId="1426" xr:uid="{00000000-0005-0000-0000-00005B140000}"/>
    <cellStyle name="Copied" xfId="294" xr:uid="{00000000-0005-0000-0000-00005C140000}"/>
    <cellStyle name="Copied 2" xfId="7978" xr:uid="{00000000-0005-0000-0000-00005D140000}"/>
    <cellStyle name="Copied 2 2" xfId="7979" xr:uid="{00000000-0005-0000-0000-00005E140000}"/>
    <cellStyle name="Copied 2_11. BS" xfId="10694" xr:uid="{3F82E8F9-42C8-413E-BEA9-9ED89C4B3CAC}"/>
    <cellStyle name="Copied_11. BS" xfId="10693" xr:uid="{0080F67B-9A54-43FA-973C-97FA239B03BD}"/>
    <cellStyle name="Credito" xfId="1981" xr:uid="{00000000-0005-0000-0000-000061140000}"/>
    <cellStyle name="Currency 2" xfId="1427" xr:uid="{00000000-0005-0000-0000-000062140000}"/>
    <cellStyle name="Currency 2 10" xfId="11626" xr:uid="{0B4B69C1-FAF5-4DBE-A646-A40DA327B455}"/>
    <cellStyle name="Currency 2 2" xfId="1428" xr:uid="{00000000-0005-0000-0000-000063140000}"/>
    <cellStyle name="Currency 2 3" xfId="5598" xr:uid="{00000000-0005-0000-0000-000064140000}"/>
    <cellStyle name="Currency 2 3 2" xfId="6173" xr:uid="{00000000-0005-0000-0000-000065140000}"/>
    <cellStyle name="Currency 2 3 2 2" xfId="10069" xr:uid="{64AAB0EC-AA72-4E24-8E68-B34D642F6AC7}"/>
    <cellStyle name="Currency 2 3 2_Published_values" xfId="12352" xr:uid="{2BD81BA5-C8CB-4287-8168-D4440B02F3B4}"/>
    <cellStyle name="Currency 2 3 3" xfId="9296" xr:uid="{00000000-0005-0000-0000-000066140000}"/>
    <cellStyle name="Currency 2 3 3 2" xfId="10070" xr:uid="{80EE9070-97AB-49DF-A31E-3CAD36299876}"/>
    <cellStyle name="Currency 2 3 3_Published_values" xfId="12353" xr:uid="{8B7C65EB-9B85-4527-918E-F4AEC3187EDC}"/>
    <cellStyle name="Currency 2 3 4" xfId="9638" xr:uid="{D1CF3B7F-A13C-49F9-B3F2-C7D5D7009DB5}"/>
    <cellStyle name="Currency 2 3 4 2" xfId="12047" xr:uid="{D23ABBF6-04A8-483A-A93D-5B860B3D760B}"/>
    <cellStyle name="Currency 2 3 5" xfId="11639" xr:uid="{88A3845B-9D18-4289-9013-F8926EB35A0D}"/>
    <cellStyle name="Currency 2 3 6" xfId="11649" xr:uid="{7D74025F-568D-40FC-BFAF-E1187423A7AE}"/>
    <cellStyle name="Currency 2 3_11. BS" xfId="10696" xr:uid="{CB8EB3CC-D883-4160-BA96-DC09633F13E4}"/>
    <cellStyle name="Currency 2 4" xfId="8939" xr:uid="{00000000-0005-0000-0000-000067140000}"/>
    <cellStyle name="Currency 2 4 2" xfId="9311" xr:uid="{00000000-0005-0000-0000-000068140000}"/>
    <cellStyle name="Currency 2 4 2 2" xfId="10071" xr:uid="{D68F136A-239E-40EA-9B95-FDDB2CC9EA56}"/>
    <cellStyle name="Currency 2 4 2_Published_values" xfId="12354" xr:uid="{71E6071C-C155-44E6-8DBC-E577E2C3CDD9}"/>
    <cellStyle name="Currency 2 4 3" xfId="9692" xr:uid="{B17CA4A3-72CA-4A25-83E8-3F17A6620E7E}"/>
    <cellStyle name="Currency 2 4 3 2" xfId="12048" xr:uid="{2D359308-B35B-4ED3-B526-4CB1B5690A40}"/>
    <cellStyle name="Currency 2 4 4" xfId="11681" xr:uid="{7F1E08E9-85A2-4F22-A529-9D2A00FFD37F}"/>
    <cellStyle name="Currency 2 4 5" xfId="11659" xr:uid="{44DA0F05-085B-4FD2-8276-BB7BDE6AF2FB}"/>
    <cellStyle name="Currency 2 4_11. BS" xfId="10697" xr:uid="{3F60DA7D-9A42-40BE-BD44-EA7BE10CF286}"/>
    <cellStyle name="Currency 2 5" xfId="8995" xr:uid="{00000000-0005-0000-0000-000069140000}"/>
    <cellStyle name="Currency 2 5 2" xfId="9329" xr:uid="{00000000-0005-0000-0000-00006A140000}"/>
    <cellStyle name="Currency 2 5 2 2" xfId="10072" xr:uid="{ACDC17F0-D9AF-4170-92FF-1048A085EC8E}"/>
    <cellStyle name="Currency 2 5 2_Published_values" xfId="12355" xr:uid="{1BA0000D-C3BC-4E88-B42D-0E91661629BE}"/>
    <cellStyle name="Currency 2 5 3" xfId="9711" xr:uid="{A6E93B79-37A7-48BF-9137-F0648737E4F9}"/>
    <cellStyle name="Currency 2 5 3 2" xfId="12049" xr:uid="{43643FA9-B43A-4FA7-BFED-F50BBF0DD01A}"/>
    <cellStyle name="Currency 2 5 4" xfId="11700" xr:uid="{53EBEC58-6B93-47BE-81B2-DAF73E5BA1D0}"/>
    <cellStyle name="Currency 2 5 5" xfId="11560" xr:uid="{505D590C-01A8-4EBD-8066-C2AF2140FA03}"/>
    <cellStyle name="Currency 2 5_11. BS" xfId="10698" xr:uid="{D7D11A6C-1BB1-4AB7-A773-CDF24CF12458}"/>
    <cellStyle name="Currency 2 6" xfId="5964" xr:uid="{00000000-0005-0000-0000-00006B140000}"/>
    <cellStyle name="Currency 2 6 2" xfId="10073" xr:uid="{7D38CBC6-6ED1-4105-89BC-A8132640A4F3}"/>
    <cellStyle name="Currency 2 6_Published_values" xfId="12356" xr:uid="{653F3406-9EAC-4E59-9220-E709695EC827}"/>
    <cellStyle name="Currency 2 7" xfId="9232" xr:uid="{00000000-0005-0000-0000-00006C140000}"/>
    <cellStyle name="Currency 2 7 2" xfId="10074" xr:uid="{4989C2FA-2393-4583-A955-38FC12F12E47}"/>
    <cellStyle name="Currency 2 7_Published_values" xfId="12357" xr:uid="{0C385389-77DE-48EF-B8F7-7F19450EFA32}"/>
    <cellStyle name="Currency 2 8" xfId="9505" xr:uid="{EDD71477-0187-409A-8020-23B30DD16A2A}"/>
    <cellStyle name="Currency 2 8 2" xfId="12050" xr:uid="{73E3B922-45EA-461C-894D-D2BB17574989}"/>
    <cellStyle name="Currency 2 9" xfId="11505" xr:uid="{D3D67CA3-AEBB-4FB2-B1F3-B02B279263DA}"/>
    <cellStyle name="Currency 2_11. BS" xfId="10695" xr:uid="{D1C06417-F9E2-42CC-9C23-C118A4E6A71B}"/>
    <cellStyle name="Currency0" xfId="1429" xr:uid="{00000000-0005-0000-0000-00006E140000}"/>
    <cellStyle name="Data Input" xfId="7980" xr:uid="{00000000-0005-0000-0000-00006F140000}"/>
    <cellStyle name="Date" xfId="295" xr:uid="{00000000-0005-0000-0000-000070140000}"/>
    <cellStyle name="Date 2" xfId="1430" xr:uid="{00000000-0005-0000-0000-000071140000}"/>
    <cellStyle name="Date_11. BS" xfId="10699" xr:uid="{3634AC63-8EDC-467C-8481-89960021E39E}"/>
    <cellStyle name="Datum" xfId="296" xr:uid="{00000000-0005-0000-0000-000073140000}"/>
    <cellStyle name="Datum 2" xfId="297" xr:uid="{00000000-0005-0000-0000-000074140000}"/>
    <cellStyle name="Datum 3" xfId="298" xr:uid="{00000000-0005-0000-0000-000075140000}"/>
    <cellStyle name="Datum 3 2" xfId="1431" xr:uid="{00000000-0005-0000-0000-000076140000}"/>
    <cellStyle name="Datum 3_11. BS" xfId="10701" xr:uid="{FA2FF1C4-6D59-4D64-B4FB-B49C68A9FE4D}"/>
    <cellStyle name="Datum_11. BS" xfId="10700" xr:uid="{22B778A7-6987-42B7-B8E6-439A32DCA4FA}"/>
    <cellStyle name="ddd" xfId="7981" xr:uid="{00000000-0005-0000-0000-000079140000}"/>
    <cellStyle name="Dezimal [0] 2" xfId="1982" xr:uid="{00000000-0005-0000-0000-00007A140000}"/>
    <cellStyle name="Dezimal [0] 2 2" xfId="5654" xr:uid="{00000000-0005-0000-0000-00007B140000}"/>
    <cellStyle name="Dezimal [0] 2 2 2" xfId="6178" xr:uid="{00000000-0005-0000-0000-00007C140000}"/>
    <cellStyle name="Dezimal [0] 2 2 2 2" xfId="10075" xr:uid="{67447ABE-DB0C-48F5-85F9-E595502E79ED}"/>
    <cellStyle name="Dezimal [0] 2 2 2_Published_values" xfId="12358" xr:uid="{533623AC-355C-4D71-A57E-079A03CDA7CF}"/>
    <cellStyle name="Dezimal [0] 2 2_11. BS" xfId="10703" xr:uid="{BE11A7EB-44CB-4F0F-8B5F-1AFAE4009267}"/>
    <cellStyle name="Dezimal [0] 2_11. BS" xfId="10702" xr:uid="{6FE4C1F4-22AF-4372-8E71-31FCD9A78FF5}"/>
    <cellStyle name="Dezimal [0]_2ADJ" xfId="299" xr:uid="{00000000-0005-0000-0000-00007E140000}"/>
    <cellStyle name="Dezimal_2ADJ" xfId="300" xr:uid="{00000000-0005-0000-0000-00007F140000}"/>
    <cellStyle name="Eingabe" xfId="1432" xr:uid="{00000000-0005-0000-0000-000080140000}"/>
    <cellStyle name="Eingabe 2" xfId="1983" xr:uid="{00000000-0005-0000-0000-000081140000}"/>
    <cellStyle name="Eingabe_11. BS" xfId="10704" xr:uid="{B33443EF-D7AC-416E-A7A1-355EB9F7E71B}"/>
    <cellStyle name="Emphasis 1" xfId="301" xr:uid="{00000000-0005-0000-0000-000083140000}"/>
    <cellStyle name="Emphasis 1 2" xfId="1433" xr:uid="{00000000-0005-0000-0000-000084140000}"/>
    <cellStyle name="Emphasis 1_11. BS" xfId="10705" xr:uid="{F42C83E2-1D11-4C94-B303-864FCFC764D0}"/>
    <cellStyle name="Emphasis 2" xfId="302" xr:uid="{00000000-0005-0000-0000-000086140000}"/>
    <cellStyle name="Emphasis 2 2" xfId="1434" xr:uid="{00000000-0005-0000-0000-000087140000}"/>
    <cellStyle name="Emphasis 2_11. BS" xfId="10706" xr:uid="{DD99F37A-2DDE-480E-9D7A-DE3940E20B0D}"/>
    <cellStyle name="Emphasis 3" xfId="303" xr:uid="{00000000-0005-0000-0000-000089140000}"/>
    <cellStyle name="Emphasis 3 2" xfId="1435" xr:uid="{00000000-0005-0000-0000-00008A140000}"/>
    <cellStyle name="Emphasis 3_11. BS" xfId="10707" xr:uid="{5876FB86-5515-4D17-A1C7-9AB05B4ED905}"/>
    <cellStyle name="Encabezado 4" xfId="1436" xr:uid="{00000000-0005-0000-0000-00008C140000}"/>
    <cellStyle name="Ênfase1" xfId="1984" xr:uid="{00000000-0005-0000-0000-00008D140000}"/>
    <cellStyle name="Ênfase2" xfId="1985" xr:uid="{00000000-0005-0000-0000-00008E140000}"/>
    <cellStyle name="Ênfase3" xfId="1986" xr:uid="{00000000-0005-0000-0000-00008F140000}"/>
    <cellStyle name="Ênfase4" xfId="1987" xr:uid="{00000000-0005-0000-0000-000090140000}"/>
    <cellStyle name="Ênfase5" xfId="1988" xr:uid="{00000000-0005-0000-0000-000091140000}"/>
    <cellStyle name="Ênfase6" xfId="1989" xr:uid="{00000000-0005-0000-0000-000092140000}"/>
    <cellStyle name="Énfasis1" xfId="1437" xr:uid="{00000000-0005-0000-0000-000093140000}"/>
    <cellStyle name="Énfasis2" xfId="1438" xr:uid="{00000000-0005-0000-0000-000094140000}"/>
    <cellStyle name="Énfasis3" xfId="1439" xr:uid="{00000000-0005-0000-0000-000095140000}"/>
    <cellStyle name="Énfasis4" xfId="1440" xr:uid="{00000000-0005-0000-0000-000096140000}"/>
    <cellStyle name="Énfasis5" xfId="1441" xr:uid="{00000000-0005-0000-0000-000097140000}"/>
    <cellStyle name="Énfasis6" xfId="1442" xr:uid="{00000000-0005-0000-0000-000098140000}"/>
    <cellStyle name="Entered" xfId="304" xr:uid="{00000000-0005-0000-0000-000099140000}"/>
    <cellStyle name="Entered 2" xfId="7982" xr:uid="{00000000-0005-0000-0000-00009A140000}"/>
    <cellStyle name="Entered 2 2" xfId="7983" xr:uid="{00000000-0005-0000-0000-00009B140000}"/>
    <cellStyle name="Entered 2_11. BS" xfId="10709" xr:uid="{7A429482-9E45-429F-A75B-645FF9619DA8}"/>
    <cellStyle name="Entered_11. BS" xfId="10708" xr:uid="{E3136D75-7945-4276-A5B3-579C15AA9EF1}"/>
    <cellStyle name="Entrada" xfId="1443" xr:uid="{00000000-0005-0000-0000-00009E140000}"/>
    <cellStyle name="Entrée" xfId="305" xr:uid="{00000000-0005-0000-0000-00009F140000}"/>
    <cellStyle name="Entrée 2" xfId="1444" xr:uid="{00000000-0005-0000-0000-0000A0140000}"/>
    <cellStyle name="Entrée_11. BS" xfId="10710" xr:uid="{98F8F036-FB57-4B02-9C33-8092BA6ECB34}"/>
    <cellStyle name="Ergebnis" xfId="1445" xr:uid="{00000000-0005-0000-0000-0000A2140000}"/>
    <cellStyle name="Ergebnis 2" xfId="1990" xr:uid="{00000000-0005-0000-0000-0000A3140000}"/>
    <cellStyle name="Ergebnis_11. BS" xfId="10711" xr:uid="{5AD484FE-5576-4CDD-8F9A-E3C4D89DB1A4}"/>
    <cellStyle name="Erklärender Text" xfId="1446" xr:uid="{00000000-0005-0000-0000-0000A5140000}"/>
    <cellStyle name="Erklärender Text 2" xfId="1991" xr:uid="{00000000-0005-0000-0000-0000A6140000}"/>
    <cellStyle name="Erklärender Text_11. BS" xfId="10712" xr:uid="{A18EAC9A-74A1-4132-8E80-8628C928B6CE}"/>
    <cellStyle name="Estilo 1" xfId="7984" xr:uid="{00000000-0005-0000-0000-0000A8140000}"/>
    <cellStyle name="Euro" xfId="1447" xr:uid="{00000000-0005-0000-0000-0000A9140000}"/>
    <cellStyle name="Explanatory Text 10" xfId="7985" xr:uid="{00000000-0005-0000-0000-0000AA140000}"/>
    <cellStyle name="Explanatory Text 11" xfId="7986" xr:uid="{00000000-0005-0000-0000-0000AB140000}"/>
    <cellStyle name="Explanatory Text 12" xfId="7987" xr:uid="{00000000-0005-0000-0000-0000AC140000}"/>
    <cellStyle name="Explanatory Text 13" xfId="7988" xr:uid="{00000000-0005-0000-0000-0000AD140000}"/>
    <cellStyle name="Explanatory Text 2" xfId="306" xr:uid="{00000000-0005-0000-0000-0000AE140000}"/>
    <cellStyle name="Explanatory Text 2 10" xfId="7989" xr:uid="{00000000-0005-0000-0000-0000AF140000}"/>
    <cellStyle name="Explanatory Text 2 11" xfId="7990" xr:uid="{00000000-0005-0000-0000-0000B0140000}"/>
    <cellStyle name="Explanatory Text 2 12" xfId="7991" xr:uid="{00000000-0005-0000-0000-0000B1140000}"/>
    <cellStyle name="Explanatory Text 2 13" xfId="7992" xr:uid="{00000000-0005-0000-0000-0000B2140000}"/>
    <cellStyle name="Explanatory Text 2 14" xfId="7993" xr:uid="{00000000-0005-0000-0000-0000B3140000}"/>
    <cellStyle name="Explanatory Text 2 15" xfId="7994" xr:uid="{00000000-0005-0000-0000-0000B4140000}"/>
    <cellStyle name="Explanatory Text 2 2" xfId="1448" xr:uid="{00000000-0005-0000-0000-0000B5140000}"/>
    <cellStyle name="Explanatory Text 2 2 10" xfId="7995" xr:uid="{00000000-0005-0000-0000-0000B6140000}"/>
    <cellStyle name="Explanatory Text 2 2 11" xfId="7996" xr:uid="{00000000-0005-0000-0000-0000B7140000}"/>
    <cellStyle name="Explanatory Text 2 2 12" xfId="7997" xr:uid="{00000000-0005-0000-0000-0000B8140000}"/>
    <cellStyle name="Explanatory Text 2 2 2" xfId="7998" xr:uid="{00000000-0005-0000-0000-0000B9140000}"/>
    <cellStyle name="Explanatory Text 2 2 3" xfId="7999" xr:uid="{00000000-0005-0000-0000-0000BA140000}"/>
    <cellStyle name="Explanatory Text 2 2 4" xfId="8000" xr:uid="{00000000-0005-0000-0000-0000BB140000}"/>
    <cellStyle name="Explanatory Text 2 2 5" xfId="8001" xr:uid="{00000000-0005-0000-0000-0000BC140000}"/>
    <cellStyle name="Explanatory Text 2 2 6" xfId="8002" xr:uid="{00000000-0005-0000-0000-0000BD140000}"/>
    <cellStyle name="Explanatory Text 2 2 7" xfId="8003" xr:uid="{00000000-0005-0000-0000-0000BE140000}"/>
    <cellStyle name="Explanatory Text 2 2 8" xfId="8004" xr:uid="{00000000-0005-0000-0000-0000BF140000}"/>
    <cellStyle name="Explanatory Text 2 2 9" xfId="8005" xr:uid="{00000000-0005-0000-0000-0000C0140000}"/>
    <cellStyle name="Explanatory Text 2 2_11. BS" xfId="10714" xr:uid="{0C2D1FC7-23F0-41E4-9F2C-CBA259681A20}"/>
    <cellStyle name="Explanatory Text 2 3" xfId="8006" xr:uid="{00000000-0005-0000-0000-0000C2140000}"/>
    <cellStyle name="Explanatory Text 2 4" xfId="8007" xr:uid="{00000000-0005-0000-0000-0000C3140000}"/>
    <cellStyle name="Explanatory Text 2 5" xfId="8008" xr:uid="{00000000-0005-0000-0000-0000C4140000}"/>
    <cellStyle name="Explanatory Text 2 6" xfId="8009" xr:uid="{00000000-0005-0000-0000-0000C5140000}"/>
    <cellStyle name="Explanatory Text 2 7" xfId="8010" xr:uid="{00000000-0005-0000-0000-0000C6140000}"/>
    <cellStyle name="Explanatory Text 2 8" xfId="8011" xr:uid="{00000000-0005-0000-0000-0000C7140000}"/>
    <cellStyle name="Explanatory Text 2 9" xfId="8012" xr:uid="{00000000-0005-0000-0000-0000C8140000}"/>
    <cellStyle name="Explanatory Text 2_11. BS" xfId="10713" xr:uid="{14F7DF86-94C7-45B7-94AB-46DB88063E35}"/>
    <cellStyle name="Explanatory Text 3" xfId="307" xr:uid="{00000000-0005-0000-0000-0000CA140000}"/>
    <cellStyle name="Explanatory Text 3 2" xfId="8013" xr:uid="{00000000-0005-0000-0000-0000CB140000}"/>
    <cellStyle name="Explanatory Text 3_11. BS" xfId="10715" xr:uid="{B32CF6A4-BD21-4814-96B6-AA89C7401C07}"/>
    <cellStyle name="Explanatory Text 4" xfId="308" xr:uid="{00000000-0005-0000-0000-0000CD140000}"/>
    <cellStyle name="Explanatory Text 4 2" xfId="8014" xr:uid="{00000000-0005-0000-0000-0000CE140000}"/>
    <cellStyle name="Explanatory Text 4_11. BS" xfId="10716" xr:uid="{71AA7837-949F-4AAA-BA1B-A78D822960D9}"/>
    <cellStyle name="Explanatory Text 5" xfId="309" xr:uid="{00000000-0005-0000-0000-0000D0140000}"/>
    <cellStyle name="Explanatory Text 6" xfId="8015" xr:uid="{00000000-0005-0000-0000-0000D1140000}"/>
    <cellStyle name="Explanatory Text 7" xfId="8016" xr:uid="{00000000-0005-0000-0000-0000D2140000}"/>
    <cellStyle name="Explanatory Text 8" xfId="8017" xr:uid="{00000000-0005-0000-0000-0000D3140000}"/>
    <cellStyle name="Explanatory Text 9" xfId="8018" xr:uid="{00000000-0005-0000-0000-0000D4140000}"/>
    <cellStyle name="Finstilt" xfId="310" xr:uid="{00000000-0005-0000-0000-0000D5140000}"/>
    <cellStyle name="Finstilt låst" xfId="311" xr:uid="{00000000-0005-0000-0000-0000D6140000}"/>
    <cellStyle name="Finstilt_11. BS" xfId="10717" xr:uid="{086A79D6-3C92-4B51-AD0B-32883850CDDF}"/>
    <cellStyle name="Fixed" xfId="1449" xr:uid="{00000000-0005-0000-0000-0000D8140000}"/>
    <cellStyle name="Format Datum (MMM-ÅÅ)" xfId="8019" xr:uid="{00000000-0005-0000-0000-0000D9140000}"/>
    <cellStyle name="Format Datum (ÅÅ-MM-DD t.mm)" xfId="8020" xr:uid="{00000000-0005-0000-0000-0000DA140000}"/>
    <cellStyle name="Format Datum (ÅÅ-MM-DD)" xfId="8021" xr:uid="{00000000-0005-0000-0000-0000DB140000}"/>
    <cellStyle name="Format Procent (0%)" xfId="8022" xr:uid="{00000000-0005-0000-0000-0000DC140000}"/>
    <cellStyle name="Format Procent (0,0%)" xfId="8023" xr:uid="{00000000-0005-0000-0000-0000DD140000}"/>
    <cellStyle name="Format Tal (# ##0)" xfId="1450" xr:uid="{00000000-0005-0000-0000-0000DE140000}"/>
    <cellStyle name="Format Tal (# ##0,00)" xfId="8024" xr:uid="{00000000-0005-0000-0000-0000DF140000}"/>
    <cellStyle name="Format Tid (t.mm)" xfId="8025" xr:uid="{00000000-0005-0000-0000-0000E0140000}"/>
    <cellStyle name="Good 10" xfId="8026" xr:uid="{00000000-0005-0000-0000-0000E1140000}"/>
    <cellStyle name="Good 11" xfId="8027" xr:uid="{00000000-0005-0000-0000-0000E2140000}"/>
    <cellStyle name="Good 12" xfId="8028" xr:uid="{00000000-0005-0000-0000-0000E3140000}"/>
    <cellStyle name="Good 13" xfId="8029" xr:uid="{00000000-0005-0000-0000-0000E4140000}"/>
    <cellStyle name="Good 14" xfId="5727" xr:uid="{00000000-0005-0000-0000-0000E5140000}"/>
    <cellStyle name="Good 14 2" xfId="10076" xr:uid="{C90EB611-0271-40B2-A584-28DDB00F2913}"/>
    <cellStyle name="Good 14_Published_values" xfId="12359" xr:uid="{C1ED0128-527E-461A-9E15-5101B887F512}"/>
    <cellStyle name="Good 2" xfId="312" xr:uid="{00000000-0005-0000-0000-0000E6140000}"/>
    <cellStyle name="Good 2 10" xfId="8030" xr:uid="{00000000-0005-0000-0000-0000E7140000}"/>
    <cellStyle name="Good 2 11" xfId="8031" xr:uid="{00000000-0005-0000-0000-0000E8140000}"/>
    <cellStyle name="Good 2 12" xfId="8032" xr:uid="{00000000-0005-0000-0000-0000E9140000}"/>
    <cellStyle name="Good 2 13" xfId="8033" xr:uid="{00000000-0005-0000-0000-0000EA140000}"/>
    <cellStyle name="Good 2 14" xfId="8034" xr:uid="{00000000-0005-0000-0000-0000EB140000}"/>
    <cellStyle name="Good 2 15" xfId="8035" xr:uid="{00000000-0005-0000-0000-0000EC140000}"/>
    <cellStyle name="Good 2 16" xfId="8036" xr:uid="{00000000-0005-0000-0000-0000ED140000}"/>
    <cellStyle name="Good 2 2" xfId="1451" xr:uid="{00000000-0005-0000-0000-0000EE140000}"/>
    <cellStyle name="Good 2 2 10" xfId="8037" xr:uid="{00000000-0005-0000-0000-0000EF140000}"/>
    <cellStyle name="Good 2 2 11" xfId="8038" xr:uid="{00000000-0005-0000-0000-0000F0140000}"/>
    <cellStyle name="Good 2 2 12" xfId="8039" xr:uid="{00000000-0005-0000-0000-0000F1140000}"/>
    <cellStyle name="Good 2 2 13" xfId="8040" xr:uid="{00000000-0005-0000-0000-0000F2140000}"/>
    <cellStyle name="Good 2 2 14" xfId="8041" xr:uid="{00000000-0005-0000-0000-0000F3140000}"/>
    <cellStyle name="Good 2 2 15" xfId="8042" xr:uid="{00000000-0005-0000-0000-0000F4140000}"/>
    <cellStyle name="Good 2 2 2" xfId="8043" xr:uid="{00000000-0005-0000-0000-0000F5140000}"/>
    <cellStyle name="Good 2 2 3" xfId="8044" xr:uid="{00000000-0005-0000-0000-0000F6140000}"/>
    <cellStyle name="Good 2 2 4" xfId="8045" xr:uid="{00000000-0005-0000-0000-0000F7140000}"/>
    <cellStyle name="Good 2 2 5" xfId="8046" xr:uid="{00000000-0005-0000-0000-0000F8140000}"/>
    <cellStyle name="Good 2 2 6" xfId="8047" xr:uid="{00000000-0005-0000-0000-0000F9140000}"/>
    <cellStyle name="Good 2 2 7" xfId="8048" xr:uid="{00000000-0005-0000-0000-0000FA140000}"/>
    <cellStyle name="Good 2 2 8" xfId="8049" xr:uid="{00000000-0005-0000-0000-0000FB140000}"/>
    <cellStyle name="Good 2 2 9" xfId="8050" xr:uid="{00000000-0005-0000-0000-0000FC140000}"/>
    <cellStyle name="Good 2 2_11. BS" xfId="10719" xr:uid="{24EE8693-26AD-4177-AD14-11883FBD3A3D}"/>
    <cellStyle name="Good 2 3" xfId="8051" xr:uid="{00000000-0005-0000-0000-0000FE140000}"/>
    <cellStyle name="Good 2 4" xfId="8052" xr:uid="{00000000-0005-0000-0000-0000FF140000}"/>
    <cellStyle name="Good 2 5" xfId="8053" xr:uid="{00000000-0005-0000-0000-000000150000}"/>
    <cellStyle name="Good 2 6" xfId="8054" xr:uid="{00000000-0005-0000-0000-000001150000}"/>
    <cellStyle name="Good 2 7" xfId="8055" xr:uid="{00000000-0005-0000-0000-000002150000}"/>
    <cellStyle name="Good 2 8" xfId="8056" xr:uid="{00000000-0005-0000-0000-000003150000}"/>
    <cellStyle name="Good 2 9" xfId="8057" xr:uid="{00000000-0005-0000-0000-000004150000}"/>
    <cellStyle name="Good 2_11. BS" xfId="10718" xr:uid="{DDE50145-D7EA-464D-83D5-761613653BB1}"/>
    <cellStyle name="Good 3" xfId="313" xr:uid="{00000000-0005-0000-0000-000006150000}"/>
    <cellStyle name="Good 3 2" xfId="8058" xr:uid="{00000000-0005-0000-0000-000007150000}"/>
    <cellStyle name="Good 3_11. BS" xfId="10720" xr:uid="{DC30B389-F80B-494A-A605-D658C24CD096}"/>
    <cellStyle name="Good 4" xfId="314" xr:uid="{00000000-0005-0000-0000-000009150000}"/>
    <cellStyle name="Good 4 2" xfId="8059" xr:uid="{00000000-0005-0000-0000-00000A150000}"/>
    <cellStyle name="Good 4_11. BS" xfId="10721" xr:uid="{F21CF6E3-5AF1-43CF-ACDB-EB63FFEAF26E}"/>
    <cellStyle name="Good 5" xfId="315" xr:uid="{00000000-0005-0000-0000-00000C150000}"/>
    <cellStyle name="Good 6" xfId="629" xr:uid="{00000000-0005-0000-0000-00000D150000}"/>
    <cellStyle name="Good 7" xfId="8060" xr:uid="{00000000-0005-0000-0000-00000E150000}"/>
    <cellStyle name="Good 8" xfId="8061" xr:uid="{00000000-0005-0000-0000-00000F150000}"/>
    <cellStyle name="Good 9" xfId="8062" xr:uid="{00000000-0005-0000-0000-000010150000}"/>
    <cellStyle name="Grey" xfId="316" xr:uid="{00000000-0005-0000-0000-000011150000}"/>
    <cellStyle name="Grey 2" xfId="1452" xr:uid="{00000000-0005-0000-0000-000012150000}"/>
    <cellStyle name="Grey 3" xfId="1453" xr:uid="{00000000-0005-0000-0000-000013150000}"/>
    <cellStyle name="Grey_11. BS" xfId="10722" xr:uid="{85B8B081-BB1C-445C-9038-A3748A9DE437}"/>
    <cellStyle name="Gut" xfId="1454" xr:uid="{00000000-0005-0000-0000-000015150000}"/>
    <cellStyle name="Gut 2" xfId="1992" xr:uid="{00000000-0005-0000-0000-000016150000}"/>
    <cellStyle name="Gut_11. BS" xfId="10723" xr:uid="{1312F612-819E-4793-9859-086ED9B9A4F0}"/>
    <cellStyle name="hard no" xfId="317" xr:uid="{00000000-0005-0000-0000-000018150000}"/>
    <cellStyle name="hard no 2" xfId="8063" xr:uid="{00000000-0005-0000-0000-000019150000}"/>
    <cellStyle name="hard no_11. BS" xfId="10724" xr:uid="{A31047B2-D7FD-4D14-8F09-A0FC54C32AD7}"/>
    <cellStyle name="hardno" xfId="318" xr:uid="{00000000-0005-0000-0000-00001B150000}"/>
    <cellStyle name="Header1" xfId="319" xr:uid="{00000000-0005-0000-0000-00001C150000}"/>
    <cellStyle name="Header1 2" xfId="666" xr:uid="{00000000-0005-0000-0000-00001D150000}"/>
    <cellStyle name="Header1 2 2" xfId="9388" xr:uid="{E7DCA30C-0A1E-4D7A-8A44-DE0D578CF87F}"/>
    <cellStyle name="Header1 2 2 2" xfId="12051" xr:uid="{298DCE3F-AB05-4E0C-BC89-1E97BE41E95C}"/>
    <cellStyle name="Header1 2 3" xfId="11352" xr:uid="{221BD706-4C91-44C5-B50C-87C1C3407496}"/>
    <cellStyle name="Header1 2 3 2" xfId="12052" xr:uid="{ABEA5BF8-F041-4B4C-987A-42573B1D38E0}"/>
    <cellStyle name="Header1 2 4" xfId="9578" xr:uid="{90D8B0ED-2C2F-426C-83B4-488BA18B8A28}"/>
    <cellStyle name="Header1 2 4 2" xfId="12053" xr:uid="{E92E2B72-35D2-4D28-BA76-B3FF06059677}"/>
    <cellStyle name="Header1 2 5" xfId="11398" xr:uid="{B455E27B-8377-43CB-8720-04FAD5539958}"/>
    <cellStyle name="Header1 2 6" xfId="11668" xr:uid="{6142948B-9DD7-4BD4-9367-D2522CC89191}"/>
    <cellStyle name="Header1 2_FinStat_values" xfId="12169" xr:uid="{0030BDA2-7F69-4983-86BD-1B06690E79F1}"/>
    <cellStyle name="Header1_11. BS" xfId="10725" xr:uid="{36A12567-20BD-464F-A373-31A1AF9E1899}"/>
    <cellStyle name="Header2" xfId="320" xr:uid="{00000000-0005-0000-0000-00001F150000}"/>
    <cellStyle name="Heading 1 10" xfId="8064" xr:uid="{00000000-0005-0000-0000-000020150000}"/>
    <cellStyle name="Heading 1 11" xfId="8065" xr:uid="{00000000-0005-0000-0000-000021150000}"/>
    <cellStyle name="Heading 1 12" xfId="8066" xr:uid="{00000000-0005-0000-0000-000022150000}"/>
    <cellStyle name="Heading 1 13" xfId="8067" xr:uid="{00000000-0005-0000-0000-000023150000}"/>
    <cellStyle name="Heading 1 2" xfId="321" xr:uid="{00000000-0005-0000-0000-000024150000}"/>
    <cellStyle name="Heading 1 2 10" xfId="8068" xr:uid="{00000000-0005-0000-0000-000025150000}"/>
    <cellStyle name="Heading 1 2 11" xfId="8069" xr:uid="{00000000-0005-0000-0000-000026150000}"/>
    <cellStyle name="Heading 1 2 12" xfId="8070" xr:uid="{00000000-0005-0000-0000-000027150000}"/>
    <cellStyle name="Heading 1 2 13" xfId="8071" xr:uid="{00000000-0005-0000-0000-000028150000}"/>
    <cellStyle name="Heading 1 2 14" xfId="8072" xr:uid="{00000000-0005-0000-0000-000029150000}"/>
    <cellStyle name="Heading 1 2 15" xfId="8073" xr:uid="{00000000-0005-0000-0000-00002A150000}"/>
    <cellStyle name="Heading 1 2 16" xfId="8074" xr:uid="{00000000-0005-0000-0000-00002B150000}"/>
    <cellStyle name="Heading 1 2 2" xfId="1455" xr:uid="{00000000-0005-0000-0000-00002C150000}"/>
    <cellStyle name="Heading 1 2 2 10" xfId="8075" xr:uid="{00000000-0005-0000-0000-00002D150000}"/>
    <cellStyle name="Heading 1 2 2 11" xfId="8076" xr:uid="{00000000-0005-0000-0000-00002E150000}"/>
    <cellStyle name="Heading 1 2 2 12" xfId="8077" xr:uid="{00000000-0005-0000-0000-00002F150000}"/>
    <cellStyle name="Heading 1 2 2 13" xfId="8078" xr:uid="{00000000-0005-0000-0000-000030150000}"/>
    <cellStyle name="Heading 1 2 2 14" xfId="8079" xr:uid="{00000000-0005-0000-0000-000031150000}"/>
    <cellStyle name="Heading 1 2 2 15" xfId="8080" xr:uid="{00000000-0005-0000-0000-000032150000}"/>
    <cellStyle name="Heading 1 2 2 2" xfId="8081" xr:uid="{00000000-0005-0000-0000-000033150000}"/>
    <cellStyle name="Heading 1 2 2 3" xfId="8082" xr:uid="{00000000-0005-0000-0000-000034150000}"/>
    <cellStyle name="Heading 1 2 2 4" xfId="8083" xr:uid="{00000000-0005-0000-0000-000035150000}"/>
    <cellStyle name="Heading 1 2 2 5" xfId="8084" xr:uid="{00000000-0005-0000-0000-000036150000}"/>
    <cellStyle name="Heading 1 2 2 6" xfId="8085" xr:uid="{00000000-0005-0000-0000-000037150000}"/>
    <cellStyle name="Heading 1 2 2 7" xfId="8086" xr:uid="{00000000-0005-0000-0000-000038150000}"/>
    <cellStyle name="Heading 1 2 2 8" xfId="8087" xr:uid="{00000000-0005-0000-0000-000039150000}"/>
    <cellStyle name="Heading 1 2 2 9" xfId="8088" xr:uid="{00000000-0005-0000-0000-00003A150000}"/>
    <cellStyle name="Heading 1 2 2_11. BS" xfId="10727" xr:uid="{AEE1CF14-5F29-495A-8962-822A49C7B5E7}"/>
    <cellStyle name="Heading 1 2 3" xfId="8089" xr:uid="{00000000-0005-0000-0000-00003C150000}"/>
    <cellStyle name="Heading 1 2 4" xfId="8090" xr:uid="{00000000-0005-0000-0000-00003D150000}"/>
    <cellStyle name="Heading 1 2 5" xfId="8091" xr:uid="{00000000-0005-0000-0000-00003E150000}"/>
    <cellStyle name="Heading 1 2 6" xfId="8092" xr:uid="{00000000-0005-0000-0000-00003F150000}"/>
    <cellStyle name="Heading 1 2 7" xfId="8093" xr:uid="{00000000-0005-0000-0000-000040150000}"/>
    <cellStyle name="Heading 1 2 8" xfId="8094" xr:uid="{00000000-0005-0000-0000-000041150000}"/>
    <cellStyle name="Heading 1 2 9" xfId="8095" xr:uid="{00000000-0005-0000-0000-000042150000}"/>
    <cellStyle name="Heading 1 2_11. BS" xfId="10726" xr:uid="{C0C1C0CD-D6D6-4846-BEFE-91FE1914459D}"/>
    <cellStyle name="Heading 1 3" xfId="322" xr:uid="{00000000-0005-0000-0000-000044150000}"/>
    <cellStyle name="Heading 1 3 2" xfId="8096" xr:uid="{00000000-0005-0000-0000-000045150000}"/>
    <cellStyle name="Heading 1 3 3" xfId="8097" xr:uid="{00000000-0005-0000-0000-000046150000}"/>
    <cellStyle name="Heading 1 3 4" xfId="8098" xr:uid="{00000000-0005-0000-0000-000047150000}"/>
    <cellStyle name="Heading 1 3_11. BS" xfId="10728" xr:uid="{81826303-0DA6-4BB5-9A5E-10463F2EE9EF}"/>
    <cellStyle name="Heading 1 4" xfId="323" xr:uid="{00000000-0005-0000-0000-000049150000}"/>
    <cellStyle name="Heading 1 4 2" xfId="8099" xr:uid="{00000000-0005-0000-0000-00004A150000}"/>
    <cellStyle name="Heading 1 4_11. BS" xfId="10729" xr:uid="{4A586AAD-B573-40BC-A62E-188080443E2A}"/>
    <cellStyle name="Heading 1 5" xfId="324" xr:uid="{00000000-0005-0000-0000-00004C150000}"/>
    <cellStyle name="Heading 1 6" xfId="2059" xr:uid="{00000000-0005-0000-0000-00004D150000}"/>
    <cellStyle name="Heading 1 7" xfId="8100" xr:uid="{00000000-0005-0000-0000-00004E150000}"/>
    <cellStyle name="Heading 1 8" xfId="8101" xr:uid="{00000000-0005-0000-0000-00004F150000}"/>
    <cellStyle name="Heading 1 9" xfId="8102" xr:uid="{00000000-0005-0000-0000-000050150000}"/>
    <cellStyle name="Heading 2 10" xfId="8103" xr:uid="{00000000-0005-0000-0000-000051150000}"/>
    <cellStyle name="Heading 2 11" xfId="8104" xr:uid="{00000000-0005-0000-0000-000052150000}"/>
    <cellStyle name="Heading 2 12" xfId="8105" xr:uid="{00000000-0005-0000-0000-000053150000}"/>
    <cellStyle name="Heading 2 13" xfId="8106" xr:uid="{00000000-0005-0000-0000-000054150000}"/>
    <cellStyle name="Heading 2 2" xfId="325" xr:uid="{00000000-0005-0000-0000-000055150000}"/>
    <cellStyle name="Heading 2 2 10" xfId="8107" xr:uid="{00000000-0005-0000-0000-000056150000}"/>
    <cellStyle name="Heading 2 2 11" xfId="8108" xr:uid="{00000000-0005-0000-0000-000057150000}"/>
    <cellStyle name="Heading 2 2 12" xfId="8109" xr:uid="{00000000-0005-0000-0000-000058150000}"/>
    <cellStyle name="Heading 2 2 13" xfId="8110" xr:uid="{00000000-0005-0000-0000-000059150000}"/>
    <cellStyle name="Heading 2 2 14" xfId="8111" xr:uid="{00000000-0005-0000-0000-00005A150000}"/>
    <cellStyle name="Heading 2 2 15" xfId="8112" xr:uid="{00000000-0005-0000-0000-00005B150000}"/>
    <cellStyle name="Heading 2 2 16" xfId="8113" xr:uid="{00000000-0005-0000-0000-00005C150000}"/>
    <cellStyle name="Heading 2 2 2" xfId="1456" xr:uid="{00000000-0005-0000-0000-00005D150000}"/>
    <cellStyle name="Heading 2 2 2 10" xfId="8114" xr:uid="{00000000-0005-0000-0000-00005E150000}"/>
    <cellStyle name="Heading 2 2 2 11" xfId="8115" xr:uid="{00000000-0005-0000-0000-00005F150000}"/>
    <cellStyle name="Heading 2 2 2 12" xfId="8116" xr:uid="{00000000-0005-0000-0000-000060150000}"/>
    <cellStyle name="Heading 2 2 2 13" xfId="8117" xr:uid="{00000000-0005-0000-0000-000061150000}"/>
    <cellStyle name="Heading 2 2 2 14" xfId="8118" xr:uid="{00000000-0005-0000-0000-000062150000}"/>
    <cellStyle name="Heading 2 2 2 15" xfId="8119" xr:uid="{00000000-0005-0000-0000-000063150000}"/>
    <cellStyle name="Heading 2 2 2 2" xfId="8120" xr:uid="{00000000-0005-0000-0000-000064150000}"/>
    <cellStyle name="Heading 2 2 2 3" xfId="8121" xr:uid="{00000000-0005-0000-0000-000065150000}"/>
    <cellStyle name="Heading 2 2 2 4" xfId="8122" xr:uid="{00000000-0005-0000-0000-000066150000}"/>
    <cellStyle name="Heading 2 2 2 5" xfId="8123" xr:uid="{00000000-0005-0000-0000-000067150000}"/>
    <cellStyle name="Heading 2 2 2 6" xfId="8124" xr:uid="{00000000-0005-0000-0000-000068150000}"/>
    <cellStyle name="Heading 2 2 2 7" xfId="8125" xr:uid="{00000000-0005-0000-0000-000069150000}"/>
    <cellStyle name="Heading 2 2 2 8" xfId="8126" xr:uid="{00000000-0005-0000-0000-00006A150000}"/>
    <cellStyle name="Heading 2 2 2 9" xfId="8127" xr:uid="{00000000-0005-0000-0000-00006B150000}"/>
    <cellStyle name="Heading 2 2 2_11. BS" xfId="10731" xr:uid="{71FC6145-51D5-4DEF-98BD-E94F7DAE48C7}"/>
    <cellStyle name="Heading 2 2 3" xfId="8128" xr:uid="{00000000-0005-0000-0000-00006D150000}"/>
    <cellStyle name="Heading 2 2 4" xfId="8129" xr:uid="{00000000-0005-0000-0000-00006E150000}"/>
    <cellStyle name="Heading 2 2 5" xfId="8130" xr:uid="{00000000-0005-0000-0000-00006F150000}"/>
    <cellStyle name="Heading 2 2 6" xfId="8131" xr:uid="{00000000-0005-0000-0000-000070150000}"/>
    <cellStyle name="Heading 2 2 7" xfId="8132" xr:uid="{00000000-0005-0000-0000-000071150000}"/>
    <cellStyle name="Heading 2 2 8" xfId="8133" xr:uid="{00000000-0005-0000-0000-000072150000}"/>
    <cellStyle name="Heading 2 2 9" xfId="8134" xr:uid="{00000000-0005-0000-0000-000073150000}"/>
    <cellStyle name="Heading 2 2_11. BS" xfId="10730" xr:uid="{82A31C5D-0B24-4A9D-ACCC-427783B323B9}"/>
    <cellStyle name="Heading 2 3" xfId="326" xr:uid="{00000000-0005-0000-0000-000075150000}"/>
    <cellStyle name="Heading 2 3 2" xfId="8135" xr:uid="{00000000-0005-0000-0000-000076150000}"/>
    <cellStyle name="Heading 2 3 3" xfId="8136" xr:uid="{00000000-0005-0000-0000-000077150000}"/>
    <cellStyle name="Heading 2 3 4" xfId="8137" xr:uid="{00000000-0005-0000-0000-000078150000}"/>
    <cellStyle name="Heading 2 3_11. BS" xfId="10732" xr:uid="{7185B241-9ADC-4A79-9D3D-890DFF1C5105}"/>
    <cellStyle name="Heading 2 4" xfId="327" xr:uid="{00000000-0005-0000-0000-00007A150000}"/>
    <cellStyle name="Heading 2 4 2" xfId="8138" xr:uid="{00000000-0005-0000-0000-00007B150000}"/>
    <cellStyle name="Heading 2 4_11. BS" xfId="10733" xr:uid="{C133C1D7-EDB7-424F-A8D7-2FD7004016A8}"/>
    <cellStyle name="Heading 2 5" xfId="328" xr:uid="{00000000-0005-0000-0000-00007D150000}"/>
    <cellStyle name="Heading 2 6" xfId="8139" xr:uid="{00000000-0005-0000-0000-00007E150000}"/>
    <cellStyle name="Heading 2 7" xfId="8140" xr:uid="{00000000-0005-0000-0000-00007F150000}"/>
    <cellStyle name="Heading 2 8" xfId="8141" xr:uid="{00000000-0005-0000-0000-000080150000}"/>
    <cellStyle name="Heading 2 9" xfId="8142" xr:uid="{00000000-0005-0000-0000-000081150000}"/>
    <cellStyle name="Heading 3 10" xfId="8143" xr:uid="{00000000-0005-0000-0000-000082150000}"/>
    <cellStyle name="Heading 3 11" xfId="8144" xr:uid="{00000000-0005-0000-0000-000083150000}"/>
    <cellStyle name="Heading 3 12" xfId="8145" xr:uid="{00000000-0005-0000-0000-000084150000}"/>
    <cellStyle name="Heading 3 13" xfId="8146" xr:uid="{00000000-0005-0000-0000-000085150000}"/>
    <cellStyle name="Heading 3 2" xfId="329" xr:uid="{00000000-0005-0000-0000-000086150000}"/>
    <cellStyle name="Heading 3 2 10" xfId="8147" xr:uid="{00000000-0005-0000-0000-000087150000}"/>
    <cellStyle name="Heading 3 2 11" xfId="8148" xr:uid="{00000000-0005-0000-0000-000088150000}"/>
    <cellStyle name="Heading 3 2 12" xfId="8149" xr:uid="{00000000-0005-0000-0000-000089150000}"/>
    <cellStyle name="Heading 3 2 13" xfId="8150" xr:uid="{00000000-0005-0000-0000-00008A150000}"/>
    <cellStyle name="Heading 3 2 14" xfId="8151" xr:uid="{00000000-0005-0000-0000-00008B150000}"/>
    <cellStyle name="Heading 3 2 15" xfId="8152" xr:uid="{00000000-0005-0000-0000-00008C150000}"/>
    <cellStyle name="Heading 3 2 16" xfId="8153" xr:uid="{00000000-0005-0000-0000-00008D150000}"/>
    <cellStyle name="Heading 3 2 17" xfId="9095" xr:uid="{00000000-0005-0000-0000-00008E150000}"/>
    <cellStyle name="Heading 3 2 17 2" xfId="10077" xr:uid="{1736EA0A-A958-4738-AE63-39A68D5249A0}"/>
    <cellStyle name="Heading 3 2 17_Published_values" xfId="12360" xr:uid="{A67D4033-C99C-4AAA-9F2C-B30BFE7B7E3A}"/>
    <cellStyle name="Heading 3 2 2" xfId="1458" xr:uid="{00000000-0005-0000-0000-00008F150000}"/>
    <cellStyle name="Heading 3 2 2 10" xfId="8154" xr:uid="{00000000-0005-0000-0000-000090150000}"/>
    <cellStyle name="Heading 3 2 2 11" xfId="8155" xr:uid="{00000000-0005-0000-0000-000091150000}"/>
    <cellStyle name="Heading 3 2 2 12" xfId="8156" xr:uid="{00000000-0005-0000-0000-000092150000}"/>
    <cellStyle name="Heading 3 2 2 13" xfId="8157" xr:uid="{00000000-0005-0000-0000-000093150000}"/>
    <cellStyle name="Heading 3 2 2 14" xfId="8158" xr:uid="{00000000-0005-0000-0000-000094150000}"/>
    <cellStyle name="Heading 3 2 2 15" xfId="8159" xr:uid="{00000000-0005-0000-0000-000095150000}"/>
    <cellStyle name="Heading 3 2 2 2" xfId="5599" xr:uid="{00000000-0005-0000-0000-000096150000}"/>
    <cellStyle name="Heading 3 2 2 2 2" xfId="8160" xr:uid="{00000000-0005-0000-0000-000097150000}"/>
    <cellStyle name="Heading 3 2 2 2 2 2" xfId="10078" xr:uid="{F586AAD4-9997-48B6-A9C6-9B9CF3AE9AFC}"/>
    <cellStyle name="Heading 3 2 2 2 2_Published_values" xfId="12361" xr:uid="{22C5803B-36C2-4D5F-B55E-288126566F9E}"/>
    <cellStyle name="Heading 3 2 2 2_11. BS" xfId="10736" xr:uid="{362A2825-0996-4413-8AB2-5EE4286E3D02}"/>
    <cellStyle name="Heading 3 2 2 3" xfId="8161" xr:uid="{00000000-0005-0000-0000-000098150000}"/>
    <cellStyle name="Heading 3 2 2 4" xfId="8162" xr:uid="{00000000-0005-0000-0000-000099150000}"/>
    <cellStyle name="Heading 3 2 2 5" xfId="8163" xr:uid="{00000000-0005-0000-0000-00009A150000}"/>
    <cellStyle name="Heading 3 2 2 6" xfId="8164" xr:uid="{00000000-0005-0000-0000-00009B150000}"/>
    <cellStyle name="Heading 3 2 2 7" xfId="8165" xr:uid="{00000000-0005-0000-0000-00009C150000}"/>
    <cellStyle name="Heading 3 2 2 8" xfId="8166" xr:uid="{00000000-0005-0000-0000-00009D150000}"/>
    <cellStyle name="Heading 3 2 2 9" xfId="8167" xr:uid="{00000000-0005-0000-0000-00009E150000}"/>
    <cellStyle name="Heading 3 2 2_11. BS" xfId="10735" xr:uid="{B87653D4-7ABB-47CE-8D45-E7DF0EC88E3B}"/>
    <cellStyle name="Heading 3 2 3" xfId="1457" xr:uid="{00000000-0005-0000-0000-0000A0150000}"/>
    <cellStyle name="Heading 3 2 4" xfId="8168" xr:uid="{00000000-0005-0000-0000-0000A1150000}"/>
    <cellStyle name="Heading 3 2 5" xfId="8169" xr:uid="{00000000-0005-0000-0000-0000A2150000}"/>
    <cellStyle name="Heading 3 2 6" xfId="8170" xr:uid="{00000000-0005-0000-0000-0000A3150000}"/>
    <cellStyle name="Heading 3 2 7" xfId="8171" xr:uid="{00000000-0005-0000-0000-0000A4150000}"/>
    <cellStyle name="Heading 3 2 8" xfId="8172" xr:uid="{00000000-0005-0000-0000-0000A5150000}"/>
    <cellStyle name="Heading 3 2 9" xfId="8173" xr:uid="{00000000-0005-0000-0000-0000A6150000}"/>
    <cellStyle name="Heading 3 2_11. BS" xfId="10734" xr:uid="{18E649E9-6E0F-4C03-943C-9F85B065A5D4}"/>
    <cellStyle name="Heading 3 3" xfId="330" xr:uid="{00000000-0005-0000-0000-0000A8150000}"/>
    <cellStyle name="Heading 3 3 2" xfId="1459" xr:uid="{00000000-0005-0000-0000-0000A9150000}"/>
    <cellStyle name="Heading 3 3 3" xfId="8174" xr:uid="{00000000-0005-0000-0000-0000AA150000}"/>
    <cellStyle name="Heading 3 3 4" xfId="8175" xr:uid="{00000000-0005-0000-0000-0000AB150000}"/>
    <cellStyle name="Heading 3 3_11. BS" xfId="10737" xr:uid="{69640A48-B832-48FB-AB4F-E52CB14E352F}"/>
    <cellStyle name="Heading 3 4" xfId="331" xr:uid="{00000000-0005-0000-0000-0000AD150000}"/>
    <cellStyle name="Heading 3 4 2" xfId="1460" xr:uid="{00000000-0005-0000-0000-0000AE150000}"/>
    <cellStyle name="Heading 3 4_11. BS" xfId="10738" xr:uid="{F4773298-0672-4935-87EC-D36C985283F3}"/>
    <cellStyle name="Heading 3 5" xfId="332" xr:uid="{00000000-0005-0000-0000-0000B0150000}"/>
    <cellStyle name="Heading 3 5 2" xfId="1461" xr:uid="{00000000-0005-0000-0000-0000B1150000}"/>
    <cellStyle name="Heading 3 5_11. BS" xfId="10739" xr:uid="{F65900A1-DB75-4865-ADC3-924225ABE5AE}"/>
    <cellStyle name="Heading 3 6" xfId="8176" xr:uid="{00000000-0005-0000-0000-0000B3150000}"/>
    <cellStyle name="Heading 3 7" xfId="8177" xr:uid="{00000000-0005-0000-0000-0000B4150000}"/>
    <cellStyle name="Heading 3 8" xfId="8178" xr:uid="{00000000-0005-0000-0000-0000B5150000}"/>
    <cellStyle name="Heading 3 9" xfId="8179" xr:uid="{00000000-0005-0000-0000-0000B6150000}"/>
    <cellStyle name="Heading 4 10" xfId="8180" xr:uid="{00000000-0005-0000-0000-0000B7150000}"/>
    <cellStyle name="Heading 4 11" xfId="8181" xr:uid="{00000000-0005-0000-0000-0000B8150000}"/>
    <cellStyle name="Heading 4 12" xfId="8182" xr:uid="{00000000-0005-0000-0000-0000B9150000}"/>
    <cellStyle name="Heading 4 13" xfId="8183" xr:uid="{00000000-0005-0000-0000-0000BA150000}"/>
    <cellStyle name="Heading 4 2" xfId="333" xr:uid="{00000000-0005-0000-0000-0000BB150000}"/>
    <cellStyle name="Heading 4 2 10" xfId="8184" xr:uid="{00000000-0005-0000-0000-0000BC150000}"/>
    <cellStyle name="Heading 4 2 11" xfId="8185" xr:uid="{00000000-0005-0000-0000-0000BD150000}"/>
    <cellStyle name="Heading 4 2 12" xfId="8186" xr:uid="{00000000-0005-0000-0000-0000BE150000}"/>
    <cellStyle name="Heading 4 2 13" xfId="8187" xr:uid="{00000000-0005-0000-0000-0000BF150000}"/>
    <cellStyle name="Heading 4 2 14" xfId="8188" xr:uid="{00000000-0005-0000-0000-0000C0150000}"/>
    <cellStyle name="Heading 4 2 15" xfId="8189" xr:uid="{00000000-0005-0000-0000-0000C1150000}"/>
    <cellStyle name="Heading 4 2 2" xfId="1462" xr:uid="{00000000-0005-0000-0000-0000C2150000}"/>
    <cellStyle name="Heading 4 2 2 10" xfId="8190" xr:uid="{00000000-0005-0000-0000-0000C3150000}"/>
    <cellStyle name="Heading 4 2 2 11" xfId="8191" xr:uid="{00000000-0005-0000-0000-0000C4150000}"/>
    <cellStyle name="Heading 4 2 2 12" xfId="8192" xr:uid="{00000000-0005-0000-0000-0000C5150000}"/>
    <cellStyle name="Heading 4 2 2 2" xfId="8193" xr:uid="{00000000-0005-0000-0000-0000C6150000}"/>
    <cellStyle name="Heading 4 2 2 3" xfId="8194" xr:uid="{00000000-0005-0000-0000-0000C7150000}"/>
    <cellStyle name="Heading 4 2 2 4" xfId="8195" xr:uid="{00000000-0005-0000-0000-0000C8150000}"/>
    <cellStyle name="Heading 4 2 2 5" xfId="8196" xr:uid="{00000000-0005-0000-0000-0000C9150000}"/>
    <cellStyle name="Heading 4 2 2 6" xfId="8197" xr:uid="{00000000-0005-0000-0000-0000CA150000}"/>
    <cellStyle name="Heading 4 2 2 7" xfId="8198" xr:uid="{00000000-0005-0000-0000-0000CB150000}"/>
    <cellStyle name="Heading 4 2 2 8" xfId="8199" xr:uid="{00000000-0005-0000-0000-0000CC150000}"/>
    <cellStyle name="Heading 4 2 2 9" xfId="8200" xr:uid="{00000000-0005-0000-0000-0000CD150000}"/>
    <cellStyle name="Heading 4 2 2_11. BS" xfId="10741" xr:uid="{82E50C44-ECC7-4056-ADE2-CB7C4C03D590}"/>
    <cellStyle name="Heading 4 2 3" xfId="8201" xr:uid="{00000000-0005-0000-0000-0000CF150000}"/>
    <cellStyle name="Heading 4 2 4" xfId="8202" xr:uid="{00000000-0005-0000-0000-0000D0150000}"/>
    <cellStyle name="Heading 4 2 5" xfId="8203" xr:uid="{00000000-0005-0000-0000-0000D1150000}"/>
    <cellStyle name="Heading 4 2 6" xfId="8204" xr:uid="{00000000-0005-0000-0000-0000D2150000}"/>
    <cellStyle name="Heading 4 2 7" xfId="8205" xr:uid="{00000000-0005-0000-0000-0000D3150000}"/>
    <cellStyle name="Heading 4 2 8" xfId="8206" xr:uid="{00000000-0005-0000-0000-0000D4150000}"/>
    <cellStyle name="Heading 4 2 9" xfId="8207" xr:uid="{00000000-0005-0000-0000-0000D5150000}"/>
    <cellStyle name="Heading 4 2_11. BS" xfId="10740" xr:uid="{5606F79C-789B-4AC2-A84A-78520FCD3B29}"/>
    <cellStyle name="Heading 4 3" xfId="334" xr:uid="{00000000-0005-0000-0000-0000D7150000}"/>
    <cellStyle name="Heading 4 3 2" xfId="8208" xr:uid="{00000000-0005-0000-0000-0000D8150000}"/>
    <cellStyle name="Heading 4 3_11. BS" xfId="10742" xr:uid="{DC99F7BC-B8AD-4303-8FB2-ECE30454B7C2}"/>
    <cellStyle name="Heading 4 4" xfId="335" xr:uid="{00000000-0005-0000-0000-0000DA150000}"/>
    <cellStyle name="Heading 4 4 2" xfId="8209" xr:uid="{00000000-0005-0000-0000-0000DB150000}"/>
    <cellStyle name="Heading 4 4_11. BS" xfId="10743" xr:uid="{5D4FEB95-3CA9-4F25-9D54-CC47D75B1177}"/>
    <cellStyle name="Heading 4 5" xfId="336" xr:uid="{00000000-0005-0000-0000-0000DD150000}"/>
    <cellStyle name="Heading 4 6" xfId="8210" xr:uid="{00000000-0005-0000-0000-0000DE150000}"/>
    <cellStyle name="Heading 4 7" xfId="8211" xr:uid="{00000000-0005-0000-0000-0000DF150000}"/>
    <cellStyle name="Heading 4 8" xfId="8212" xr:uid="{00000000-0005-0000-0000-0000E0150000}"/>
    <cellStyle name="Heading 4 9" xfId="8213" xr:uid="{00000000-0005-0000-0000-0000E1150000}"/>
    <cellStyle name="heading3" xfId="8214" xr:uid="{00000000-0005-0000-0000-0000E2150000}"/>
    <cellStyle name="Huvud indata" xfId="337" xr:uid="{00000000-0005-0000-0000-0000E3150000}"/>
    <cellStyle name="Hyperlink" xfId="338" builtinId="8"/>
    <cellStyle name="Hyperlink 10" xfId="8974" xr:uid="{00000000-0005-0000-0000-0000E5150000}"/>
    <cellStyle name="Hyperlink 2" xfId="339" xr:uid="{00000000-0005-0000-0000-0000E6150000}"/>
    <cellStyle name="Hyperlink 2 2" xfId="1993" xr:uid="{00000000-0005-0000-0000-0000E7150000}"/>
    <cellStyle name="Hyperlink 2 2 2" xfId="1994" xr:uid="{00000000-0005-0000-0000-0000E8150000}"/>
    <cellStyle name="Hyperlink 2 2 3" xfId="1995" xr:uid="{00000000-0005-0000-0000-0000E9150000}"/>
    <cellStyle name="Hyperlink 2 2_11. BS" xfId="10745" xr:uid="{C38E1ED7-32A4-4109-8540-47D87C321BB8}"/>
    <cellStyle name="Hyperlink 2 3" xfId="1996" xr:uid="{00000000-0005-0000-0000-0000EB150000}"/>
    <cellStyle name="Hyperlink 2 4" xfId="1463" xr:uid="{00000000-0005-0000-0000-0000EC150000}"/>
    <cellStyle name="Hyperlink 2 5" xfId="5488" xr:uid="{00000000-0005-0000-0000-0000ED150000}"/>
    <cellStyle name="Hyperlink 2 6" xfId="5600" xr:uid="{00000000-0005-0000-0000-0000EE150000}"/>
    <cellStyle name="Hyperlink 2 6 2" xfId="10079" xr:uid="{7B17B730-5059-494F-8F00-34DA188978F1}"/>
    <cellStyle name="Hyperlink 2 6_Published_values" xfId="12362" xr:uid="{1627D5A0-2666-4582-B50E-28C1483EED97}"/>
    <cellStyle name="Hyperlink 2_11. BS" xfId="10744" xr:uid="{1E1C8E8F-3E82-4CD4-BB43-C443EAA7BD22}"/>
    <cellStyle name="Hyperlink 3" xfId="340" xr:uid="{00000000-0005-0000-0000-0000F0150000}"/>
    <cellStyle name="Hyperlink 4" xfId="6061" xr:uid="{00000000-0005-0000-0000-0000F1150000}"/>
    <cellStyle name="Hyperlink 5" xfId="8925" xr:uid="{00000000-0005-0000-0000-0000F2150000}"/>
    <cellStyle name="Hyperlink 6" xfId="8944" xr:uid="{00000000-0005-0000-0000-0000F3150000}"/>
    <cellStyle name="Hyperlink 7" xfId="8984" xr:uid="{00000000-0005-0000-0000-0000F4150000}"/>
    <cellStyle name="Hyperlink 8" xfId="8967" xr:uid="{00000000-0005-0000-0000-0000F5150000}"/>
    <cellStyle name="Hyperlink 9" xfId="8947" xr:uid="{00000000-0005-0000-0000-0000F6150000}"/>
    <cellStyle name="Incorrecto" xfId="1464" xr:uid="{00000000-0005-0000-0000-0000F7150000}"/>
    <cellStyle name="Incorreto" xfId="1997"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6" xr:uid="{DEB7882E-CEA8-49EC-A1C3-EB163660A4A5}"/>
    <cellStyle name="Input [yellow]" xfId="347" xr:uid="{00000000-0005-0000-0000-000000160000}"/>
    <cellStyle name="Input [yellow] 2" xfId="1465" xr:uid="{00000000-0005-0000-0000-000001160000}"/>
    <cellStyle name="Input [yellow] 3" xfId="1466" xr:uid="{00000000-0005-0000-0000-000002160000}"/>
    <cellStyle name="Input [yellow]_11. BS" xfId="10747" xr:uid="{4D5D0D4A-B6E9-4565-9183-909968EB9FA5}"/>
    <cellStyle name="Input 10" xfId="1467" xr:uid="{00000000-0005-0000-0000-000004160000}"/>
    <cellStyle name="Input 11" xfId="1468" xr:uid="{00000000-0005-0000-0000-000005160000}"/>
    <cellStyle name="Input 12" xfId="1469" xr:uid="{00000000-0005-0000-0000-000006160000}"/>
    <cellStyle name="Input 13" xfId="1470" xr:uid="{00000000-0005-0000-0000-000007160000}"/>
    <cellStyle name="Input 14" xfId="1471" xr:uid="{00000000-0005-0000-0000-000008160000}"/>
    <cellStyle name="Input 15" xfId="1472" xr:uid="{00000000-0005-0000-0000-000009160000}"/>
    <cellStyle name="Input 16" xfId="1473" xr:uid="{00000000-0005-0000-0000-00000A160000}"/>
    <cellStyle name="Input 17" xfId="1474" xr:uid="{00000000-0005-0000-0000-00000B160000}"/>
    <cellStyle name="Input 18" xfId="1475" xr:uid="{00000000-0005-0000-0000-00000C160000}"/>
    <cellStyle name="Input 19" xfId="1476" xr:uid="{00000000-0005-0000-0000-00000D160000}"/>
    <cellStyle name="Input 2" xfId="348" xr:uid="{00000000-0005-0000-0000-00000E160000}"/>
    <cellStyle name="Input 2 10" xfId="8215" xr:uid="{00000000-0005-0000-0000-00000F160000}"/>
    <cellStyle name="Input 2 11" xfId="8216" xr:uid="{00000000-0005-0000-0000-000010160000}"/>
    <cellStyle name="Input 2 12" xfId="8217" xr:uid="{00000000-0005-0000-0000-000011160000}"/>
    <cellStyle name="Input 2 13" xfId="8218" xr:uid="{00000000-0005-0000-0000-000012160000}"/>
    <cellStyle name="Input 2 14" xfId="8219" xr:uid="{00000000-0005-0000-0000-000013160000}"/>
    <cellStyle name="Input 2 15" xfId="8220" xr:uid="{00000000-0005-0000-0000-000014160000}"/>
    <cellStyle name="Input 2 16" xfId="8221" xr:uid="{00000000-0005-0000-0000-000015160000}"/>
    <cellStyle name="Input 2 2" xfId="1477" xr:uid="{00000000-0005-0000-0000-000016160000}"/>
    <cellStyle name="Input 2 2 10" xfId="8222" xr:uid="{00000000-0005-0000-0000-000017160000}"/>
    <cellStyle name="Input 2 2 11" xfId="8223" xr:uid="{00000000-0005-0000-0000-000018160000}"/>
    <cellStyle name="Input 2 2 12" xfId="8224" xr:uid="{00000000-0005-0000-0000-000019160000}"/>
    <cellStyle name="Input 2 2 13" xfId="8225" xr:uid="{00000000-0005-0000-0000-00001A160000}"/>
    <cellStyle name="Input 2 2 14" xfId="8226" xr:uid="{00000000-0005-0000-0000-00001B160000}"/>
    <cellStyle name="Input 2 2 15" xfId="8227" xr:uid="{00000000-0005-0000-0000-00001C160000}"/>
    <cellStyle name="Input 2 2 2" xfId="8228" xr:uid="{00000000-0005-0000-0000-00001D160000}"/>
    <cellStyle name="Input 2 2 3" xfId="8229" xr:uid="{00000000-0005-0000-0000-00001E160000}"/>
    <cellStyle name="Input 2 2 4" xfId="8230" xr:uid="{00000000-0005-0000-0000-00001F160000}"/>
    <cellStyle name="Input 2 2 5" xfId="8231" xr:uid="{00000000-0005-0000-0000-000020160000}"/>
    <cellStyle name="Input 2 2 6" xfId="8232" xr:uid="{00000000-0005-0000-0000-000021160000}"/>
    <cellStyle name="Input 2 2 7" xfId="8233" xr:uid="{00000000-0005-0000-0000-000022160000}"/>
    <cellStyle name="Input 2 2 8" xfId="8234" xr:uid="{00000000-0005-0000-0000-000023160000}"/>
    <cellStyle name="Input 2 2 9" xfId="8235" xr:uid="{00000000-0005-0000-0000-000024160000}"/>
    <cellStyle name="Input 2 2_11. BS" xfId="10749" xr:uid="{B4018B76-3ACF-48C1-B1C1-81E465BF094C}"/>
    <cellStyle name="Input 2 3" xfId="8236" xr:uid="{00000000-0005-0000-0000-000026160000}"/>
    <cellStyle name="Input 2 4" xfId="8237" xr:uid="{00000000-0005-0000-0000-000027160000}"/>
    <cellStyle name="Input 2 5" xfId="8238" xr:uid="{00000000-0005-0000-0000-000028160000}"/>
    <cellStyle name="Input 2 6" xfId="8239" xr:uid="{00000000-0005-0000-0000-000029160000}"/>
    <cellStyle name="Input 2 7" xfId="8240" xr:uid="{00000000-0005-0000-0000-00002A160000}"/>
    <cellStyle name="Input 2 8" xfId="8241" xr:uid="{00000000-0005-0000-0000-00002B160000}"/>
    <cellStyle name="Input 2 9" xfId="8242" xr:uid="{00000000-0005-0000-0000-00002C160000}"/>
    <cellStyle name="Input 2_11. BS" xfId="10748" xr:uid="{01F8F835-D174-446C-B168-9699CF6DB0DF}"/>
    <cellStyle name="Input 20" xfId="1478" xr:uid="{00000000-0005-0000-0000-00002E160000}"/>
    <cellStyle name="Input 21" xfId="1479" xr:uid="{00000000-0005-0000-0000-00002F160000}"/>
    <cellStyle name="Input 22" xfId="1480" xr:uid="{00000000-0005-0000-0000-000030160000}"/>
    <cellStyle name="Input 23" xfId="1481" xr:uid="{00000000-0005-0000-0000-000031160000}"/>
    <cellStyle name="Input 24" xfId="1482" xr:uid="{00000000-0005-0000-0000-000032160000}"/>
    <cellStyle name="Input 25" xfId="1483" xr:uid="{00000000-0005-0000-0000-000033160000}"/>
    <cellStyle name="Input 26" xfId="1484" xr:uid="{00000000-0005-0000-0000-000034160000}"/>
    <cellStyle name="Input 27" xfId="1485" xr:uid="{00000000-0005-0000-0000-000035160000}"/>
    <cellStyle name="Input 28" xfId="1486" xr:uid="{00000000-0005-0000-0000-000036160000}"/>
    <cellStyle name="Input 29" xfId="1487" xr:uid="{00000000-0005-0000-0000-000037160000}"/>
    <cellStyle name="Input 3" xfId="349" xr:uid="{00000000-0005-0000-0000-000038160000}"/>
    <cellStyle name="Input 3 2" xfId="8243" xr:uid="{00000000-0005-0000-0000-000039160000}"/>
    <cellStyle name="Input 3_11. BS" xfId="10750" xr:uid="{0E32CA6F-14EC-465A-9791-621607F449B0}"/>
    <cellStyle name="Input 30" xfId="1488" xr:uid="{00000000-0005-0000-0000-00003B160000}"/>
    <cellStyle name="Input 31" xfId="1489" xr:uid="{00000000-0005-0000-0000-00003C160000}"/>
    <cellStyle name="Input 32" xfId="1490" xr:uid="{00000000-0005-0000-0000-00003D160000}"/>
    <cellStyle name="Input 33" xfId="1491" xr:uid="{00000000-0005-0000-0000-00003E160000}"/>
    <cellStyle name="Input 34" xfId="1492" xr:uid="{00000000-0005-0000-0000-00003F160000}"/>
    <cellStyle name="Input 35" xfId="1493" xr:uid="{00000000-0005-0000-0000-000040160000}"/>
    <cellStyle name="Input 36" xfId="1494" xr:uid="{00000000-0005-0000-0000-000041160000}"/>
    <cellStyle name="Input 37" xfId="1495" xr:uid="{00000000-0005-0000-0000-000042160000}"/>
    <cellStyle name="Input 38" xfId="1496" xr:uid="{00000000-0005-0000-0000-000043160000}"/>
    <cellStyle name="Input 39" xfId="1497" xr:uid="{00000000-0005-0000-0000-000044160000}"/>
    <cellStyle name="Input 4" xfId="350" xr:uid="{00000000-0005-0000-0000-000045160000}"/>
    <cellStyle name="Input 4 2" xfId="8244" xr:uid="{00000000-0005-0000-0000-000046160000}"/>
    <cellStyle name="Input 4_11. BS" xfId="10751" xr:uid="{A087158B-8026-4629-90DB-2CE79F99D2E0}"/>
    <cellStyle name="Input 40" xfId="1498" xr:uid="{00000000-0005-0000-0000-000048160000}"/>
    <cellStyle name="Input 41" xfId="1499" xr:uid="{00000000-0005-0000-0000-000049160000}"/>
    <cellStyle name="Input 42" xfId="1500" xr:uid="{00000000-0005-0000-0000-00004A160000}"/>
    <cellStyle name="Input 43" xfId="1501" xr:uid="{00000000-0005-0000-0000-00004B160000}"/>
    <cellStyle name="Input 44" xfId="1502" xr:uid="{00000000-0005-0000-0000-00004C160000}"/>
    <cellStyle name="Input 45" xfId="1503" xr:uid="{00000000-0005-0000-0000-00004D160000}"/>
    <cellStyle name="Input 46" xfId="1504" xr:uid="{00000000-0005-0000-0000-00004E160000}"/>
    <cellStyle name="Input 47" xfId="1505" xr:uid="{00000000-0005-0000-0000-00004F160000}"/>
    <cellStyle name="Input 48" xfId="1506" xr:uid="{00000000-0005-0000-0000-000050160000}"/>
    <cellStyle name="Input 49" xfId="1507" xr:uid="{00000000-0005-0000-0000-000051160000}"/>
    <cellStyle name="Input 5" xfId="351" xr:uid="{00000000-0005-0000-0000-000052160000}"/>
    <cellStyle name="Input 50" xfId="1508" xr:uid="{00000000-0005-0000-0000-000053160000}"/>
    <cellStyle name="Input 51" xfId="1509" xr:uid="{00000000-0005-0000-0000-000054160000}"/>
    <cellStyle name="Input 52" xfId="1510" xr:uid="{00000000-0005-0000-0000-000055160000}"/>
    <cellStyle name="Input 53" xfId="1511" xr:uid="{00000000-0005-0000-0000-000056160000}"/>
    <cellStyle name="Input 54" xfId="1512" xr:uid="{00000000-0005-0000-0000-000057160000}"/>
    <cellStyle name="Input 55" xfId="1513" xr:uid="{00000000-0005-0000-0000-000058160000}"/>
    <cellStyle name="Input 56" xfId="1514" xr:uid="{00000000-0005-0000-0000-000059160000}"/>
    <cellStyle name="Input 57" xfId="1515" xr:uid="{00000000-0005-0000-0000-00005A160000}"/>
    <cellStyle name="Input 58" xfId="1516" xr:uid="{00000000-0005-0000-0000-00005B160000}"/>
    <cellStyle name="Input 59" xfId="1517" xr:uid="{00000000-0005-0000-0000-00005C160000}"/>
    <cellStyle name="Input 6" xfId="1518" xr:uid="{00000000-0005-0000-0000-00005D160000}"/>
    <cellStyle name="Input 60" xfId="1519" xr:uid="{00000000-0005-0000-0000-00005E160000}"/>
    <cellStyle name="Input 61" xfId="1520" xr:uid="{00000000-0005-0000-0000-00005F160000}"/>
    <cellStyle name="Input 62" xfId="1521" xr:uid="{00000000-0005-0000-0000-000060160000}"/>
    <cellStyle name="Input 63" xfId="1522" xr:uid="{00000000-0005-0000-0000-000061160000}"/>
    <cellStyle name="Input 64" xfId="1523" xr:uid="{00000000-0005-0000-0000-000062160000}"/>
    <cellStyle name="Input 65" xfId="1524" xr:uid="{00000000-0005-0000-0000-000063160000}"/>
    <cellStyle name="Input 66" xfId="1525" xr:uid="{00000000-0005-0000-0000-000064160000}"/>
    <cellStyle name="Input 67" xfId="1526" xr:uid="{00000000-0005-0000-0000-000065160000}"/>
    <cellStyle name="Input 68" xfId="1527" xr:uid="{00000000-0005-0000-0000-000066160000}"/>
    <cellStyle name="Input 69" xfId="1528" xr:uid="{00000000-0005-0000-0000-000067160000}"/>
    <cellStyle name="Input 7" xfId="1529" xr:uid="{00000000-0005-0000-0000-000068160000}"/>
    <cellStyle name="Input 70" xfId="1530" xr:uid="{00000000-0005-0000-0000-000069160000}"/>
    <cellStyle name="Input 71" xfId="1531" xr:uid="{00000000-0005-0000-0000-00006A160000}"/>
    <cellStyle name="Input 72" xfId="1998" xr:uid="{00000000-0005-0000-0000-00006B160000}"/>
    <cellStyle name="Input 73" xfId="2060" xr:uid="{00000000-0005-0000-0000-00006C160000}"/>
    <cellStyle name="Input 8" xfId="1532" xr:uid="{00000000-0005-0000-0000-00006D160000}"/>
    <cellStyle name="Input 9" xfId="1533" xr:uid="{00000000-0005-0000-0000-00006E160000}"/>
    <cellStyle name="Input box" xfId="8245" xr:uid="{00000000-0005-0000-0000-00006F160000}"/>
    <cellStyle name="Input screen" xfId="8246" xr:uid="{00000000-0005-0000-0000-000070160000}"/>
    <cellStyle name="Inputs" xfId="8247" xr:uid="{00000000-0005-0000-0000-000071160000}"/>
    <cellStyle name="Insatisfaisant" xfId="352" xr:uid="{00000000-0005-0000-0000-000072160000}"/>
    <cellStyle name="Insatisfaisant 2" xfId="1534" xr:uid="{00000000-0005-0000-0000-000073160000}"/>
    <cellStyle name="Insatisfaisant_11. BS" xfId="10752" xr:uid="{D52F7E01-9142-426A-AF74-129072B018F0}"/>
    <cellStyle name="Kolrubr" xfId="353" xr:uid="{00000000-0005-0000-0000-000075160000}"/>
    <cellStyle name="Kolrubr låst" xfId="354" xr:uid="{00000000-0005-0000-0000-000076160000}"/>
    <cellStyle name="Kolrubr_11. BS" xfId="10753"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4" xr:uid="{84D76A18-ACB7-41DF-A170-70A2E2B96B44}"/>
    <cellStyle name="Komma (0)" xfId="358" xr:uid="{00000000-0005-0000-0000-00007C160000}"/>
    <cellStyle name="Komma 2" xfId="1999" xr:uid="{00000000-0005-0000-0000-00007D160000}"/>
    <cellStyle name="Komma 2 2" xfId="5655" xr:uid="{00000000-0005-0000-0000-00007E160000}"/>
    <cellStyle name="Komma 2 2 2" xfId="6179" xr:uid="{00000000-0005-0000-0000-00007F160000}"/>
    <cellStyle name="Komma 2 2 2 2" xfId="10080" xr:uid="{91933372-C6E4-4945-B0F4-FCEDAC5BBD3E}"/>
    <cellStyle name="Komma 2 2 2_Published_values" xfId="12363" xr:uid="{7C23A619-029A-4FE9-B67F-AC813DD3A20E}"/>
    <cellStyle name="Komma 2 2_11. BS" xfId="10756" xr:uid="{5FF76B86-65D5-4D3E-828C-8AE967A736D8}"/>
    <cellStyle name="Komma 2_11. BS" xfId="10755" xr:uid="{876C79E2-578E-48F9-9B90-5E50CD7AF002}"/>
    <cellStyle name="Komma 3" xfId="2000" xr:uid="{00000000-0005-0000-0000-000081160000}"/>
    <cellStyle name="Komma 3 2" xfId="5656" xr:uid="{00000000-0005-0000-0000-000082160000}"/>
    <cellStyle name="Komma 3 2 2" xfId="6180" xr:uid="{00000000-0005-0000-0000-000083160000}"/>
    <cellStyle name="Komma 3 2 2 2" xfId="10081" xr:uid="{8305F07C-DB51-4D97-A5EC-D2C10D08A111}"/>
    <cellStyle name="Komma 3 2 2_Published_values" xfId="12364" xr:uid="{A9D3AE9F-5196-413E-8E51-F9F3D13F5FCC}"/>
    <cellStyle name="Komma 3 2_11. BS" xfId="10758" xr:uid="{DD5716D1-45CB-4962-BC26-BAFC8507E2C5}"/>
    <cellStyle name="Komma 3_11. BS" xfId="10757"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5" xr:uid="{00000000-0005-0000-0000-000089160000}"/>
    <cellStyle name="KRADSFI 3_11. BS" xfId="10760" xr:uid="{6E973AC4-F433-4ABA-BB87-9754C5D13AB7}"/>
    <cellStyle name="KRADSFI_11. BS" xfId="10759" xr:uid="{7F50BD33-AB10-417E-BE59-387E4285C03A}"/>
    <cellStyle name="Lien hypertexte visité_SSJB  MICHELIN" xfId="363" xr:uid="{00000000-0005-0000-0000-00008C160000}"/>
    <cellStyle name="Lien hypertexte_SSJB  MICHELIN" xfId="364" xr:uid="{00000000-0005-0000-0000-00008D160000}"/>
    <cellStyle name="Linked Cell 10" xfId="8248" xr:uid="{00000000-0005-0000-0000-00008E160000}"/>
    <cellStyle name="Linked Cell 11" xfId="8249" xr:uid="{00000000-0005-0000-0000-00008F160000}"/>
    <cellStyle name="Linked Cell 12" xfId="8250" xr:uid="{00000000-0005-0000-0000-000090160000}"/>
    <cellStyle name="Linked Cell 13" xfId="8251" xr:uid="{00000000-0005-0000-0000-000091160000}"/>
    <cellStyle name="Linked Cell 2" xfId="365" xr:uid="{00000000-0005-0000-0000-000092160000}"/>
    <cellStyle name="Linked Cell 2 10" xfId="8252" xr:uid="{00000000-0005-0000-0000-000093160000}"/>
    <cellStyle name="Linked Cell 2 11" xfId="8253" xr:uid="{00000000-0005-0000-0000-000094160000}"/>
    <cellStyle name="Linked Cell 2 12" xfId="8254" xr:uid="{00000000-0005-0000-0000-000095160000}"/>
    <cellStyle name="Linked Cell 2 13" xfId="8255" xr:uid="{00000000-0005-0000-0000-000096160000}"/>
    <cellStyle name="Linked Cell 2 14" xfId="8256" xr:uid="{00000000-0005-0000-0000-000097160000}"/>
    <cellStyle name="Linked Cell 2 15" xfId="8257" xr:uid="{00000000-0005-0000-0000-000098160000}"/>
    <cellStyle name="Linked Cell 2 16" xfId="8258" xr:uid="{00000000-0005-0000-0000-000099160000}"/>
    <cellStyle name="Linked Cell 2 2" xfId="1536" xr:uid="{00000000-0005-0000-0000-00009A160000}"/>
    <cellStyle name="Linked Cell 2 2 10" xfId="8259" xr:uid="{00000000-0005-0000-0000-00009B160000}"/>
    <cellStyle name="Linked Cell 2 2 11" xfId="8260" xr:uid="{00000000-0005-0000-0000-00009C160000}"/>
    <cellStyle name="Linked Cell 2 2 12" xfId="8261" xr:uid="{00000000-0005-0000-0000-00009D160000}"/>
    <cellStyle name="Linked Cell 2 2 13" xfId="8262" xr:uid="{00000000-0005-0000-0000-00009E160000}"/>
    <cellStyle name="Linked Cell 2 2 14" xfId="8263" xr:uid="{00000000-0005-0000-0000-00009F160000}"/>
    <cellStyle name="Linked Cell 2 2 15" xfId="8264" xr:uid="{00000000-0005-0000-0000-0000A0160000}"/>
    <cellStyle name="Linked Cell 2 2 2" xfId="8265" xr:uid="{00000000-0005-0000-0000-0000A1160000}"/>
    <cellStyle name="Linked Cell 2 2 3" xfId="8266" xr:uid="{00000000-0005-0000-0000-0000A2160000}"/>
    <cellStyle name="Linked Cell 2 2 4" xfId="8267" xr:uid="{00000000-0005-0000-0000-0000A3160000}"/>
    <cellStyle name="Linked Cell 2 2 5" xfId="8268" xr:uid="{00000000-0005-0000-0000-0000A4160000}"/>
    <cellStyle name="Linked Cell 2 2 6" xfId="8269" xr:uid="{00000000-0005-0000-0000-0000A5160000}"/>
    <cellStyle name="Linked Cell 2 2 7" xfId="8270" xr:uid="{00000000-0005-0000-0000-0000A6160000}"/>
    <cellStyle name="Linked Cell 2 2 8" xfId="8271" xr:uid="{00000000-0005-0000-0000-0000A7160000}"/>
    <cellStyle name="Linked Cell 2 2 9" xfId="8272" xr:uid="{00000000-0005-0000-0000-0000A8160000}"/>
    <cellStyle name="Linked Cell 2 2_11. BS" xfId="10762" xr:uid="{9A576E28-A671-45C0-8897-47C3887878B7}"/>
    <cellStyle name="Linked Cell 2 3" xfId="8273" xr:uid="{00000000-0005-0000-0000-0000AA160000}"/>
    <cellStyle name="Linked Cell 2 4" xfId="8274" xr:uid="{00000000-0005-0000-0000-0000AB160000}"/>
    <cellStyle name="Linked Cell 2 5" xfId="8275" xr:uid="{00000000-0005-0000-0000-0000AC160000}"/>
    <cellStyle name="Linked Cell 2 6" xfId="8276" xr:uid="{00000000-0005-0000-0000-0000AD160000}"/>
    <cellStyle name="Linked Cell 2 7" xfId="8277" xr:uid="{00000000-0005-0000-0000-0000AE160000}"/>
    <cellStyle name="Linked Cell 2 8" xfId="8278" xr:uid="{00000000-0005-0000-0000-0000AF160000}"/>
    <cellStyle name="Linked Cell 2 9" xfId="8279" xr:uid="{00000000-0005-0000-0000-0000B0160000}"/>
    <cellStyle name="Linked Cell 2_11. BS" xfId="10761" xr:uid="{47524DB2-5443-466C-9E61-21E511583644}"/>
    <cellStyle name="Linked Cell 3" xfId="366" xr:uid="{00000000-0005-0000-0000-0000B2160000}"/>
    <cellStyle name="Linked Cell 3 2" xfId="8280" xr:uid="{00000000-0005-0000-0000-0000B3160000}"/>
    <cellStyle name="Linked Cell 3_11. BS" xfId="10763" xr:uid="{20BA3E6C-DC28-416B-85DA-171611898417}"/>
    <cellStyle name="Linked Cell 4" xfId="367" xr:uid="{00000000-0005-0000-0000-0000B5160000}"/>
    <cellStyle name="Linked Cell 4 2" xfId="8281" xr:uid="{00000000-0005-0000-0000-0000B6160000}"/>
    <cellStyle name="Linked Cell 4_11. BS" xfId="10764" xr:uid="{5C5EAB74-EDBD-44AF-BC2A-ECD24C7B874C}"/>
    <cellStyle name="Linked Cell 5" xfId="368" xr:uid="{00000000-0005-0000-0000-0000B8160000}"/>
    <cellStyle name="Linked Cell 6" xfId="8282" xr:uid="{00000000-0005-0000-0000-0000B9160000}"/>
    <cellStyle name="Linked Cell 7" xfId="8283" xr:uid="{00000000-0005-0000-0000-0000BA160000}"/>
    <cellStyle name="Linked Cell 8" xfId="8284" xr:uid="{00000000-0005-0000-0000-0000BB160000}"/>
    <cellStyle name="Linked Cell 9" xfId="8285" xr:uid="{00000000-0005-0000-0000-0000BC160000}"/>
    <cellStyle name="Map Data Values" xfId="369" xr:uid="{00000000-0005-0000-0000-0000BD160000}"/>
    <cellStyle name="Map Data Values 2" xfId="8286" xr:uid="{00000000-0005-0000-0000-0000BE160000}"/>
    <cellStyle name="Map Data Values 2 2" xfId="8287" xr:uid="{00000000-0005-0000-0000-0000BF160000}"/>
    <cellStyle name="Map Data Values 2_11. BS" xfId="10766" xr:uid="{E604DCD1-B389-4245-81AE-75DB01BED2FB}"/>
    <cellStyle name="Map Data Values_11. BS" xfId="10765" xr:uid="{6537C86C-DC7B-48D4-B91C-A2A0C6789492}"/>
    <cellStyle name="Map Distance" xfId="370" xr:uid="{00000000-0005-0000-0000-0000C2160000}"/>
    <cellStyle name="Map Distance 2" xfId="8288" xr:uid="{00000000-0005-0000-0000-0000C3160000}"/>
    <cellStyle name="Map Distance 2 2" xfId="8289" xr:uid="{00000000-0005-0000-0000-0000C4160000}"/>
    <cellStyle name="Map Distance 2_11. BS" xfId="10768" xr:uid="{13598845-FBDA-495C-843B-3F60D81317EF}"/>
    <cellStyle name="Map Distance_11. BS" xfId="10767" xr:uid="{FE85B2D3-731D-4FF4-937B-F11D5B2C2EBC}"/>
    <cellStyle name="Map Legend" xfId="371" xr:uid="{00000000-0005-0000-0000-0000C7160000}"/>
    <cellStyle name="Map Legend 2" xfId="8290" xr:uid="{00000000-0005-0000-0000-0000C8160000}"/>
    <cellStyle name="Map Legend 2 2" xfId="8291" xr:uid="{00000000-0005-0000-0000-0000C9160000}"/>
    <cellStyle name="Map Legend 2_11. BS" xfId="10770" xr:uid="{AF525D28-209A-4E92-B441-DD65FB17F340}"/>
    <cellStyle name="Map Legend_11. BS" xfId="10769" xr:uid="{C96E1E53-EBAC-4754-8BE1-E6F3B1413FA2}"/>
    <cellStyle name="Map Object Names" xfId="372" xr:uid="{00000000-0005-0000-0000-0000CC160000}"/>
    <cellStyle name="Map Object Names 2" xfId="8292" xr:uid="{00000000-0005-0000-0000-0000CD160000}"/>
    <cellStyle name="Map Object Names 2 2" xfId="8293" xr:uid="{00000000-0005-0000-0000-0000CE160000}"/>
    <cellStyle name="Map Object Names 2_11. BS" xfId="10772" xr:uid="{6D2122FF-7DA7-4542-9D6A-82A0AAD57519}"/>
    <cellStyle name="Map Object Names_11. BS" xfId="10771" xr:uid="{E6DE106D-FCFE-4BCD-BCE1-840DD9772DE8}"/>
    <cellStyle name="Map Title" xfId="373" xr:uid="{00000000-0005-0000-0000-0000D1160000}"/>
    <cellStyle name="Map Title 2" xfId="8294" xr:uid="{00000000-0005-0000-0000-0000D2160000}"/>
    <cellStyle name="Map Title 2 2" xfId="8295" xr:uid="{00000000-0005-0000-0000-0000D3160000}"/>
    <cellStyle name="Map Title 2_11. BS" xfId="10774" xr:uid="{4634CE25-5700-48FD-B19E-DDF7419EC26E}"/>
    <cellStyle name="Map Title_11. BS" xfId="10773" xr:uid="{A535022F-837A-4B75-81F9-C71F7E4DC432}"/>
    <cellStyle name="Millares 2" xfId="2001" xr:uid="{00000000-0005-0000-0000-0000D6160000}"/>
    <cellStyle name="Millares 2 2" xfId="2002" xr:uid="{00000000-0005-0000-0000-0000D7160000}"/>
    <cellStyle name="Millares 2 2 2" xfId="5657" xr:uid="{00000000-0005-0000-0000-0000D8160000}"/>
    <cellStyle name="Millares 2 2 2 2" xfId="6181" xr:uid="{00000000-0005-0000-0000-0000D9160000}"/>
    <cellStyle name="Millares 2 2 2 2 2" xfId="10082" xr:uid="{E82E0BFA-D7A1-4CF8-9A78-F2392759D43F}"/>
    <cellStyle name="Millares 2 2 2 2_Published_values" xfId="12365" xr:uid="{E77A05BA-7BF9-4C3A-A19A-DD585DEA7122}"/>
    <cellStyle name="Millares 2 2 2_11. BS" xfId="10777" xr:uid="{478A4B8B-E65F-4B89-8480-4C9059D555A2}"/>
    <cellStyle name="Millares 2 2_11. BS" xfId="10776" xr:uid="{BC4E4763-9A15-4343-B906-87B7FDE14584}"/>
    <cellStyle name="Millares 2_11. BS" xfId="10775" xr:uid="{33017751-BC91-4614-BA61-E8349E8CDD62}"/>
    <cellStyle name="Milliers [0]_Bourse96" xfId="374" xr:uid="{00000000-0005-0000-0000-0000DC160000}"/>
    <cellStyle name="Milliers_Bourse96" xfId="375" xr:uid="{00000000-0005-0000-0000-0000DD160000}"/>
    <cellStyle name="Moeda 2" xfId="2003" xr:uid="{00000000-0005-0000-0000-0000DE160000}"/>
    <cellStyle name="Moneda 2" xfId="2004" xr:uid="{00000000-0005-0000-0000-0000DF160000}"/>
    <cellStyle name="Monétaire [0]_Bourse96" xfId="376" xr:uid="{00000000-0005-0000-0000-0000E0160000}"/>
    <cellStyle name="Monétaire_Bourse96" xfId="377" xr:uid="{00000000-0005-0000-0000-0000E1160000}"/>
    <cellStyle name="Neutra" xfId="2005" xr:uid="{00000000-0005-0000-0000-0000E2160000}"/>
    <cellStyle name="Neutral 10" xfId="8296" xr:uid="{00000000-0005-0000-0000-0000E3160000}"/>
    <cellStyle name="Neutral 11" xfId="8297" xr:uid="{00000000-0005-0000-0000-0000E4160000}"/>
    <cellStyle name="Neutral 12" xfId="8298" xr:uid="{00000000-0005-0000-0000-0000E5160000}"/>
    <cellStyle name="Neutral 13" xfId="8299" xr:uid="{00000000-0005-0000-0000-0000E6160000}"/>
    <cellStyle name="Neutral 14" xfId="5752" xr:uid="{00000000-0005-0000-0000-0000E7160000}"/>
    <cellStyle name="Neutral 14 2" xfId="10083" xr:uid="{20E99B79-B402-439C-82F6-B799419797F7}"/>
    <cellStyle name="Neutral 14_Published_values" xfId="12366" xr:uid="{BB8E34B2-8F8C-4466-A447-7246562F755B}"/>
    <cellStyle name="Neutral 2" xfId="378" xr:uid="{00000000-0005-0000-0000-0000E8160000}"/>
    <cellStyle name="Neutral 2 10" xfId="8300" xr:uid="{00000000-0005-0000-0000-0000E9160000}"/>
    <cellStyle name="Neutral 2 11" xfId="8301" xr:uid="{00000000-0005-0000-0000-0000EA160000}"/>
    <cellStyle name="Neutral 2 12" xfId="8302" xr:uid="{00000000-0005-0000-0000-0000EB160000}"/>
    <cellStyle name="Neutral 2 13" xfId="8303" xr:uid="{00000000-0005-0000-0000-0000EC160000}"/>
    <cellStyle name="Neutral 2 14" xfId="8304" xr:uid="{00000000-0005-0000-0000-0000ED160000}"/>
    <cellStyle name="Neutral 2 15" xfId="8305" xr:uid="{00000000-0005-0000-0000-0000EE160000}"/>
    <cellStyle name="Neutral 2 16" xfId="8306" xr:uid="{00000000-0005-0000-0000-0000EF160000}"/>
    <cellStyle name="Neutral 2 2" xfId="1537" xr:uid="{00000000-0005-0000-0000-0000F0160000}"/>
    <cellStyle name="Neutral 2 2 10" xfId="8307" xr:uid="{00000000-0005-0000-0000-0000F1160000}"/>
    <cellStyle name="Neutral 2 2 11" xfId="8308" xr:uid="{00000000-0005-0000-0000-0000F2160000}"/>
    <cellStyle name="Neutral 2 2 12" xfId="8309" xr:uid="{00000000-0005-0000-0000-0000F3160000}"/>
    <cellStyle name="Neutral 2 2 13" xfId="8310" xr:uid="{00000000-0005-0000-0000-0000F4160000}"/>
    <cellStyle name="Neutral 2 2 14" xfId="8311" xr:uid="{00000000-0005-0000-0000-0000F5160000}"/>
    <cellStyle name="Neutral 2 2 15" xfId="8312" xr:uid="{00000000-0005-0000-0000-0000F6160000}"/>
    <cellStyle name="Neutral 2 2 2" xfId="8313" xr:uid="{00000000-0005-0000-0000-0000F7160000}"/>
    <cellStyle name="Neutral 2 2 3" xfId="8314" xr:uid="{00000000-0005-0000-0000-0000F8160000}"/>
    <cellStyle name="Neutral 2 2 4" xfId="8315" xr:uid="{00000000-0005-0000-0000-0000F9160000}"/>
    <cellStyle name="Neutral 2 2 5" xfId="8316" xr:uid="{00000000-0005-0000-0000-0000FA160000}"/>
    <cellStyle name="Neutral 2 2 6" xfId="8317" xr:uid="{00000000-0005-0000-0000-0000FB160000}"/>
    <cellStyle name="Neutral 2 2 7" xfId="8318" xr:uid="{00000000-0005-0000-0000-0000FC160000}"/>
    <cellStyle name="Neutral 2 2 8" xfId="8319" xr:uid="{00000000-0005-0000-0000-0000FD160000}"/>
    <cellStyle name="Neutral 2 2 9" xfId="8320" xr:uid="{00000000-0005-0000-0000-0000FE160000}"/>
    <cellStyle name="Neutral 2 2_11. BS" xfId="10779" xr:uid="{983CFAC9-EF05-432E-A919-35455D1BDEE5}"/>
    <cellStyle name="Neutral 2 3" xfId="8321" xr:uid="{00000000-0005-0000-0000-000000170000}"/>
    <cellStyle name="Neutral 2 4" xfId="8322" xr:uid="{00000000-0005-0000-0000-000001170000}"/>
    <cellStyle name="Neutral 2 5" xfId="8323" xr:uid="{00000000-0005-0000-0000-000002170000}"/>
    <cellStyle name="Neutral 2 6" xfId="8324" xr:uid="{00000000-0005-0000-0000-000003170000}"/>
    <cellStyle name="Neutral 2 7" xfId="8325" xr:uid="{00000000-0005-0000-0000-000004170000}"/>
    <cellStyle name="Neutral 2 8" xfId="8326" xr:uid="{00000000-0005-0000-0000-000005170000}"/>
    <cellStyle name="Neutral 2 9" xfId="8327" xr:uid="{00000000-0005-0000-0000-000006170000}"/>
    <cellStyle name="Neutral 2_11. BS" xfId="10778" xr:uid="{46C85D42-433D-43F3-AAFC-C69C8C90AF3E}"/>
    <cellStyle name="Neutral 3" xfId="379" xr:uid="{00000000-0005-0000-0000-000008170000}"/>
    <cellStyle name="Neutral 3 2" xfId="8328" xr:uid="{00000000-0005-0000-0000-000009170000}"/>
    <cellStyle name="Neutral 3_11. BS" xfId="10780" xr:uid="{2AFBF0F8-DC5D-4412-B6EC-DF5F1C7540AE}"/>
    <cellStyle name="Neutral 4" xfId="380" xr:uid="{00000000-0005-0000-0000-00000B170000}"/>
    <cellStyle name="Neutral 4 2" xfId="8329" xr:uid="{00000000-0005-0000-0000-00000C170000}"/>
    <cellStyle name="Neutral 4_11. BS" xfId="10781" xr:uid="{28580CDF-1FF9-4B6E-9BC6-BA20304E457F}"/>
    <cellStyle name="Neutral 5" xfId="381" xr:uid="{00000000-0005-0000-0000-00000E170000}"/>
    <cellStyle name="Neutral 6" xfId="653" xr:uid="{00000000-0005-0000-0000-00000F170000}"/>
    <cellStyle name="Neutral 7" xfId="8330" xr:uid="{00000000-0005-0000-0000-000010170000}"/>
    <cellStyle name="Neutral 8" xfId="8331" xr:uid="{00000000-0005-0000-0000-000011170000}"/>
    <cellStyle name="Neutral 9" xfId="8332" xr:uid="{00000000-0005-0000-0000-000012170000}"/>
    <cellStyle name="Neutre" xfId="382" xr:uid="{00000000-0005-0000-0000-000013170000}"/>
    <cellStyle name="Neutre 2" xfId="1538" xr:uid="{00000000-0005-0000-0000-000014170000}"/>
    <cellStyle name="Neutre_11. BS" xfId="10782" xr:uid="{A4CA5DBB-E92C-4887-9600-CDC2CC31D9DA}"/>
    <cellStyle name="newdate" xfId="1539" xr:uid="{00000000-0005-0000-0000-000016170000}"/>
    <cellStyle name="newdate 2" xfId="1540" xr:uid="{00000000-0005-0000-0000-000017170000}"/>
    <cellStyle name="newdate_11. BS" xfId="10783" xr:uid="{49ECF09F-3566-4872-B251-84D9B4F4D5E8}"/>
    <cellStyle name="No-definido" xfId="2006" xr:uid="{00000000-0005-0000-0000-000019170000}"/>
    <cellStyle name="Normal" xfId="0" builtinId="0"/>
    <cellStyle name="Normal - Style1" xfId="383" xr:uid="{00000000-0005-0000-0000-00001B170000}"/>
    <cellStyle name="Normal - Style1 2" xfId="1541" xr:uid="{00000000-0005-0000-0000-00001C170000}"/>
    <cellStyle name="Normal - Style1 2 2" xfId="8333" xr:uid="{00000000-0005-0000-0000-00001D170000}"/>
    <cellStyle name="Normal - Style1 2_11. BS" xfId="10785" xr:uid="{A9E543DF-ABB9-4C36-BF7E-D821AC83ED53}"/>
    <cellStyle name="Normal - Style1 3" xfId="5701" xr:uid="{00000000-0005-0000-0000-00001F170000}"/>
    <cellStyle name="Normal - Style1 3 2" xfId="10084" xr:uid="{1C27151E-AE27-43EA-9840-5AA14643AE1C}"/>
    <cellStyle name="Normal - Style1 3_Published_values" xfId="12367" xr:uid="{38398B51-7150-4BE7-AA46-8A541688DBAC}"/>
    <cellStyle name="Normal - Style1_11. BS" xfId="10784" xr:uid="{3CE50F9B-8A0D-49CB-8DFF-6E563315CE94}"/>
    <cellStyle name="Normal 10" xfId="384" xr:uid="{00000000-0005-0000-0000-000021170000}"/>
    <cellStyle name="Normal 10 10" xfId="3241" xr:uid="{00000000-0005-0000-0000-000022170000}"/>
    <cellStyle name="Normal 10 11" xfId="3242" xr:uid="{00000000-0005-0000-0000-000023170000}"/>
    <cellStyle name="Normal 10 12" xfId="3243" xr:uid="{00000000-0005-0000-0000-000024170000}"/>
    <cellStyle name="Normal 10 13" xfId="3244" xr:uid="{00000000-0005-0000-0000-000025170000}"/>
    <cellStyle name="Normal 10 14" xfId="3245" xr:uid="{00000000-0005-0000-0000-000026170000}"/>
    <cellStyle name="Normal 10 15" xfId="3246" xr:uid="{00000000-0005-0000-0000-000027170000}"/>
    <cellStyle name="Normal 10 16" xfId="1542" xr:uid="{00000000-0005-0000-0000-000028170000}"/>
    <cellStyle name="Normal 10 16 2" xfId="5965" xr:uid="{00000000-0005-0000-0000-000029170000}"/>
    <cellStyle name="Normal 10 16 2 2" xfId="10085" xr:uid="{5EC2960E-D218-4D8E-BB57-F8C871F35856}"/>
    <cellStyle name="Normal 10 16 2_Published_values" xfId="12368" xr:uid="{B5192B7C-025C-44A5-9367-33C8DA3ACF45}"/>
    <cellStyle name="Normal 10 16 3" xfId="9233" xr:uid="{00000000-0005-0000-0000-00002A170000}"/>
    <cellStyle name="Normal 10 16 3 2" xfId="10086" xr:uid="{3F8FB5C8-26C1-4CD7-8922-5EAB2F244DC8}"/>
    <cellStyle name="Normal 10 16 3_Published_values" xfId="12369" xr:uid="{53663BC1-E267-4C7B-B1B8-01D749B60656}"/>
    <cellStyle name="Normal 10 16 4" xfId="9506" xr:uid="{033A6626-067F-466A-9C02-0C2059EF386B}"/>
    <cellStyle name="Normal 10 16 4 2" xfId="12054" xr:uid="{7C45355B-1BC7-4A35-8D2F-BABAFBD4F702}"/>
    <cellStyle name="Normal 10 16 5" xfId="11506" xr:uid="{AE01EB7B-D003-40E6-A5D8-1E3B873E6324}"/>
    <cellStyle name="Normal 10 16 6" xfId="11625" xr:uid="{3EE3C6D9-734D-4FA8-AE6F-FBA4823764BC}"/>
    <cellStyle name="Normal 10 16_11. BS" xfId="10787" xr:uid="{20742AB2-7542-4860-89BD-203B594EB9CE}"/>
    <cellStyle name="Normal 10 17" xfId="5601" xr:uid="{00000000-0005-0000-0000-00002B170000}"/>
    <cellStyle name="Normal 10 17 2" xfId="10087" xr:uid="{BB30C34A-226D-41E1-8DE5-AA981E4D701E}"/>
    <cellStyle name="Normal 10 17_Published_values" xfId="12370" xr:uid="{103AA720-A70B-4FB3-A603-12CDCD1DEAC4}"/>
    <cellStyle name="Normal 10 18" xfId="5733" xr:uid="{00000000-0005-0000-0000-00002C170000}"/>
    <cellStyle name="Normal 10 18 2" xfId="10088" xr:uid="{DFCAFCB9-F5E7-42C1-B4DE-8C27C9E0786C}"/>
    <cellStyle name="Normal 10 18_Published_values" xfId="12371" xr:uid="{E94FF0E0-FE67-44B6-8835-53FD6DA51048}"/>
    <cellStyle name="Normal 10 19" xfId="9096" xr:uid="{00000000-0005-0000-0000-00002D170000}"/>
    <cellStyle name="Normal 10 19 2" xfId="10089" xr:uid="{87DA1589-8098-4689-A98F-70A54E9EB681}"/>
    <cellStyle name="Normal 10 19_Published_values" xfId="12372" xr:uid="{C24EAD9E-9B36-449A-86BA-7FA5DD6F18BD}"/>
    <cellStyle name="Normal 10 2" xfId="633" xr:uid="{00000000-0005-0000-0000-00002E170000}"/>
    <cellStyle name="Normal 10 2 10" xfId="9408" xr:uid="{14A57E98-5C14-4483-9A76-77CEE34E1C9E}"/>
    <cellStyle name="Normal 10 2 10 2" xfId="12055" xr:uid="{EED26CE9-20E5-4B7C-A748-EB31B9DBF2B3}"/>
    <cellStyle name="Normal 10 2 11" xfId="11409" xr:uid="{AF948F6D-D46C-4E52-9A18-791387A3A3D0}"/>
    <cellStyle name="Normal 10 2 2" xfId="1544" xr:uid="{00000000-0005-0000-0000-00002F170000}"/>
    <cellStyle name="Normal 10 2 2 2" xfId="1545" xr:uid="{00000000-0005-0000-0000-000030170000}"/>
    <cellStyle name="Normal 10 2 2 2 2" xfId="5604" xr:uid="{00000000-0005-0000-0000-000031170000}"/>
    <cellStyle name="Normal 10 2 2 2 2 2" xfId="10090" xr:uid="{76DD98BB-70F9-450C-9C5F-5CEB4A4F7351}"/>
    <cellStyle name="Normal 10 2 2 2 2_Published_values" xfId="12373" xr:uid="{DDDF9FAF-03FF-4847-85A9-4BE5180EEBD0}"/>
    <cellStyle name="Normal 10 2 2 2 3" xfId="5968" xr:uid="{00000000-0005-0000-0000-000032170000}"/>
    <cellStyle name="Normal 10 2 2 2 3 2" xfId="10091" xr:uid="{FBE4F6DB-EF89-4B28-BFE3-DDB0A0DC26CB}"/>
    <cellStyle name="Normal 10 2 2 2 3_Published_values" xfId="12374" xr:uid="{22DA35A0-BC58-4EF2-8DB1-232D94FB6E05}"/>
    <cellStyle name="Normal 10 2 2 2 4" xfId="9236" xr:uid="{00000000-0005-0000-0000-000033170000}"/>
    <cellStyle name="Normal 10 2 2 2 4 2" xfId="10092" xr:uid="{AF4C047D-86E6-474F-87AB-13C0530B7E70}"/>
    <cellStyle name="Normal 10 2 2 2 4_Published_values" xfId="12375" xr:uid="{BB43ED29-EA51-4B99-A5BC-8AA55F3741B7}"/>
    <cellStyle name="Normal 10 2 2 2 5" xfId="9509" xr:uid="{A64EA9BE-3C66-4DEF-8941-4AE186016B3C}"/>
    <cellStyle name="Normal 10 2 2 2 5 2" xfId="12056" xr:uid="{56433DC0-F875-4737-8EDF-5FBFF007BAF8}"/>
    <cellStyle name="Normal 10 2 2 2 6" xfId="11509" xr:uid="{B983443B-DC8E-4EE3-825E-487E8D131B8D}"/>
    <cellStyle name="Normal 10 2 2 2 7" xfId="11622" xr:uid="{A97B119C-2A22-46FA-8A38-02E29838836A}"/>
    <cellStyle name="Normal 10 2 2 2_11. BS" xfId="10790" xr:uid="{B3C37583-4AD9-461A-A9C2-83AC7CCC2F1D}"/>
    <cellStyle name="Normal 10 2 2 3" xfId="5603" xr:uid="{00000000-0005-0000-0000-000034170000}"/>
    <cellStyle name="Normal 10 2 2 3 2" xfId="10093" xr:uid="{C196700A-1123-41FD-A2D1-2B9FFF2390A7}"/>
    <cellStyle name="Normal 10 2 2 3_Published_values" xfId="12376" xr:uid="{191884AE-4771-4E3F-A57F-4A019193827A}"/>
    <cellStyle name="Normal 10 2 2 4" xfId="5967" xr:uid="{00000000-0005-0000-0000-000035170000}"/>
    <cellStyle name="Normal 10 2 2 4 2" xfId="10320" xr:uid="{6FEF93D5-C0DD-4454-9426-3BB368738F1D}"/>
    <cellStyle name="Normal 10 2 2 4 3" xfId="10094" xr:uid="{0D414C90-52A0-414D-B651-DBFC5B102CF8}"/>
    <cellStyle name="Normal 10 2 2 4_11. BS" xfId="10791" xr:uid="{73FF5967-16A9-48A8-A6A1-8C75F91FF62F}"/>
    <cellStyle name="Normal 10 2 2 5" xfId="9235" xr:uid="{00000000-0005-0000-0000-000036170000}"/>
    <cellStyle name="Normal 10 2 2 5 2" xfId="10095" xr:uid="{2B13DE27-304D-4B92-8DEA-447D3B193D0B}"/>
    <cellStyle name="Normal 10 2 2 5_Published_values" xfId="12377" xr:uid="{7E4797B5-E2EC-4F7C-8E04-77BABD2EE154}"/>
    <cellStyle name="Normal 10 2 2 6" xfId="9508" xr:uid="{C0D8C8FE-6109-41DB-B053-241A49901F3C}"/>
    <cellStyle name="Normal 10 2 2 6 2" xfId="12057" xr:uid="{4813C825-C6A3-4F45-903F-10DFCEBED311}"/>
    <cellStyle name="Normal 10 2 2 7" xfId="11508" xr:uid="{9B04D90E-ED57-4038-AAD4-4D2FBFBD021E}"/>
    <cellStyle name="Normal 10 2 2 8" xfId="11623" xr:uid="{FB32BBB5-5DBD-4BEC-965C-CA2CF45BA725}"/>
    <cellStyle name="Normal 10 2 2_11. BS" xfId="10789" xr:uid="{6B35519B-B923-4BA9-BDF9-15A190CE0974}"/>
    <cellStyle name="Normal 10 2 3" xfId="1546" xr:uid="{00000000-0005-0000-0000-000038170000}"/>
    <cellStyle name="Normal 10 2 3 2" xfId="1547" xr:uid="{00000000-0005-0000-0000-000039170000}"/>
    <cellStyle name="Normal 10 2 3 2 2" xfId="5606" xr:uid="{00000000-0005-0000-0000-00003A170000}"/>
    <cellStyle name="Normal 10 2 3 2 2 2" xfId="10096" xr:uid="{AD73053B-AA74-4167-95DC-DAACCF86B54D}"/>
    <cellStyle name="Normal 10 2 3 2 2_Published_values" xfId="12378" xr:uid="{AECF8917-A91E-48BC-AA54-94F22CCE1DD7}"/>
    <cellStyle name="Normal 10 2 3 2 3" xfId="5970" xr:uid="{00000000-0005-0000-0000-00003B170000}"/>
    <cellStyle name="Normal 10 2 3 2 3 2" xfId="10097" xr:uid="{1C3C370B-7743-47D6-8C7B-B55DBF577B24}"/>
    <cellStyle name="Normal 10 2 3 2 3_Published_values" xfId="12379" xr:uid="{55AD3CC7-D9E2-47DD-A37E-0D68F2230056}"/>
    <cellStyle name="Normal 10 2 3 2 4" xfId="9238" xr:uid="{00000000-0005-0000-0000-00003C170000}"/>
    <cellStyle name="Normal 10 2 3 2 4 2" xfId="10098" xr:uid="{FB58710A-563B-4319-BFC9-1FC0C46912CD}"/>
    <cellStyle name="Normal 10 2 3 2 4_Published_values" xfId="12380" xr:uid="{419F8CFC-20C5-465D-A185-D08F96F90EC7}"/>
    <cellStyle name="Normal 10 2 3 2 5" xfId="9511" xr:uid="{AD6AAF67-35C7-4849-92F7-1276B5DAD108}"/>
    <cellStyle name="Normal 10 2 3 2 5 2" xfId="12058" xr:uid="{E5F62BDA-BEB3-4242-B017-41C18EC5105C}"/>
    <cellStyle name="Normal 10 2 3 2 6" xfId="11511" xr:uid="{539AB447-1E32-41EA-AFBF-EC6CC5011DEF}"/>
    <cellStyle name="Normal 10 2 3 2 7" xfId="11620" xr:uid="{6C01B295-52BF-4D98-8712-9B84B1DA668C}"/>
    <cellStyle name="Normal 10 2 3 2_11. BS" xfId="10793" xr:uid="{953CB280-4424-4222-A0EF-7DC469BBBEFD}"/>
    <cellStyle name="Normal 10 2 3 3" xfId="5605" xr:uid="{00000000-0005-0000-0000-00003D170000}"/>
    <cellStyle name="Normal 10 2 3 3 2" xfId="10099" xr:uid="{6DFAC3A8-FDCB-4249-8128-5F3F5064BB4C}"/>
    <cellStyle name="Normal 10 2 3 3_Published_values" xfId="12381" xr:uid="{14E8A446-5189-4BB2-B530-A5D35859AFA3}"/>
    <cellStyle name="Normal 10 2 3 4" xfId="5969" xr:uid="{00000000-0005-0000-0000-00003E170000}"/>
    <cellStyle name="Normal 10 2 3 4 2" xfId="10100" xr:uid="{A8D0E10F-1873-4DA9-BEA1-03EB594920FE}"/>
    <cellStyle name="Normal 10 2 3 4_Published_values" xfId="12382" xr:uid="{08A65581-C58E-46A4-85E7-36AFA751A6E9}"/>
    <cellStyle name="Normal 10 2 3 5" xfId="9237" xr:uid="{00000000-0005-0000-0000-00003F170000}"/>
    <cellStyle name="Normal 10 2 3 5 2" xfId="10101" xr:uid="{AF07D3B9-A63B-46D3-B5B1-E128DA01451D}"/>
    <cellStyle name="Normal 10 2 3 5_Published_values" xfId="12383" xr:uid="{F2708BA3-139E-4947-B51F-E664813EFFCF}"/>
    <cellStyle name="Normal 10 2 3 6" xfId="9510" xr:uid="{2812ECE3-E5F2-4F67-A1F1-2561E6CF0B24}"/>
    <cellStyle name="Normal 10 2 3 6 2" xfId="12059" xr:uid="{091B465F-B2EC-4EA0-95A5-581DE2B2493A}"/>
    <cellStyle name="Normal 10 2 3 7" xfId="11510" xr:uid="{830A19DB-2CEC-4AB1-BA31-4D6E1F2C01F1}"/>
    <cellStyle name="Normal 10 2 3 8" xfId="11621" xr:uid="{3D494417-A9FB-470A-ADBF-F7B2EB8844C0}"/>
    <cellStyle name="Normal 10 2 3_11. BS" xfId="10792" xr:uid="{CA587276-9EB6-42C8-B385-1B78F0F679B6}"/>
    <cellStyle name="Normal 10 2 4" xfId="1548" xr:uid="{00000000-0005-0000-0000-000041170000}"/>
    <cellStyle name="Normal 10 2 4 2" xfId="5607" xr:uid="{00000000-0005-0000-0000-000042170000}"/>
    <cellStyle name="Normal 10 2 4 2 2" xfId="10102" xr:uid="{8FDA40C0-2983-4C00-A100-E8F8A88F45AD}"/>
    <cellStyle name="Normal 10 2 4 2_Published_values" xfId="12384" xr:uid="{EA27B1A3-EF5D-41AA-BF87-FD2ABACEFBDF}"/>
    <cellStyle name="Normal 10 2 4 3" xfId="5971" xr:uid="{00000000-0005-0000-0000-000043170000}"/>
    <cellStyle name="Normal 10 2 4 3 2" xfId="10103" xr:uid="{9E921F4F-CC2D-4B64-94F4-C064F8CAF25C}"/>
    <cellStyle name="Normal 10 2 4 3_Published_values" xfId="12385" xr:uid="{22D1C39C-CE3C-4D6C-B0C0-EA3827BAC3B9}"/>
    <cellStyle name="Normal 10 2 4 4" xfId="9239" xr:uid="{00000000-0005-0000-0000-000044170000}"/>
    <cellStyle name="Normal 10 2 4 4 2" xfId="10104" xr:uid="{151E87E9-876E-4FAF-82E8-6A1411BAA5FE}"/>
    <cellStyle name="Normal 10 2 4 4_Published_values" xfId="12386" xr:uid="{FC247C03-E296-4ED0-B1CB-0681C51C254E}"/>
    <cellStyle name="Normal 10 2 4 5" xfId="9512" xr:uid="{CB8635D8-9B4D-4C92-87A9-99D3EDF4EEB1}"/>
    <cellStyle name="Normal 10 2 4 5 2" xfId="12060" xr:uid="{86CC2A35-4D3D-4041-A74D-20A545626F8B}"/>
    <cellStyle name="Normal 10 2 4 6" xfId="11512" xr:uid="{1F1BF183-E3F5-4F13-8EB3-45EE3BB56970}"/>
    <cellStyle name="Normal 10 2 4 7" xfId="11619" xr:uid="{135CF813-6752-4D0E-8FCA-BEF17D90C61F}"/>
    <cellStyle name="Normal 10 2 4_11. BS" xfId="10794" xr:uid="{758C5C2D-1240-4C37-8FF7-80450C2619ED}"/>
    <cellStyle name="Normal 10 2 5" xfId="1549" xr:uid="{00000000-0005-0000-0000-000045170000}"/>
    <cellStyle name="Normal 10 2 5 2" xfId="5608" xr:uid="{00000000-0005-0000-0000-000046170000}"/>
    <cellStyle name="Normal 10 2 5 2 2" xfId="10105" xr:uid="{36F4B405-888E-47B7-A261-8905177CA531}"/>
    <cellStyle name="Normal 10 2 5 2_Published_values" xfId="12387" xr:uid="{776C5E05-781B-48AD-96CC-E163763272FD}"/>
    <cellStyle name="Normal 10 2 5 3" xfId="5972" xr:uid="{00000000-0005-0000-0000-000047170000}"/>
    <cellStyle name="Normal 10 2 5 3 2" xfId="10106" xr:uid="{39031654-5E51-4862-AE90-ACEAEBCEEF91}"/>
    <cellStyle name="Normal 10 2 5 3_Published_values" xfId="12388" xr:uid="{750D060F-AF7D-4081-AE12-A66B3167E975}"/>
    <cellStyle name="Normal 10 2 5 4" xfId="9240" xr:uid="{00000000-0005-0000-0000-000048170000}"/>
    <cellStyle name="Normal 10 2 5 4 2" xfId="10107" xr:uid="{F5D3DA51-9BBD-4004-A9F3-DB38EA54E608}"/>
    <cellStyle name="Normal 10 2 5 4_Published_values" xfId="12389" xr:uid="{0A63D38B-A2BE-4C59-BFD2-75BAE4C105D6}"/>
    <cellStyle name="Normal 10 2 5 5" xfId="9513" xr:uid="{89E349DE-69A0-4103-A067-0FC97B5F7F8C}"/>
    <cellStyle name="Normal 10 2 5 5 2" xfId="12061" xr:uid="{668712FF-C825-425B-8BC5-C15308D31032}"/>
    <cellStyle name="Normal 10 2 5 6" xfId="11513" xr:uid="{E2070F80-A1FC-4347-A7A1-5F0E7432C8F4}"/>
    <cellStyle name="Normal 10 2 5 7" xfId="11618" xr:uid="{9909B0AF-2B5D-44A2-A412-AEBBC58BBF27}"/>
    <cellStyle name="Normal 10 2 5_11. BS" xfId="10795" xr:uid="{96384141-81DE-4656-B47E-1BE1EF87E54E}"/>
    <cellStyle name="Normal 10 2 6" xfId="1543" xr:uid="{00000000-0005-0000-0000-000049170000}"/>
    <cellStyle name="Normal 10 2 6 2" xfId="5966" xr:uid="{00000000-0005-0000-0000-00004A170000}"/>
    <cellStyle name="Normal 10 2 6 2 2" xfId="10108" xr:uid="{A44E6FA2-7AA4-480B-99CB-B1B66C1C0364}"/>
    <cellStyle name="Normal 10 2 6 2_Published_values" xfId="12390" xr:uid="{17312B37-3B9D-4775-867F-64BF5C791DF7}"/>
    <cellStyle name="Normal 10 2 6 3" xfId="9234" xr:uid="{00000000-0005-0000-0000-00004B170000}"/>
    <cellStyle name="Normal 10 2 6 3 2" xfId="10109" xr:uid="{0E6782D5-83E1-4EAD-8025-89A9BA3DD5D1}"/>
    <cellStyle name="Normal 10 2 6 3_Published_values" xfId="12391" xr:uid="{E2E1EC60-F457-4954-96C2-50DC4D5144DF}"/>
    <cellStyle name="Normal 10 2 6 4" xfId="9507" xr:uid="{DEE9A2CB-08CE-4541-9BFA-7CA4E83C4267}"/>
    <cellStyle name="Normal 10 2 6 4 2" xfId="12062" xr:uid="{DC6BC3FF-C735-46BA-AFFA-6F33BD37A6AF}"/>
    <cellStyle name="Normal 10 2 6 5" xfId="11507" xr:uid="{8F997A71-AF9D-4AD7-BD73-C9817ACC6FCD}"/>
    <cellStyle name="Normal 10 2 6 6" xfId="11624" xr:uid="{AAE097C9-814A-4872-BAFA-122EF112A3A7}"/>
    <cellStyle name="Normal 10 2 6_11. BS" xfId="10796" xr:uid="{90D45AD1-9335-4EFE-BA68-7599296EFF7B}"/>
    <cellStyle name="Normal 10 2 7" xfId="5602" xr:uid="{00000000-0005-0000-0000-00004C170000}"/>
    <cellStyle name="Normal 10 2 7 2" xfId="10110" xr:uid="{086610F6-CCBC-40FB-B7AD-5DB15BB36172}"/>
    <cellStyle name="Normal 10 2 7_Published_values" xfId="12392" xr:uid="{5376760A-5E6E-4B77-8F57-F3875F9221C3}"/>
    <cellStyle name="Normal 10 2 8" xfId="5828" xr:uid="{00000000-0005-0000-0000-00004D170000}"/>
    <cellStyle name="Normal 10 2 8 2" xfId="10111" xr:uid="{3C21882A-2A1C-4BDE-9900-D456528B6178}"/>
    <cellStyle name="Normal 10 2 8_Published_values" xfId="12393" xr:uid="{0FA33D87-3E3B-49CA-86CB-A180BD74571C}"/>
    <cellStyle name="Normal 10 2 9" xfId="9137" xr:uid="{00000000-0005-0000-0000-00004E170000}"/>
    <cellStyle name="Normal 10 2 9 2" xfId="10112" xr:uid="{6E58D0D3-8D3D-4037-8AEE-D024889C8544}"/>
    <cellStyle name="Normal 10 2 9_Published_values" xfId="12394" xr:uid="{6E885498-2D94-4730-AC24-621FD081685D}"/>
    <cellStyle name="Normal 10 2_11. BS" xfId="10788" xr:uid="{E68D187B-CCF9-490E-A089-12B4838E413C}"/>
    <cellStyle name="Normal 10 20" xfId="9343" xr:uid="{47266BE5-C8D7-407F-A389-7B016D3CF285}"/>
    <cellStyle name="Normal 10 20 2" xfId="12063" xr:uid="{21651732-DBC4-4C9D-A5CE-D71AC2C14692}"/>
    <cellStyle name="Normal 10 21" xfId="11382" xr:uid="{5448D7BB-AAD2-41A6-A1C9-84FAE81EBB2C}"/>
    <cellStyle name="Normal 10 22" xfId="11674" xr:uid="{4968969B-9D72-42EF-BE91-9D0953EE0145}"/>
    <cellStyle name="Normal 10 3" xfId="1550" xr:uid="{00000000-0005-0000-0000-000050170000}"/>
    <cellStyle name="Normal 10 3 2" xfId="8334" xr:uid="{00000000-0005-0000-0000-000051170000}"/>
    <cellStyle name="Normal 10 3 3" xfId="8335" xr:uid="{00000000-0005-0000-0000-000052170000}"/>
    <cellStyle name="Normal 10 3 4" xfId="8336" xr:uid="{00000000-0005-0000-0000-000053170000}"/>
    <cellStyle name="Normal 10 3 5" xfId="8337" xr:uid="{00000000-0005-0000-0000-000054170000}"/>
    <cellStyle name="Normal 10 3_11. BS" xfId="10797" xr:uid="{93E3FC54-7240-4B41-A1CF-EE4DA77A3C8D}"/>
    <cellStyle name="Normal 10 4" xfId="3247" xr:uid="{00000000-0005-0000-0000-000056170000}"/>
    <cellStyle name="Normal 10 4 2" xfId="8338" xr:uid="{00000000-0005-0000-0000-000057170000}"/>
    <cellStyle name="Normal 10 4 3" xfId="8339" xr:uid="{00000000-0005-0000-0000-000058170000}"/>
    <cellStyle name="Normal 10 4 4" xfId="8340" xr:uid="{00000000-0005-0000-0000-000059170000}"/>
    <cellStyle name="Normal 10 4 5" xfId="8341" xr:uid="{00000000-0005-0000-0000-00005A170000}"/>
    <cellStyle name="Normal 10 4_14. BAs" xfId="8998" xr:uid="{00000000-0005-0000-0000-00005B170000}"/>
    <cellStyle name="Normal 10 5" xfId="3248" xr:uid="{00000000-0005-0000-0000-00005C170000}"/>
    <cellStyle name="Normal 10 6" xfId="3249" xr:uid="{00000000-0005-0000-0000-00005D170000}"/>
    <cellStyle name="Normal 10 7" xfId="3250" xr:uid="{00000000-0005-0000-0000-00005E170000}"/>
    <cellStyle name="Normal 10 8" xfId="3251" xr:uid="{00000000-0005-0000-0000-00005F170000}"/>
    <cellStyle name="Normal 10 9" xfId="3252" xr:uid="{00000000-0005-0000-0000-000060170000}"/>
    <cellStyle name="Normal 10_11. BS" xfId="10786" xr:uid="{85740CE7-18D2-4E1C-8462-CD37808CF6C2}"/>
    <cellStyle name="Normal 100" xfId="8342" xr:uid="{00000000-0005-0000-0000-000062170000}"/>
    <cellStyle name="Normal 101" xfId="8343" xr:uid="{00000000-0005-0000-0000-000063170000}"/>
    <cellStyle name="Normal 102" xfId="8344" xr:uid="{00000000-0005-0000-0000-000064170000}"/>
    <cellStyle name="Normal 103" xfId="8345" xr:uid="{00000000-0005-0000-0000-000065170000}"/>
    <cellStyle name="Normal 104" xfId="8346" xr:uid="{00000000-0005-0000-0000-000066170000}"/>
    <cellStyle name="Normal 105" xfId="8347" xr:uid="{00000000-0005-0000-0000-000067170000}"/>
    <cellStyle name="Normal 106" xfId="8348" xr:uid="{00000000-0005-0000-0000-000068170000}"/>
    <cellStyle name="Normal 107" xfId="8349" xr:uid="{00000000-0005-0000-0000-000069170000}"/>
    <cellStyle name="Normal 108" xfId="8350" xr:uid="{00000000-0005-0000-0000-00006A170000}"/>
    <cellStyle name="Normal 109" xfId="8351" xr:uid="{00000000-0005-0000-0000-00006B170000}"/>
    <cellStyle name="Normal 11" xfId="385" xr:uid="{00000000-0005-0000-0000-00006C170000}"/>
    <cellStyle name="Normal 11 10" xfId="3253" xr:uid="{00000000-0005-0000-0000-00006D170000}"/>
    <cellStyle name="Normal 11 11" xfId="3254" xr:uid="{00000000-0005-0000-0000-00006E170000}"/>
    <cellStyle name="Normal 11 12" xfId="3255" xr:uid="{00000000-0005-0000-0000-00006F170000}"/>
    <cellStyle name="Normal 11 13" xfId="3256" xr:uid="{00000000-0005-0000-0000-000070170000}"/>
    <cellStyle name="Normal 11 14" xfId="3257" xr:uid="{00000000-0005-0000-0000-000071170000}"/>
    <cellStyle name="Normal 11 15" xfId="3258" xr:uid="{00000000-0005-0000-0000-000072170000}"/>
    <cellStyle name="Normal 11 16" xfId="1551" xr:uid="{00000000-0005-0000-0000-000073170000}"/>
    <cellStyle name="Normal 11 16 2" xfId="5973" xr:uid="{00000000-0005-0000-0000-000074170000}"/>
    <cellStyle name="Normal 11 16 2 2" xfId="10113" xr:uid="{9A54D6B7-1E95-4E5E-8210-485FBA440467}"/>
    <cellStyle name="Normal 11 16 2_Published_values" xfId="12395" xr:uid="{066C8585-BCD7-446D-A22E-904146D18AAD}"/>
    <cellStyle name="Normal 11 16 3" xfId="9241" xr:uid="{00000000-0005-0000-0000-000075170000}"/>
    <cellStyle name="Normal 11 16 3 2" xfId="10114" xr:uid="{13AAE464-5453-494A-88C4-482A86B389B3}"/>
    <cellStyle name="Normal 11 16 3_Published_values" xfId="12396" xr:uid="{8DB5CC90-C101-4445-91E5-B08592E2519A}"/>
    <cellStyle name="Normal 11 16 4" xfId="9514" xr:uid="{D9363599-0995-4672-8999-16C82F2A5FCA}"/>
    <cellStyle name="Normal 11 16 4 2" xfId="12064" xr:uid="{F7A5AE1E-4385-4E69-88E1-7939CD46BDCD}"/>
    <cellStyle name="Normal 11 16 5" xfId="11514" xr:uid="{48F51644-1BAB-492B-B8AD-EAB6D270B348}"/>
    <cellStyle name="Normal 11 16 6" xfId="11617" xr:uid="{9795FD3E-9726-4FCC-8FA0-19C80E9B04DD}"/>
    <cellStyle name="Normal 11 16_11. BS" xfId="10799" xr:uid="{59B19D5C-9122-4CC1-936D-E99D324CD5F0}"/>
    <cellStyle name="Normal 11 17" xfId="5609" xr:uid="{00000000-0005-0000-0000-000076170000}"/>
    <cellStyle name="Normal 11 17 2" xfId="10115" xr:uid="{B78CD0EF-643D-467C-9C7E-28DC40D80A0D}"/>
    <cellStyle name="Normal 11 17_Published_values" xfId="12397" xr:uid="{76E6254C-8BAA-4F05-92DD-DAC1DB512ED4}"/>
    <cellStyle name="Normal 11 2" xfId="386" xr:uid="{00000000-0005-0000-0000-000077170000}"/>
    <cellStyle name="Normal 11 2 10" xfId="3259" xr:uid="{00000000-0005-0000-0000-000078170000}"/>
    <cellStyle name="Normal 11 2 11" xfId="3260" xr:uid="{00000000-0005-0000-0000-000079170000}"/>
    <cellStyle name="Normal 11 2 12" xfId="3261" xr:uid="{00000000-0005-0000-0000-00007A170000}"/>
    <cellStyle name="Normal 11 2 13" xfId="1552" xr:uid="{00000000-0005-0000-0000-00007B170000}"/>
    <cellStyle name="Normal 11 2 13 2" xfId="5974" xr:uid="{00000000-0005-0000-0000-00007C170000}"/>
    <cellStyle name="Normal 11 2 13 2 2" xfId="10116" xr:uid="{E2703715-7C83-467B-9D02-993330138654}"/>
    <cellStyle name="Normal 11 2 13 2_Published_values" xfId="12398" xr:uid="{A8E0019B-10AB-4968-96A7-458656437746}"/>
    <cellStyle name="Normal 11 2 13 3" xfId="9242" xr:uid="{00000000-0005-0000-0000-00007D170000}"/>
    <cellStyle name="Normal 11 2 13 3 2" xfId="10117" xr:uid="{5A059382-3F31-4180-B849-36C1C78044AC}"/>
    <cellStyle name="Normal 11 2 13 3_Published_values" xfId="12399" xr:uid="{42F86BD3-5ED7-46BF-8C2C-7B5DC5EE5518}"/>
    <cellStyle name="Normal 11 2 13 4" xfId="9515" xr:uid="{3EA0B46C-F34F-4CD7-974D-2FA7355DA073}"/>
    <cellStyle name="Normal 11 2 13 4 2" xfId="12065" xr:uid="{AE4AC223-F961-4262-9A40-B1DDE4D0B5C1}"/>
    <cellStyle name="Normal 11 2 13 5" xfId="11515" xr:uid="{24087EAD-C93F-48D6-86CE-B81D257089C3}"/>
    <cellStyle name="Normal 11 2 13 6" xfId="11616" xr:uid="{8CB1A0AB-6BD3-4AB1-8754-EC341CAC8E4B}"/>
    <cellStyle name="Normal 11 2 13_11. BS" xfId="10800" xr:uid="{CB2E6EF1-4510-422E-9831-EAC64B56CDA3}"/>
    <cellStyle name="Normal 11 2 14" xfId="5610" xr:uid="{00000000-0005-0000-0000-00007E170000}"/>
    <cellStyle name="Normal 11 2 14 2" xfId="10118" xr:uid="{4AA6FE12-094F-4C89-A23F-831CCEA77296}"/>
    <cellStyle name="Normal 11 2 14_Published_values" xfId="12400" xr:uid="{B4F65756-9F69-47E8-B89D-7C7276DD8CC7}"/>
    <cellStyle name="Normal 11 2 2" xfId="1553" xr:uid="{00000000-0005-0000-0000-00007F170000}"/>
    <cellStyle name="Normal 11 2 2 2" xfId="5611" xr:uid="{00000000-0005-0000-0000-000080170000}"/>
    <cellStyle name="Normal 11 2 2 2 2" xfId="10119" xr:uid="{9D0D72D8-F502-47AF-89B4-47F4BD40DE1D}"/>
    <cellStyle name="Normal 11 2 2 2_Published_values" xfId="12401" xr:uid="{8F0E0F49-3118-42FB-B952-139B7E6E6E5A}"/>
    <cellStyle name="Normal 11 2 2 3" xfId="5975" xr:uid="{00000000-0005-0000-0000-000081170000}"/>
    <cellStyle name="Normal 11 2 2 3 2" xfId="10120" xr:uid="{12550B44-89F6-4DE8-8DD7-7A13A2AF7B2B}"/>
    <cellStyle name="Normal 11 2 2 3_Published_values" xfId="12402" xr:uid="{0A8EE12D-2977-42F9-9C1D-F087D5B6519D}"/>
    <cellStyle name="Normal 11 2 2 4" xfId="9243" xr:uid="{00000000-0005-0000-0000-000082170000}"/>
    <cellStyle name="Normal 11 2 2 4 2" xfId="10121" xr:uid="{FEF7F4C5-E969-4132-A458-F5EE0B29CCAC}"/>
    <cellStyle name="Normal 11 2 2 4_Published_values" xfId="12403" xr:uid="{3BC405B6-E903-43AF-BD3E-8A6D0600AE3F}"/>
    <cellStyle name="Normal 11 2 2 5" xfId="9516" xr:uid="{AF16F4A0-5858-49B4-9123-D8EC88F70B4C}"/>
    <cellStyle name="Normal 11 2 2 5 2" xfId="12066" xr:uid="{A59711A4-165A-43E8-9B9E-5F06D549727B}"/>
    <cellStyle name="Normal 11 2 2 6" xfId="11516" xr:uid="{D6E0E689-25C2-4A33-87DA-673A850229F8}"/>
    <cellStyle name="Normal 11 2 2 7" xfId="11615" xr:uid="{C51C0B3D-73B8-4506-A653-D84259C4F2B1}"/>
    <cellStyle name="Normal 11 2 2_11. BS" xfId="10801" xr:uid="{C2DB380E-7F55-4A29-A6EE-E10B936F3602}"/>
    <cellStyle name="Normal 11 2 3" xfId="3262" xr:uid="{00000000-0005-0000-0000-000083170000}"/>
    <cellStyle name="Normal 11 2 4" xfId="3263" xr:uid="{00000000-0005-0000-0000-000084170000}"/>
    <cellStyle name="Normal 11 2 5" xfId="3264" xr:uid="{00000000-0005-0000-0000-000085170000}"/>
    <cellStyle name="Normal 11 2 6" xfId="3265" xr:uid="{00000000-0005-0000-0000-000086170000}"/>
    <cellStyle name="Normal 11 2 7" xfId="3266" xr:uid="{00000000-0005-0000-0000-000087170000}"/>
    <cellStyle name="Normal 11 2 8" xfId="3267" xr:uid="{00000000-0005-0000-0000-000088170000}"/>
    <cellStyle name="Normal 11 2 9" xfId="3268" xr:uid="{00000000-0005-0000-0000-000089170000}"/>
    <cellStyle name="Normal 11 2_14. BAs" xfId="8999" xr:uid="{00000000-0005-0000-0000-00008A170000}"/>
    <cellStyle name="Normal 11 3" xfId="1554" xr:uid="{00000000-0005-0000-0000-00008B170000}"/>
    <cellStyle name="Normal 11 3 2" xfId="5612" xr:uid="{00000000-0005-0000-0000-00008C170000}"/>
    <cellStyle name="Normal 11 3 2 2" xfId="10122" xr:uid="{D3E48C96-DE04-4EE8-A47C-24E1E8BFFC81}"/>
    <cellStyle name="Normal 11 3 2_Published_values" xfId="12404" xr:uid="{F30F538E-39E8-41D6-B24A-5F36939AA0DB}"/>
    <cellStyle name="Normal 11 3 3" xfId="5976" xr:uid="{00000000-0005-0000-0000-00008D170000}"/>
    <cellStyle name="Normal 11 3 3 2" xfId="10123" xr:uid="{42BA5B0B-DDF4-46EC-97E2-8E359501932E}"/>
    <cellStyle name="Normal 11 3 3_Published_values" xfId="12405" xr:uid="{DFB16108-391E-4980-80B3-1C7B1D57D2E1}"/>
    <cellStyle name="Normal 11 3 4" xfId="9244" xr:uid="{00000000-0005-0000-0000-00008E170000}"/>
    <cellStyle name="Normal 11 3 4 2" xfId="10124" xr:uid="{78D18D27-3EF8-4522-898D-47FCD4CA06AC}"/>
    <cellStyle name="Normal 11 3 4_Published_values" xfId="12406" xr:uid="{B5293E1A-281F-49BA-B878-ACAE817365A4}"/>
    <cellStyle name="Normal 11 3 5" xfId="9517" xr:uid="{8DB51F02-660C-47B2-A87A-0B4BE69D410E}"/>
    <cellStyle name="Normal 11 3 5 2" xfId="12067" xr:uid="{EDBF7426-813D-464B-879A-D8D8DA378692}"/>
    <cellStyle name="Normal 11 3 6" xfId="11517" xr:uid="{ACD20095-DBD9-4792-9076-9E0256AE5D02}"/>
    <cellStyle name="Normal 11 3 7" xfId="11614" xr:uid="{99C65179-17C6-49A4-92D5-AFE34F8F3073}"/>
    <cellStyle name="Normal 11 3_11. BS" xfId="10802" xr:uid="{7256F86D-04C6-414C-B255-CD91E073C89F}"/>
    <cellStyle name="Normal 11 4" xfId="1555" xr:uid="{00000000-0005-0000-0000-00008F170000}"/>
    <cellStyle name="Normal 11 5" xfId="3269" xr:uid="{00000000-0005-0000-0000-000090170000}"/>
    <cellStyle name="Normal 11 6" xfId="3270" xr:uid="{00000000-0005-0000-0000-000091170000}"/>
    <cellStyle name="Normal 11 7" xfId="3271" xr:uid="{00000000-0005-0000-0000-000092170000}"/>
    <cellStyle name="Normal 11 8" xfId="3272" xr:uid="{00000000-0005-0000-0000-000093170000}"/>
    <cellStyle name="Normal 11 9" xfId="3273" xr:uid="{00000000-0005-0000-0000-000094170000}"/>
    <cellStyle name="Normal 11_11. BS" xfId="10798" xr:uid="{30FA9BED-81FC-441E-A9EF-4948F9CC99D3}"/>
    <cellStyle name="Normal 110" xfId="8352" xr:uid="{00000000-0005-0000-0000-000096170000}"/>
    <cellStyle name="Normal 111" xfId="8353" xr:uid="{00000000-0005-0000-0000-000097170000}"/>
    <cellStyle name="Normal 112" xfId="8354" xr:uid="{00000000-0005-0000-0000-000098170000}"/>
    <cellStyle name="Normal 113" xfId="8355" xr:uid="{00000000-0005-0000-0000-000099170000}"/>
    <cellStyle name="Normal 114" xfId="8356" xr:uid="{00000000-0005-0000-0000-00009A170000}"/>
    <cellStyle name="Normal 115" xfId="8357" xr:uid="{00000000-0005-0000-0000-00009B170000}"/>
    <cellStyle name="Normal 116" xfId="8358" xr:uid="{00000000-0005-0000-0000-00009C170000}"/>
    <cellStyle name="Normal 117" xfId="8359" xr:uid="{00000000-0005-0000-0000-00009D170000}"/>
    <cellStyle name="Normal 118" xfId="8360" xr:uid="{00000000-0005-0000-0000-00009E170000}"/>
    <cellStyle name="Normal 119" xfId="8361" xr:uid="{00000000-0005-0000-0000-00009F170000}"/>
    <cellStyle name="Normal 12" xfId="387" xr:uid="{00000000-0005-0000-0000-0000A0170000}"/>
    <cellStyle name="Normal 12 10" xfId="3274" xr:uid="{00000000-0005-0000-0000-0000A1170000}"/>
    <cellStyle name="Normal 12 11" xfId="3275" xr:uid="{00000000-0005-0000-0000-0000A2170000}"/>
    <cellStyle name="Normal 12 12" xfId="3276" xr:uid="{00000000-0005-0000-0000-0000A3170000}"/>
    <cellStyle name="Normal 12 13" xfId="3277" xr:uid="{00000000-0005-0000-0000-0000A4170000}"/>
    <cellStyle name="Normal 12 14" xfId="3278" xr:uid="{00000000-0005-0000-0000-0000A5170000}"/>
    <cellStyle name="Normal 12 15" xfId="3279" xr:uid="{00000000-0005-0000-0000-0000A6170000}"/>
    <cellStyle name="Normal 12 16" xfId="1556" xr:uid="{00000000-0005-0000-0000-0000A7170000}"/>
    <cellStyle name="Normal 12 16 2" xfId="5977" xr:uid="{00000000-0005-0000-0000-0000A8170000}"/>
    <cellStyle name="Normal 12 16 2 2" xfId="10125" xr:uid="{7C5E190F-06B1-4285-9DD4-83BF647D1ED2}"/>
    <cellStyle name="Normal 12 16 2_Published_values" xfId="12407" xr:uid="{3FF98CD9-D75A-4423-8092-671ECDBAAAB1}"/>
    <cellStyle name="Normal 12 16 3" xfId="9245" xr:uid="{00000000-0005-0000-0000-0000A9170000}"/>
    <cellStyle name="Normal 12 16 3 2" xfId="10126" xr:uid="{E214388D-7A8A-455E-98F0-35FD1025507D}"/>
    <cellStyle name="Normal 12 16 3_Published_values" xfId="12408" xr:uid="{FC301D16-ECD8-486C-ACCA-7BDB5ABEABF2}"/>
    <cellStyle name="Normal 12 16 4" xfId="9518" xr:uid="{44F665FC-40F4-4F8A-997C-464B231F04F8}"/>
    <cellStyle name="Normal 12 16 4 2" xfId="12068" xr:uid="{E40F2EBA-2972-4043-8275-E321031FF666}"/>
    <cellStyle name="Normal 12 16 5" xfId="11518" xr:uid="{1E6EC13B-6010-4B7A-86AD-8DAEFFFD7950}"/>
    <cellStyle name="Normal 12 16 6" xfId="11613" xr:uid="{F5D2C4C1-0475-433B-B7FB-0A82C902A19B}"/>
    <cellStyle name="Normal 12 16_11. BS" xfId="10803" xr:uid="{A88C5B5D-C013-48AF-BF16-541F3A8DEFB7}"/>
    <cellStyle name="Normal 12 17" xfId="5613" xr:uid="{00000000-0005-0000-0000-0000AA170000}"/>
    <cellStyle name="Normal 12 17 2" xfId="10127" xr:uid="{6C507D98-FB92-45A5-995F-A124BACC6233}"/>
    <cellStyle name="Normal 12 17_Published_values" xfId="12409" xr:uid="{ADB82A6D-B270-4808-B887-861929CFF3D2}"/>
    <cellStyle name="Normal 12 2" xfId="1557" xr:uid="{00000000-0005-0000-0000-0000AB170000}"/>
    <cellStyle name="Normal 12 2 2" xfId="5614" xr:uid="{00000000-0005-0000-0000-0000AC170000}"/>
    <cellStyle name="Normal 12 2 2 2" xfId="10128" xr:uid="{82C03339-0895-4897-8DD2-7BBA8BC72B03}"/>
    <cellStyle name="Normal 12 2 2_Published_values" xfId="12410" xr:uid="{C7CEA4B2-F570-4BD6-9348-C1220BBC1BAD}"/>
    <cellStyle name="Normal 12 2 3" xfId="5978" xr:uid="{00000000-0005-0000-0000-0000AD170000}"/>
    <cellStyle name="Normal 12 2 3 2" xfId="10129" xr:uid="{84186C79-2AC9-4CD2-A651-A2651CEB5BDA}"/>
    <cellStyle name="Normal 12 2 3_Published_values" xfId="12411" xr:uid="{C04B3DE7-1BE8-4FD4-A057-65E1E67D7DFA}"/>
    <cellStyle name="Normal 12 2 4" xfId="9246" xr:uid="{00000000-0005-0000-0000-0000AE170000}"/>
    <cellStyle name="Normal 12 2 4 2" xfId="10130" xr:uid="{A9158256-4D28-4EEE-8FCC-CBC5EBEF5D22}"/>
    <cellStyle name="Normal 12 2 4_Published_values" xfId="12412" xr:uid="{09C72AAD-3B98-4B58-9BFA-5DCC9AC234E9}"/>
    <cellStyle name="Normal 12 2 5" xfId="9519" xr:uid="{754648A9-51D5-4917-97E2-E81305295D27}"/>
    <cellStyle name="Normal 12 2 5 2" xfId="12069" xr:uid="{5569D12F-49A7-44B7-9FFC-98103E327ADE}"/>
    <cellStyle name="Normal 12 2 6" xfId="11519" xr:uid="{8FDC756A-D53B-4136-9C02-32703F846D36}"/>
    <cellStyle name="Normal 12 2 7" xfId="11612" xr:uid="{9CF8810D-908C-4281-88F7-72AE4ADD766B}"/>
    <cellStyle name="Normal 12 2_11. BS" xfId="10804" xr:uid="{B0BA9DA3-8FD6-43C8-B8BB-0215B67C20C4}"/>
    <cellStyle name="Normal 12 3" xfId="1558" xr:uid="{00000000-0005-0000-0000-0000AF170000}"/>
    <cellStyle name="Normal 12 4" xfId="3280" xr:uid="{00000000-0005-0000-0000-0000B0170000}"/>
    <cellStyle name="Normal 12 5" xfId="3281" xr:uid="{00000000-0005-0000-0000-0000B1170000}"/>
    <cellStyle name="Normal 12 6" xfId="3282" xr:uid="{00000000-0005-0000-0000-0000B2170000}"/>
    <cellStyle name="Normal 12 7" xfId="3283" xr:uid="{00000000-0005-0000-0000-0000B3170000}"/>
    <cellStyle name="Normal 12 8" xfId="3284" xr:uid="{00000000-0005-0000-0000-0000B4170000}"/>
    <cellStyle name="Normal 12 9" xfId="3285" xr:uid="{00000000-0005-0000-0000-0000B5170000}"/>
    <cellStyle name="Normal 12_14. BAs" xfId="9000" xr:uid="{00000000-0005-0000-0000-0000B6170000}"/>
    <cellStyle name="Normal 120" xfId="8362" xr:uid="{00000000-0005-0000-0000-0000B7170000}"/>
    <cellStyle name="Normal 121" xfId="8363" xr:uid="{00000000-0005-0000-0000-0000B8170000}"/>
    <cellStyle name="Normal 122" xfId="8364" xr:uid="{00000000-0005-0000-0000-0000B9170000}"/>
    <cellStyle name="Normal 123" xfId="8365" xr:uid="{00000000-0005-0000-0000-0000BA170000}"/>
    <cellStyle name="Normal 124" xfId="8366" xr:uid="{00000000-0005-0000-0000-0000BB170000}"/>
    <cellStyle name="Normal 125" xfId="8367" xr:uid="{00000000-0005-0000-0000-0000BC170000}"/>
    <cellStyle name="Normal 126" xfId="8368" xr:uid="{00000000-0005-0000-0000-0000BD170000}"/>
    <cellStyle name="Normal 127" xfId="8369" xr:uid="{00000000-0005-0000-0000-0000BE170000}"/>
    <cellStyle name="Normal 128" xfId="8370" xr:uid="{00000000-0005-0000-0000-0000BF170000}"/>
    <cellStyle name="Normal 129" xfId="8371" xr:uid="{00000000-0005-0000-0000-0000C0170000}"/>
    <cellStyle name="Normal 13" xfId="388" xr:uid="{00000000-0005-0000-0000-0000C1170000}"/>
    <cellStyle name="Normal 13 10" xfId="3286" xr:uid="{00000000-0005-0000-0000-0000C2170000}"/>
    <cellStyle name="Normal 13 11" xfId="3287" xr:uid="{00000000-0005-0000-0000-0000C3170000}"/>
    <cellStyle name="Normal 13 12" xfId="3288" xr:uid="{00000000-0005-0000-0000-0000C4170000}"/>
    <cellStyle name="Normal 13 13" xfId="3289" xr:uid="{00000000-0005-0000-0000-0000C5170000}"/>
    <cellStyle name="Normal 13 14" xfId="3290" xr:uid="{00000000-0005-0000-0000-0000C6170000}"/>
    <cellStyle name="Normal 13 15" xfId="3291" xr:uid="{00000000-0005-0000-0000-0000C7170000}"/>
    <cellStyle name="Normal 13 16" xfId="1559" xr:uid="{00000000-0005-0000-0000-0000C8170000}"/>
    <cellStyle name="Normal 13 16 2" xfId="5979" xr:uid="{00000000-0005-0000-0000-0000C9170000}"/>
    <cellStyle name="Normal 13 16 2 2" xfId="10131" xr:uid="{8752233F-F792-4A1A-988D-5CFB840FFEF4}"/>
    <cellStyle name="Normal 13 16 2_Published_values" xfId="12413" xr:uid="{3B081C1B-EA74-428A-B44D-5ED76A7B6E2A}"/>
    <cellStyle name="Normal 13 16 3" xfId="9247" xr:uid="{00000000-0005-0000-0000-0000CA170000}"/>
    <cellStyle name="Normal 13 16 3 2" xfId="10132" xr:uid="{F648C55C-6C89-4C80-A47A-C428D1AB6A76}"/>
    <cellStyle name="Normal 13 16 3_Published_values" xfId="12414" xr:uid="{65D73490-EF76-4FDA-A285-CB048F045907}"/>
    <cellStyle name="Normal 13 16 4" xfId="9520" xr:uid="{7137F7E8-1BA6-44BB-93BD-D1B3F71D5225}"/>
    <cellStyle name="Normal 13 16 4 2" xfId="12070" xr:uid="{25550201-74D7-4957-9772-1E4186D93DC1}"/>
    <cellStyle name="Normal 13 16 5" xfId="11520" xr:uid="{7719063C-FA59-45EC-9432-F7873E5362B2}"/>
    <cellStyle name="Normal 13 16 6" xfId="11611" xr:uid="{F3AAE82D-B765-49C4-A689-B6E5A971B648}"/>
    <cellStyle name="Normal 13 16_11. BS" xfId="10805" xr:uid="{130B452D-E284-4A7F-8B65-AC0A172599A3}"/>
    <cellStyle name="Normal 13 17" xfId="5615" xr:uid="{00000000-0005-0000-0000-0000CB170000}"/>
    <cellStyle name="Normal 13 17 2" xfId="10133" xr:uid="{B5BB885A-68C9-4D40-B781-9EF9FF14D65B}"/>
    <cellStyle name="Normal 13 17_Published_values" xfId="12415" xr:uid="{6305F15F-D468-4420-8D17-43E38D64E4B0}"/>
    <cellStyle name="Normal 13 2" xfId="1560" xr:uid="{00000000-0005-0000-0000-0000CC170000}"/>
    <cellStyle name="Normal 13 2 2" xfId="8372" xr:uid="{00000000-0005-0000-0000-0000CD170000}"/>
    <cellStyle name="Normal 13 2 2 2" xfId="8373" xr:uid="{00000000-0005-0000-0000-0000CE170000}"/>
    <cellStyle name="Normal 13 2 2_11. BS" xfId="10807" xr:uid="{3F077C3A-C009-4632-B8D4-676B0CBFAC3D}"/>
    <cellStyle name="Normal 13 2_11. BS" xfId="10806" xr:uid="{D8919415-2DC7-42F6-A14E-3C8A65969D72}"/>
    <cellStyle name="Normal 13 3" xfId="3292" xr:uid="{00000000-0005-0000-0000-0000D1170000}"/>
    <cellStyle name="Normal 13 3 2" xfId="8374" xr:uid="{00000000-0005-0000-0000-0000D2170000}"/>
    <cellStyle name="Normal 13 3_14. BAs" xfId="9002" xr:uid="{00000000-0005-0000-0000-0000D3170000}"/>
    <cellStyle name="Normal 13 4" xfId="3293" xr:uid="{00000000-0005-0000-0000-0000D4170000}"/>
    <cellStyle name="Normal 13 5" xfId="3294" xr:uid="{00000000-0005-0000-0000-0000D5170000}"/>
    <cellStyle name="Normal 13 6" xfId="3295" xr:uid="{00000000-0005-0000-0000-0000D6170000}"/>
    <cellStyle name="Normal 13 7" xfId="3296" xr:uid="{00000000-0005-0000-0000-0000D7170000}"/>
    <cellStyle name="Normal 13 8" xfId="3297" xr:uid="{00000000-0005-0000-0000-0000D8170000}"/>
    <cellStyle name="Normal 13 9" xfId="3298" xr:uid="{00000000-0005-0000-0000-0000D9170000}"/>
    <cellStyle name="Normal 13_14. BAs" xfId="9001" xr:uid="{00000000-0005-0000-0000-0000DA170000}"/>
    <cellStyle name="Normal 130" xfId="8375" xr:uid="{00000000-0005-0000-0000-0000DB170000}"/>
    <cellStyle name="Normal 131" xfId="8376" xr:uid="{00000000-0005-0000-0000-0000DC170000}"/>
    <cellStyle name="Normal 132" xfId="8377" xr:uid="{00000000-0005-0000-0000-0000DD170000}"/>
    <cellStyle name="Normal 132 2" xfId="8378" xr:uid="{00000000-0005-0000-0000-0000DE170000}"/>
    <cellStyle name="Normal 132_11. BS" xfId="10808" xr:uid="{42006CBD-6586-4BD9-84A1-E2677FF08F81}"/>
    <cellStyle name="Normal 133" xfId="8379" xr:uid="{00000000-0005-0000-0000-0000E0170000}"/>
    <cellStyle name="Normal 134" xfId="8380" xr:uid="{00000000-0005-0000-0000-0000E1170000}"/>
    <cellStyle name="Normal 135" xfId="8381" xr:uid="{00000000-0005-0000-0000-0000E2170000}"/>
    <cellStyle name="Normal 136" xfId="8382" xr:uid="{00000000-0005-0000-0000-0000E3170000}"/>
    <cellStyle name="Normal 137" xfId="8383" xr:uid="{00000000-0005-0000-0000-0000E4170000}"/>
    <cellStyle name="Normal 138" xfId="8384" xr:uid="{00000000-0005-0000-0000-0000E5170000}"/>
    <cellStyle name="Normal 139" xfId="8385" xr:uid="{00000000-0005-0000-0000-0000E6170000}"/>
    <cellStyle name="Normal 14" xfId="389" xr:uid="{00000000-0005-0000-0000-0000E7170000}"/>
    <cellStyle name="Normal 14 10" xfId="3299" xr:uid="{00000000-0005-0000-0000-0000E8170000}"/>
    <cellStyle name="Normal 14 11" xfId="3300" xr:uid="{00000000-0005-0000-0000-0000E9170000}"/>
    <cellStyle name="Normal 14 12" xfId="3301" xr:uid="{00000000-0005-0000-0000-0000EA170000}"/>
    <cellStyle name="Normal 14 13" xfId="3302" xr:uid="{00000000-0005-0000-0000-0000EB170000}"/>
    <cellStyle name="Normal 14 14" xfId="3303" xr:uid="{00000000-0005-0000-0000-0000EC170000}"/>
    <cellStyle name="Normal 14 15" xfId="3304" xr:uid="{00000000-0005-0000-0000-0000ED170000}"/>
    <cellStyle name="Normal 14 2" xfId="1561" xr:uid="{00000000-0005-0000-0000-0000EE170000}"/>
    <cellStyle name="Normal 14 2 2" xfId="8386" xr:uid="{00000000-0005-0000-0000-0000EF170000}"/>
    <cellStyle name="Normal 14 2 3" xfId="8387" xr:uid="{00000000-0005-0000-0000-0000F0170000}"/>
    <cellStyle name="Normal 14 2 4" xfId="8388" xr:uid="{00000000-0005-0000-0000-0000F1170000}"/>
    <cellStyle name="Normal 14 2 5" xfId="8389" xr:uid="{00000000-0005-0000-0000-0000F2170000}"/>
    <cellStyle name="Normal 14 2_11. BS" xfId="10809" xr:uid="{087B7B88-6E34-4FF4-80A4-337E783BDC1A}"/>
    <cellStyle name="Normal 14 3" xfId="3305" xr:uid="{00000000-0005-0000-0000-0000F4170000}"/>
    <cellStyle name="Normal 14 4" xfId="3306" xr:uid="{00000000-0005-0000-0000-0000F5170000}"/>
    <cellStyle name="Normal 14 5" xfId="3307" xr:uid="{00000000-0005-0000-0000-0000F6170000}"/>
    <cellStyle name="Normal 14 6" xfId="3308" xr:uid="{00000000-0005-0000-0000-0000F7170000}"/>
    <cellStyle name="Normal 14 7" xfId="3309" xr:uid="{00000000-0005-0000-0000-0000F8170000}"/>
    <cellStyle name="Normal 14 8" xfId="3310" xr:uid="{00000000-0005-0000-0000-0000F9170000}"/>
    <cellStyle name="Normal 14 9" xfId="3311" xr:uid="{00000000-0005-0000-0000-0000FA170000}"/>
    <cellStyle name="Normal 14_14. BAs" xfId="9003" xr:uid="{00000000-0005-0000-0000-0000FB170000}"/>
    <cellStyle name="Normal 140" xfId="8390" xr:uid="{00000000-0005-0000-0000-0000FC170000}"/>
    <cellStyle name="Normal 141" xfId="8391" xr:uid="{00000000-0005-0000-0000-0000FD170000}"/>
    <cellStyle name="Normal 142" xfId="8392" xr:uid="{00000000-0005-0000-0000-0000FE170000}"/>
    <cellStyle name="Normal 143" xfId="8393" xr:uid="{00000000-0005-0000-0000-0000FF170000}"/>
    <cellStyle name="Normal 144" xfId="8394" xr:uid="{00000000-0005-0000-0000-000000180000}"/>
    <cellStyle name="Normal 145" xfId="8395" xr:uid="{00000000-0005-0000-0000-000001180000}"/>
    <cellStyle name="Normal 146" xfId="8396" xr:uid="{00000000-0005-0000-0000-000002180000}"/>
    <cellStyle name="Normal 147" xfId="8397" xr:uid="{00000000-0005-0000-0000-000003180000}"/>
    <cellStyle name="Normal 148" xfId="8398" xr:uid="{00000000-0005-0000-0000-000004180000}"/>
    <cellStyle name="Normal 149" xfId="8399" xr:uid="{00000000-0005-0000-0000-000005180000}"/>
    <cellStyle name="Normal 15" xfId="390" xr:uid="{00000000-0005-0000-0000-000006180000}"/>
    <cellStyle name="Normal 15 10" xfId="3312" xr:uid="{00000000-0005-0000-0000-000007180000}"/>
    <cellStyle name="Normal 15 11" xfId="3313" xr:uid="{00000000-0005-0000-0000-000008180000}"/>
    <cellStyle name="Normal 15 12" xfId="3314" xr:uid="{00000000-0005-0000-0000-000009180000}"/>
    <cellStyle name="Normal 15 13" xfId="3315" xr:uid="{00000000-0005-0000-0000-00000A180000}"/>
    <cellStyle name="Normal 15 14" xfId="3316" xr:uid="{00000000-0005-0000-0000-00000B180000}"/>
    <cellStyle name="Normal 15 15" xfId="3317" xr:uid="{00000000-0005-0000-0000-00000C180000}"/>
    <cellStyle name="Normal 15 2" xfId="644" xr:uid="{00000000-0005-0000-0000-00000D180000}"/>
    <cellStyle name="Normal 15 2 2" xfId="1562" xr:uid="{00000000-0005-0000-0000-00000E180000}"/>
    <cellStyle name="Normal 15 2_14. BAs" xfId="9004" xr:uid="{00000000-0005-0000-0000-00000F180000}"/>
    <cellStyle name="Normal 15 3" xfId="3318" xr:uid="{00000000-0005-0000-0000-000010180000}"/>
    <cellStyle name="Normal 15 4" xfId="3319" xr:uid="{00000000-0005-0000-0000-000011180000}"/>
    <cellStyle name="Normal 15 5" xfId="3320" xr:uid="{00000000-0005-0000-0000-000012180000}"/>
    <cellStyle name="Normal 15 6" xfId="3321" xr:uid="{00000000-0005-0000-0000-000013180000}"/>
    <cellStyle name="Normal 15 7" xfId="3322" xr:uid="{00000000-0005-0000-0000-000014180000}"/>
    <cellStyle name="Normal 15 8" xfId="3323" xr:uid="{00000000-0005-0000-0000-000015180000}"/>
    <cellStyle name="Normal 15 9" xfId="3324" xr:uid="{00000000-0005-0000-0000-000016180000}"/>
    <cellStyle name="Normal 15_11. BS" xfId="10810" xr:uid="{966AFB54-A7C1-4481-87EB-DC97B0394651}"/>
    <cellStyle name="Normal 150" xfId="8400" xr:uid="{00000000-0005-0000-0000-000018180000}"/>
    <cellStyle name="Normal 151" xfId="8401" xr:uid="{00000000-0005-0000-0000-000019180000}"/>
    <cellStyle name="Normal 152" xfId="8402" xr:uid="{00000000-0005-0000-0000-00001A180000}"/>
    <cellStyle name="Normal 153" xfId="8403" xr:uid="{00000000-0005-0000-0000-00001B180000}"/>
    <cellStyle name="Normal 154" xfId="8404" xr:uid="{00000000-0005-0000-0000-00001C180000}"/>
    <cellStyle name="Normal 155" xfId="8405" xr:uid="{00000000-0005-0000-0000-00001D180000}"/>
    <cellStyle name="Normal 156" xfId="8406" xr:uid="{00000000-0005-0000-0000-00001E180000}"/>
    <cellStyle name="Normal 157" xfId="8407" xr:uid="{00000000-0005-0000-0000-00001F180000}"/>
    <cellStyle name="Normal 158" xfId="8408" xr:uid="{00000000-0005-0000-0000-000020180000}"/>
    <cellStyle name="Normal 159" xfId="8409" xr:uid="{00000000-0005-0000-0000-000021180000}"/>
    <cellStyle name="Normal 16" xfId="391" xr:uid="{00000000-0005-0000-0000-000022180000}"/>
    <cellStyle name="Normal 16 10" xfId="3325" xr:uid="{00000000-0005-0000-0000-000023180000}"/>
    <cellStyle name="Normal 16 11" xfId="3326" xr:uid="{00000000-0005-0000-0000-000024180000}"/>
    <cellStyle name="Normal 16 12" xfId="3327" xr:uid="{00000000-0005-0000-0000-000025180000}"/>
    <cellStyle name="Normal 16 13" xfId="3328" xr:uid="{00000000-0005-0000-0000-000026180000}"/>
    <cellStyle name="Normal 16 14" xfId="3329" xr:uid="{00000000-0005-0000-0000-000027180000}"/>
    <cellStyle name="Normal 16 15" xfId="3330" xr:uid="{00000000-0005-0000-0000-000028180000}"/>
    <cellStyle name="Normal 16 2" xfId="645" xr:uid="{00000000-0005-0000-0000-000029180000}"/>
    <cellStyle name="Normal 16 3" xfId="1563" xr:uid="{00000000-0005-0000-0000-00002A180000}"/>
    <cellStyle name="Normal 16 4" xfId="3331" xr:uid="{00000000-0005-0000-0000-00002B180000}"/>
    <cellStyle name="Normal 16 5" xfId="3332" xr:uid="{00000000-0005-0000-0000-00002C180000}"/>
    <cellStyle name="Normal 16 6" xfId="3333" xr:uid="{00000000-0005-0000-0000-00002D180000}"/>
    <cellStyle name="Normal 16 7" xfId="3334" xr:uid="{00000000-0005-0000-0000-00002E180000}"/>
    <cellStyle name="Normal 16 8" xfId="3335" xr:uid="{00000000-0005-0000-0000-00002F180000}"/>
    <cellStyle name="Normal 16 9" xfId="3336" xr:uid="{00000000-0005-0000-0000-000030180000}"/>
    <cellStyle name="Normal 16_11. BS" xfId="10811" xr:uid="{AF56F33C-DED0-40B1-B135-DFBCC651D807}"/>
    <cellStyle name="Normal 160" xfId="8410" xr:uid="{00000000-0005-0000-0000-000032180000}"/>
    <cellStyle name="Normal 161" xfId="8411" xr:uid="{00000000-0005-0000-0000-000033180000}"/>
    <cellStyle name="Normal 162" xfId="8412" xr:uid="{00000000-0005-0000-0000-000034180000}"/>
    <cellStyle name="Normal 163" xfId="8413" xr:uid="{00000000-0005-0000-0000-000035180000}"/>
    <cellStyle name="Normal 164" xfId="8414" xr:uid="{00000000-0005-0000-0000-000036180000}"/>
    <cellStyle name="Normal 165" xfId="8415" xr:uid="{00000000-0005-0000-0000-000037180000}"/>
    <cellStyle name="Normal 166" xfId="8416" xr:uid="{00000000-0005-0000-0000-000038180000}"/>
    <cellStyle name="Normal 167" xfId="8417" xr:uid="{00000000-0005-0000-0000-000039180000}"/>
    <cellStyle name="Normal 168" xfId="8418" xr:uid="{00000000-0005-0000-0000-00003A180000}"/>
    <cellStyle name="Normal 169" xfId="8419" xr:uid="{00000000-0005-0000-0000-00003B180000}"/>
    <cellStyle name="Normal 17" xfId="392" xr:uid="{00000000-0005-0000-0000-00003C180000}"/>
    <cellStyle name="Normal 17 10" xfId="3337" xr:uid="{00000000-0005-0000-0000-00003D180000}"/>
    <cellStyle name="Normal 17 11" xfId="3338" xr:uid="{00000000-0005-0000-0000-00003E180000}"/>
    <cellStyle name="Normal 17 12" xfId="3339" xr:uid="{00000000-0005-0000-0000-00003F180000}"/>
    <cellStyle name="Normal 17 13" xfId="3340" xr:uid="{00000000-0005-0000-0000-000040180000}"/>
    <cellStyle name="Normal 17 14" xfId="3341" xr:uid="{00000000-0005-0000-0000-000041180000}"/>
    <cellStyle name="Normal 17 15" xfId="3342" xr:uid="{00000000-0005-0000-0000-000042180000}"/>
    <cellStyle name="Normal 17 2" xfId="393" xr:uid="{00000000-0005-0000-0000-000043180000}"/>
    <cellStyle name="Normal 17 3" xfId="1564" xr:uid="{00000000-0005-0000-0000-000044180000}"/>
    <cellStyle name="Normal 17 4" xfId="3343" xr:uid="{00000000-0005-0000-0000-000045180000}"/>
    <cellStyle name="Normal 17 5" xfId="3344" xr:uid="{00000000-0005-0000-0000-000046180000}"/>
    <cellStyle name="Normal 17 6" xfId="3345" xr:uid="{00000000-0005-0000-0000-000047180000}"/>
    <cellStyle name="Normal 17 7" xfId="3346" xr:uid="{00000000-0005-0000-0000-000048180000}"/>
    <cellStyle name="Normal 17 8" xfId="3347" xr:uid="{00000000-0005-0000-0000-000049180000}"/>
    <cellStyle name="Normal 17 9" xfId="3348" xr:uid="{00000000-0005-0000-0000-00004A180000}"/>
    <cellStyle name="Normal 17_14. BAs" xfId="9005" xr:uid="{00000000-0005-0000-0000-00004B180000}"/>
    <cellStyle name="Normal 170" xfId="8420" xr:uid="{00000000-0005-0000-0000-00004C180000}"/>
    <cellStyle name="Normal 171" xfId="8421" xr:uid="{00000000-0005-0000-0000-00004D180000}"/>
    <cellStyle name="Normal 172" xfId="8422" xr:uid="{00000000-0005-0000-0000-00004E180000}"/>
    <cellStyle name="Normal 173" xfId="8423" xr:uid="{00000000-0005-0000-0000-00004F180000}"/>
    <cellStyle name="Normal 174" xfId="8424" xr:uid="{00000000-0005-0000-0000-000050180000}"/>
    <cellStyle name="Normal 175" xfId="8425" xr:uid="{00000000-0005-0000-0000-000051180000}"/>
    <cellStyle name="Normal 176" xfId="8426" xr:uid="{00000000-0005-0000-0000-000052180000}"/>
    <cellStyle name="Normal 177" xfId="8427" xr:uid="{00000000-0005-0000-0000-000053180000}"/>
    <cellStyle name="Normal 178" xfId="8919" xr:uid="{00000000-0005-0000-0000-000054180000}"/>
    <cellStyle name="Normal 179" xfId="8931" xr:uid="{00000000-0005-0000-0000-000055180000}"/>
    <cellStyle name="Normal 18" xfId="394" xr:uid="{00000000-0005-0000-0000-000056180000}"/>
    <cellStyle name="Normal 18 2" xfId="395" xr:uid="{00000000-0005-0000-0000-000057180000}"/>
    <cellStyle name="Normal 18 3" xfId="1565" xr:uid="{00000000-0005-0000-0000-000058180000}"/>
    <cellStyle name="Normal 18_14. BAs" xfId="9006" xr:uid="{00000000-0005-0000-0000-000059180000}"/>
    <cellStyle name="Normal 180" xfId="8981" xr:uid="{00000000-0005-0000-0000-00005A180000}"/>
    <cellStyle name="Normal 181" xfId="8986" xr:uid="{00000000-0005-0000-0000-00005B180000}"/>
    <cellStyle name="Normal 182" xfId="8972" xr:uid="{00000000-0005-0000-0000-00005C180000}"/>
    <cellStyle name="Normal 183" xfId="8969" xr:uid="{00000000-0005-0000-0000-00005D180000}"/>
    <cellStyle name="Normal 184" xfId="8942" xr:uid="{00000000-0005-0000-0000-00005E180000}"/>
    <cellStyle name="Normal 185" xfId="8978" xr:uid="{00000000-0005-0000-0000-00005F180000}"/>
    <cellStyle name="Normal 186" xfId="8954" xr:uid="{00000000-0005-0000-0000-000060180000}"/>
    <cellStyle name="Normal 187" xfId="8950" xr:uid="{00000000-0005-0000-0000-000061180000}"/>
    <cellStyle name="Normal 188" xfId="8953" xr:uid="{00000000-0005-0000-0000-000062180000}"/>
    <cellStyle name="Normal 189" xfId="8428" xr:uid="{00000000-0005-0000-0000-000063180000}"/>
    <cellStyle name="Normal 189 2" xfId="8429" xr:uid="{00000000-0005-0000-0000-000064180000}"/>
    <cellStyle name="Normal 189_11. BS" xfId="10812" xr:uid="{52844798-9F7A-4F48-8E0A-52DCFDADA2FB}"/>
    <cellStyle name="Normal 19" xfId="396" xr:uid="{00000000-0005-0000-0000-000065180000}"/>
    <cellStyle name="Normal 19 10" xfId="3349" xr:uid="{00000000-0005-0000-0000-000066180000}"/>
    <cellStyle name="Normal 19 11" xfId="3350" xr:uid="{00000000-0005-0000-0000-000067180000}"/>
    <cellStyle name="Normal 19 12" xfId="3351" xr:uid="{00000000-0005-0000-0000-000068180000}"/>
    <cellStyle name="Normal 19 13" xfId="3352" xr:uid="{00000000-0005-0000-0000-000069180000}"/>
    <cellStyle name="Normal 19 14" xfId="3353" xr:uid="{00000000-0005-0000-0000-00006A180000}"/>
    <cellStyle name="Normal 19 15" xfId="3354" xr:uid="{00000000-0005-0000-0000-00006B180000}"/>
    <cellStyle name="Normal 19 2" xfId="646" xr:uid="{00000000-0005-0000-0000-00006C180000}"/>
    <cellStyle name="Normal 19 2 2" xfId="1566" xr:uid="{00000000-0005-0000-0000-00006D180000}"/>
    <cellStyle name="Normal 19 2_14. BAs" xfId="9007" xr:uid="{00000000-0005-0000-0000-00006E180000}"/>
    <cellStyle name="Normal 19 3" xfId="3355" xr:uid="{00000000-0005-0000-0000-00006F180000}"/>
    <cellStyle name="Normal 19 4" xfId="3356" xr:uid="{00000000-0005-0000-0000-000070180000}"/>
    <cellStyle name="Normal 19 5" xfId="3357" xr:uid="{00000000-0005-0000-0000-000071180000}"/>
    <cellStyle name="Normal 19 6" xfId="3358" xr:uid="{00000000-0005-0000-0000-000072180000}"/>
    <cellStyle name="Normal 19 7" xfId="3359" xr:uid="{00000000-0005-0000-0000-000073180000}"/>
    <cellStyle name="Normal 19 8" xfId="3360" xr:uid="{00000000-0005-0000-0000-000074180000}"/>
    <cellStyle name="Normal 19 9" xfId="3361" xr:uid="{00000000-0005-0000-0000-000075180000}"/>
    <cellStyle name="Normal 19_11. BS" xfId="10813" xr:uid="{249B4600-A69D-4A82-A218-769A454BADE4}"/>
    <cellStyle name="Normal 190" xfId="8990" xr:uid="{00000000-0005-0000-0000-000077180000}"/>
    <cellStyle name="Normal 191" xfId="5724" xr:uid="{00000000-0005-0000-0000-000078180000}"/>
    <cellStyle name="Normal 191 2" xfId="10134" xr:uid="{AF3DF3A4-BAB9-40C7-9353-4BC4CFFEF2C4}"/>
    <cellStyle name="Normal 191_Published_values" xfId="12416" xr:uid="{81ABB0A8-CDF2-4B4C-96E4-10741A23B3A3}"/>
    <cellStyle name="Normal 192" xfId="9087" xr:uid="{00000000-0005-0000-0000-000079180000}"/>
    <cellStyle name="Normal 192 2" xfId="10135" xr:uid="{5496099C-7967-482D-99FD-436C8584F201}"/>
    <cellStyle name="Normal 192_Published_values" xfId="12417" xr:uid="{BE10FC78-A38D-40C3-83F7-EDAB535653AF}"/>
    <cellStyle name="Normal 193" xfId="9332" xr:uid="{7D7C4433-E21C-411E-84D6-D662F0ED3B4A}"/>
    <cellStyle name="Normal 193 2" xfId="12071" xr:uid="{07039849-BB6F-44CD-B68F-68D9D89432E6}"/>
    <cellStyle name="Normal 194" xfId="9347" xr:uid="{3B7519FB-A5D2-46D2-BF11-6F27E63E6FA2}"/>
    <cellStyle name="Normal 194 2" xfId="12072" xr:uid="{F6B6854A-9CAE-473F-A782-ACA213BEAD7F}"/>
    <cellStyle name="Normal 195" xfId="9345" xr:uid="{EF16DE5E-5F5D-4DF3-A162-8E22279B9AEA}"/>
    <cellStyle name="Normal 195 2" xfId="12073" xr:uid="{2EC9A697-CE00-4406-BDFE-78529823B6D3}"/>
    <cellStyle name="Normal 196" xfId="9562" xr:uid="{60721FA7-5CCE-4964-8AF7-FC984C353623}"/>
    <cellStyle name="Normal 196 2" xfId="12074" xr:uid="{F076FBBE-AC8F-4CDE-A27F-28C10CB45503}"/>
    <cellStyle name="Normal 197" xfId="11374" xr:uid="{40D24B4B-7EFF-4D04-A967-3A3A41F3AB0D}"/>
    <cellStyle name="Normal 198" xfId="11375" xr:uid="{B4DBFCDB-E3EB-436B-ADC2-89E04ADB196F}"/>
    <cellStyle name="Normal 199" xfId="11391" xr:uid="{76913354-D420-4258-9743-8F6644B9F76B}"/>
    <cellStyle name="Normal 2" xfId="397" xr:uid="{00000000-0005-0000-0000-00007A180000}"/>
    <cellStyle name="Normal 2 10" xfId="1567" xr:uid="{00000000-0005-0000-0000-00007B180000}"/>
    <cellStyle name="Normal 2 10 10" xfId="3362" xr:uid="{00000000-0005-0000-0000-00007C180000}"/>
    <cellStyle name="Normal 2 10 2" xfId="10321" xr:uid="{6361F8F5-4D66-4358-901D-F59367D4B6A8}"/>
    <cellStyle name="Normal 2 10_14. BAs" xfId="9009" xr:uid="{00000000-0005-0000-0000-00007D180000}"/>
    <cellStyle name="Normal 2 100" xfId="3363" xr:uid="{00000000-0005-0000-0000-00007E180000}"/>
    <cellStyle name="Normal 2 101" xfId="3364" xr:uid="{00000000-0005-0000-0000-00007F180000}"/>
    <cellStyle name="Normal 2 102" xfId="3365" xr:uid="{00000000-0005-0000-0000-000080180000}"/>
    <cellStyle name="Normal 2 103" xfId="3366" xr:uid="{00000000-0005-0000-0000-000081180000}"/>
    <cellStyle name="Normal 2 104" xfId="3367" xr:uid="{00000000-0005-0000-0000-000082180000}"/>
    <cellStyle name="Normal 2 105" xfId="3368" xr:uid="{00000000-0005-0000-0000-000083180000}"/>
    <cellStyle name="Normal 2 106" xfId="3369" xr:uid="{00000000-0005-0000-0000-000084180000}"/>
    <cellStyle name="Normal 2 107" xfId="3370" xr:uid="{00000000-0005-0000-0000-000085180000}"/>
    <cellStyle name="Normal 2 108" xfId="3371" xr:uid="{00000000-0005-0000-0000-000086180000}"/>
    <cellStyle name="Normal 2 109" xfId="3372" xr:uid="{00000000-0005-0000-0000-000087180000}"/>
    <cellStyle name="Normal 2 11" xfId="1568" xr:uid="{00000000-0005-0000-0000-000088180000}"/>
    <cellStyle name="Normal 2 11 2" xfId="8430" xr:uid="{00000000-0005-0000-0000-000089180000}"/>
    <cellStyle name="Normal 2 11_14. BAs" xfId="9010" xr:uid="{00000000-0005-0000-0000-00008A180000}"/>
    <cellStyle name="Normal 2 110" xfId="3373" xr:uid="{00000000-0005-0000-0000-00008B180000}"/>
    <cellStyle name="Normal 2 113" xfId="9086" xr:uid="{00000000-0005-0000-0000-00008C180000}"/>
    <cellStyle name="Normal 2 12" xfId="1569" xr:uid="{00000000-0005-0000-0000-00008D180000}"/>
    <cellStyle name="Normal 2 12 2" xfId="8431" xr:uid="{00000000-0005-0000-0000-00008E180000}"/>
    <cellStyle name="Normal 2 12 3" xfId="8432" xr:uid="{00000000-0005-0000-0000-00008F180000}"/>
    <cellStyle name="Normal 2 12_14. BAs" xfId="9011" xr:uid="{00000000-0005-0000-0000-000090180000}"/>
    <cellStyle name="Normal 2 13" xfId="1570" xr:uid="{00000000-0005-0000-0000-000091180000}"/>
    <cellStyle name="Normal 2 14" xfId="1571" xr:uid="{00000000-0005-0000-0000-000092180000}"/>
    <cellStyle name="Normal 2 15" xfId="1572" xr:uid="{00000000-0005-0000-0000-000093180000}"/>
    <cellStyle name="Normal 2 16" xfId="1573" xr:uid="{00000000-0005-0000-0000-000094180000}"/>
    <cellStyle name="Normal 2 17" xfId="1574" xr:uid="{00000000-0005-0000-0000-000095180000}"/>
    <cellStyle name="Normal 2 18" xfId="1575" xr:uid="{00000000-0005-0000-0000-000096180000}"/>
    <cellStyle name="Normal 2 19" xfId="1576" xr:uid="{00000000-0005-0000-0000-000097180000}"/>
    <cellStyle name="Normal 2 2" xfId="398" xr:uid="{00000000-0005-0000-0000-000098180000}"/>
    <cellStyle name="Normal 2 2 10" xfId="3374" xr:uid="{00000000-0005-0000-0000-000099180000}"/>
    <cellStyle name="Normal 2 2 11" xfId="3375" xr:uid="{00000000-0005-0000-0000-00009A180000}"/>
    <cellStyle name="Normal 2 2 12" xfId="3376" xr:uid="{00000000-0005-0000-0000-00009B180000}"/>
    <cellStyle name="Normal 2 2 13" xfId="3377" xr:uid="{00000000-0005-0000-0000-00009C180000}"/>
    <cellStyle name="Normal 2 2 2" xfId="399" xr:uid="{00000000-0005-0000-0000-00009D180000}"/>
    <cellStyle name="Normal 2 2 2 2" xfId="1577" xr:uid="{00000000-0005-0000-0000-00009E180000}"/>
    <cellStyle name="Normal 2 2 2 3" xfId="1578" xr:uid="{00000000-0005-0000-0000-00009F180000}"/>
    <cellStyle name="Normal 2 2 2 4" xfId="1579" xr:uid="{00000000-0005-0000-0000-0000A0180000}"/>
    <cellStyle name="Normal 2 2 2_14. BAs" xfId="9013" xr:uid="{00000000-0005-0000-0000-0000A1180000}"/>
    <cellStyle name="Normal 2 2 3" xfId="1580" xr:uid="{00000000-0005-0000-0000-0000A2180000}"/>
    <cellStyle name="Normal 2 2 3 2" xfId="8433" xr:uid="{00000000-0005-0000-0000-0000A3180000}"/>
    <cellStyle name="Normal 2 2 3 3" xfId="5678" xr:uid="{00000000-0005-0000-0000-0000A4180000}"/>
    <cellStyle name="Normal 2 2 3_14. BAs" xfId="9014" xr:uid="{00000000-0005-0000-0000-0000A5180000}"/>
    <cellStyle name="Normal 2 2 4" xfId="1581" xr:uid="{00000000-0005-0000-0000-0000A6180000}"/>
    <cellStyle name="Normal 2 2 4 2" xfId="8434" xr:uid="{00000000-0005-0000-0000-0000A7180000}"/>
    <cellStyle name="Normal 2 2 4 3" xfId="8435" xr:uid="{00000000-0005-0000-0000-0000A8180000}"/>
    <cellStyle name="Normal 2 2 4 4" xfId="8436" xr:uid="{00000000-0005-0000-0000-0000A9180000}"/>
    <cellStyle name="Normal 2 2 4 5" xfId="8437" xr:uid="{00000000-0005-0000-0000-0000AA180000}"/>
    <cellStyle name="Normal 2 2 4_11. BS" xfId="10814" xr:uid="{2DD2AB9A-0AFC-49CA-AA6C-47B4671BE5E5}"/>
    <cellStyle name="Normal 2 2 5" xfId="1582" xr:uid="{00000000-0005-0000-0000-0000AC180000}"/>
    <cellStyle name="Normal 2 2 6" xfId="1583" xr:uid="{00000000-0005-0000-0000-0000AD180000}"/>
    <cellStyle name="Normal 2 2 6 2" xfId="8438" xr:uid="{00000000-0005-0000-0000-0000AE180000}"/>
    <cellStyle name="Normal 2 2 6 3" xfId="8439" xr:uid="{00000000-0005-0000-0000-0000AF180000}"/>
    <cellStyle name="Normal 2 2 6 4" xfId="8440" xr:uid="{00000000-0005-0000-0000-0000B0180000}"/>
    <cellStyle name="Normal 2 2 6 5" xfId="8441" xr:uid="{00000000-0005-0000-0000-0000B1180000}"/>
    <cellStyle name="Normal 2 2 6_14. BAs" xfId="9015" xr:uid="{00000000-0005-0000-0000-0000B2180000}"/>
    <cellStyle name="Normal 2 2 7" xfId="1584" xr:uid="{00000000-0005-0000-0000-0000B3180000}"/>
    <cellStyle name="Normal 2 2 8" xfId="1585" xr:uid="{00000000-0005-0000-0000-0000B4180000}"/>
    <cellStyle name="Normal 2 2 9" xfId="3378" xr:uid="{00000000-0005-0000-0000-0000B5180000}"/>
    <cellStyle name="Normal 2 2_14. BAs" xfId="9012" xr:uid="{00000000-0005-0000-0000-0000B6180000}"/>
    <cellStyle name="Normal 2 20" xfId="3379" xr:uid="{00000000-0005-0000-0000-0000B7180000}"/>
    <cellStyle name="Normal 2 21" xfId="3380" xr:uid="{00000000-0005-0000-0000-0000B8180000}"/>
    <cellStyle name="Normal 2 22" xfId="3381" xr:uid="{00000000-0005-0000-0000-0000B9180000}"/>
    <cellStyle name="Normal 2 23" xfId="3382" xr:uid="{00000000-0005-0000-0000-0000BA180000}"/>
    <cellStyle name="Normal 2 24" xfId="3383" xr:uid="{00000000-0005-0000-0000-0000BB180000}"/>
    <cellStyle name="Normal 2 25" xfId="3384" xr:uid="{00000000-0005-0000-0000-0000BC180000}"/>
    <cellStyle name="Normal 2 26" xfId="3385" xr:uid="{00000000-0005-0000-0000-0000BD180000}"/>
    <cellStyle name="Normal 2 27" xfId="3386" xr:uid="{00000000-0005-0000-0000-0000BE180000}"/>
    <cellStyle name="Normal 2 28" xfId="3387" xr:uid="{00000000-0005-0000-0000-0000BF180000}"/>
    <cellStyle name="Normal 2 29" xfId="3388" xr:uid="{00000000-0005-0000-0000-0000C0180000}"/>
    <cellStyle name="Normal 2 3" xfId="400" xr:uid="{00000000-0005-0000-0000-0000C1180000}"/>
    <cellStyle name="Normal 2 3 10" xfId="3389" xr:uid="{00000000-0005-0000-0000-0000C2180000}"/>
    <cellStyle name="Normal 2 3 11" xfId="3390" xr:uid="{00000000-0005-0000-0000-0000C3180000}"/>
    <cellStyle name="Normal 2 3 12" xfId="3391" xr:uid="{00000000-0005-0000-0000-0000C4180000}"/>
    <cellStyle name="Normal 2 3 2" xfId="1586" xr:uid="{00000000-0005-0000-0000-0000C5180000}"/>
    <cellStyle name="Normal 2 3 3" xfId="1587" xr:uid="{00000000-0005-0000-0000-0000C6180000}"/>
    <cellStyle name="Normal 2 3 4" xfId="1588" xr:uid="{00000000-0005-0000-0000-0000C7180000}"/>
    <cellStyle name="Normal 2 3 5" xfId="1589" xr:uid="{00000000-0005-0000-0000-0000C8180000}"/>
    <cellStyle name="Normal 2 3 6" xfId="1590" xr:uid="{00000000-0005-0000-0000-0000C9180000}"/>
    <cellStyle name="Normal 2 3 7" xfId="1591" xr:uid="{00000000-0005-0000-0000-0000CA180000}"/>
    <cellStyle name="Normal 2 3 8" xfId="3392" xr:uid="{00000000-0005-0000-0000-0000CB180000}"/>
    <cellStyle name="Normal 2 3 9" xfId="3393" xr:uid="{00000000-0005-0000-0000-0000CC180000}"/>
    <cellStyle name="Normal 2 3_14. BAs" xfId="9016" xr:uid="{00000000-0005-0000-0000-0000CD180000}"/>
    <cellStyle name="Normal 2 30" xfId="3394" xr:uid="{00000000-0005-0000-0000-0000CE180000}"/>
    <cellStyle name="Normal 2 31" xfId="3395" xr:uid="{00000000-0005-0000-0000-0000CF180000}"/>
    <cellStyle name="Normal 2 32" xfId="3396" xr:uid="{00000000-0005-0000-0000-0000D0180000}"/>
    <cellStyle name="Normal 2 33" xfId="3397" xr:uid="{00000000-0005-0000-0000-0000D1180000}"/>
    <cellStyle name="Normal 2 34" xfId="3398" xr:uid="{00000000-0005-0000-0000-0000D2180000}"/>
    <cellStyle name="Normal 2 35" xfId="3399" xr:uid="{00000000-0005-0000-0000-0000D3180000}"/>
    <cellStyle name="Normal 2 36" xfId="3400" xr:uid="{00000000-0005-0000-0000-0000D4180000}"/>
    <cellStyle name="Normal 2 37" xfId="3401" xr:uid="{00000000-0005-0000-0000-0000D5180000}"/>
    <cellStyle name="Normal 2 38" xfId="3402" xr:uid="{00000000-0005-0000-0000-0000D6180000}"/>
    <cellStyle name="Normal 2 39" xfId="3403" xr:uid="{00000000-0005-0000-0000-0000D7180000}"/>
    <cellStyle name="Normal 2 4" xfId="1592" xr:uid="{00000000-0005-0000-0000-0000D8180000}"/>
    <cellStyle name="Normal 2 4 10" xfId="3404" xr:uid="{00000000-0005-0000-0000-0000D9180000}"/>
    <cellStyle name="Normal 2 4 11" xfId="3405" xr:uid="{00000000-0005-0000-0000-0000DA180000}"/>
    <cellStyle name="Normal 2 4 12" xfId="3406" xr:uid="{00000000-0005-0000-0000-0000DB180000}"/>
    <cellStyle name="Normal 2 4 2" xfId="1593" xr:uid="{00000000-0005-0000-0000-0000DC180000}"/>
    <cellStyle name="Normal 2 4 3" xfId="1594" xr:uid="{00000000-0005-0000-0000-0000DD180000}"/>
    <cellStyle name="Normal 2 4 4" xfId="1595" xr:uid="{00000000-0005-0000-0000-0000DE180000}"/>
    <cellStyle name="Normal 2 4 5" xfId="1596" xr:uid="{00000000-0005-0000-0000-0000DF180000}"/>
    <cellStyle name="Normal 2 4 6" xfId="1597" xr:uid="{00000000-0005-0000-0000-0000E0180000}"/>
    <cellStyle name="Normal 2 4 7" xfId="1598" xr:uid="{00000000-0005-0000-0000-0000E1180000}"/>
    <cellStyle name="Normal 2 4 7 2" xfId="1599" xr:uid="{00000000-0005-0000-0000-0000E2180000}"/>
    <cellStyle name="Normal 2 4 7_14. BAs" xfId="9017" xr:uid="{00000000-0005-0000-0000-0000E3180000}"/>
    <cellStyle name="Normal 2 4 8" xfId="1600" xr:uid="{00000000-0005-0000-0000-0000E4180000}"/>
    <cellStyle name="Normal 2 4 9" xfId="3407" xr:uid="{00000000-0005-0000-0000-0000E5180000}"/>
    <cellStyle name="Normal 2 4_11. BS" xfId="10815" xr:uid="{EC4BA1FB-7932-4A41-8760-462B4D29179F}"/>
    <cellStyle name="Normal 2 40" xfId="3408" xr:uid="{00000000-0005-0000-0000-0000E7180000}"/>
    <cellStyle name="Normal 2 41" xfId="3409" xr:uid="{00000000-0005-0000-0000-0000E8180000}"/>
    <cellStyle name="Normal 2 42" xfId="3410" xr:uid="{00000000-0005-0000-0000-0000E9180000}"/>
    <cellStyle name="Normal 2 43" xfId="3411" xr:uid="{00000000-0005-0000-0000-0000EA180000}"/>
    <cellStyle name="Normal 2 44" xfId="3412" xr:uid="{00000000-0005-0000-0000-0000EB180000}"/>
    <cellStyle name="Normal 2 45" xfId="3413" xr:uid="{00000000-0005-0000-0000-0000EC180000}"/>
    <cellStyle name="Normal 2 46" xfId="3414" xr:uid="{00000000-0005-0000-0000-0000ED180000}"/>
    <cellStyle name="Normal 2 47" xfId="3415" xr:uid="{00000000-0005-0000-0000-0000EE180000}"/>
    <cellStyle name="Normal 2 48" xfId="3416" xr:uid="{00000000-0005-0000-0000-0000EF180000}"/>
    <cellStyle name="Normal 2 49" xfId="3417" xr:uid="{00000000-0005-0000-0000-0000F0180000}"/>
    <cellStyle name="Normal 2 5" xfId="1601" xr:uid="{00000000-0005-0000-0000-0000F1180000}"/>
    <cellStyle name="Normal 2 5 10" xfId="3418" xr:uid="{00000000-0005-0000-0000-0000F2180000}"/>
    <cellStyle name="Normal 2 5 11" xfId="3419" xr:uid="{00000000-0005-0000-0000-0000F3180000}"/>
    <cellStyle name="Normal 2 5 12" xfId="3420" xr:uid="{00000000-0005-0000-0000-0000F4180000}"/>
    <cellStyle name="Normal 2 5 2" xfId="1602" xr:uid="{00000000-0005-0000-0000-0000F5180000}"/>
    <cellStyle name="Normal 2 5 3" xfId="1603" xr:uid="{00000000-0005-0000-0000-0000F6180000}"/>
    <cellStyle name="Normal 2 5 4" xfId="1604" xr:uid="{00000000-0005-0000-0000-0000F7180000}"/>
    <cellStyle name="Normal 2 5 5" xfId="1605" xr:uid="{00000000-0005-0000-0000-0000F8180000}"/>
    <cellStyle name="Normal 2 5 6" xfId="1606" xr:uid="{00000000-0005-0000-0000-0000F9180000}"/>
    <cellStyle name="Normal 2 5 7" xfId="3421" xr:uid="{00000000-0005-0000-0000-0000FA180000}"/>
    <cellStyle name="Normal 2 5 8" xfId="3422" xr:uid="{00000000-0005-0000-0000-0000FB180000}"/>
    <cellStyle name="Normal 2 5 9" xfId="3423" xr:uid="{00000000-0005-0000-0000-0000FC180000}"/>
    <cellStyle name="Normal 2 5_14. BAs" xfId="9018" xr:uid="{00000000-0005-0000-0000-0000FD180000}"/>
    <cellStyle name="Normal 2 50" xfId="3424" xr:uid="{00000000-0005-0000-0000-0000FE180000}"/>
    <cellStyle name="Normal 2 51" xfId="3425" xr:uid="{00000000-0005-0000-0000-0000FF180000}"/>
    <cellStyle name="Normal 2 52" xfId="3426" xr:uid="{00000000-0005-0000-0000-000000190000}"/>
    <cellStyle name="Normal 2 53" xfId="3427" xr:uid="{00000000-0005-0000-0000-000001190000}"/>
    <cellStyle name="Normal 2 54" xfId="3428" xr:uid="{00000000-0005-0000-0000-000002190000}"/>
    <cellStyle name="Normal 2 55" xfId="3429" xr:uid="{00000000-0005-0000-0000-000003190000}"/>
    <cellStyle name="Normal 2 56" xfId="3430" xr:uid="{00000000-0005-0000-0000-000004190000}"/>
    <cellStyle name="Normal 2 57" xfId="3431" xr:uid="{00000000-0005-0000-0000-000005190000}"/>
    <cellStyle name="Normal 2 58" xfId="3432" xr:uid="{00000000-0005-0000-0000-000006190000}"/>
    <cellStyle name="Normal 2 59" xfId="3433" xr:uid="{00000000-0005-0000-0000-000007190000}"/>
    <cellStyle name="Normal 2 6" xfId="1607" xr:uid="{00000000-0005-0000-0000-000008190000}"/>
    <cellStyle name="Normal 2 6 2" xfId="1608" xr:uid="{00000000-0005-0000-0000-000009190000}"/>
    <cellStyle name="Normal 2 6 3" xfId="1609" xr:uid="{00000000-0005-0000-0000-00000A190000}"/>
    <cellStyle name="Normal 2 6 4" xfId="1610" xr:uid="{00000000-0005-0000-0000-00000B190000}"/>
    <cellStyle name="Normal 2 6 5" xfId="1611" xr:uid="{00000000-0005-0000-0000-00000C190000}"/>
    <cellStyle name="Normal 2 6 6" xfId="8442" xr:uid="{00000000-0005-0000-0000-00000D190000}"/>
    <cellStyle name="Normal 2 6 7" xfId="8443" xr:uid="{00000000-0005-0000-0000-00000E190000}"/>
    <cellStyle name="Normal 2 6 8" xfId="8444" xr:uid="{00000000-0005-0000-0000-00000F190000}"/>
    <cellStyle name="Normal 2 6_11. BS" xfId="10816" xr:uid="{001A0943-4C97-4283-BB8A-FE34769FDC94}"/>
    <cellStyle name="Normal 2 60" xfId="3434" xr:uid="{00000000-0005-0000-0000-000011190000}"/>
    <cellStyle name="Normal 2 61" xfId="3435" xr:uid="{00000000-0005-0000-0000-000012190000}"/>
    <cellStyle name="Normal 2 62" xfId="3436" xr:uid="{00000000-0005-0000-0000-000013190000}"/>
    <cellStyle name="Normal 2 63" xfId="3437" xr:uid="{00000000-0005-0000-0000-000014190000}"/>
    <cellStyle name="Normal 2 64" xfId="3438" xr:uid="{00000000-0005-0000-0000-000015190000}"/>
    <cellStyle name="Normal 2 65" xfId="3439" xr:uid="{00000000-0005-0000-0000-000016190000}"/>
    <cellStyle name="Normal 2 66" xfId="3440" xr:uid="{00000000-0005-0000-0000-000017190000}"/>
    <cellStyle name="Normal 2 67" xfId="3441" xr:uid="{00000000-0005-0000-0000-000018190000}"/>
    <cellStyle name="Normal 2 68" xfId="3442" xr:uid="{00000000-0005-0000-0000-000019190000}"/>
    <cellStyle name="Normal 2 69" xfId="3443" xr:uid="{00000000-0005-0000-0000-00001A190000}"/>
    <cellStyle name="Normal 2 7" xfId="1612" xr:uid="{00000000-0005-0000-0000-00001B190000}"/>
    <cellStyle name="Normal 2 7 2" xfId="1613" xr:uid="{00000000-0005-0000-0000-00001C190000}"/>
    <cellStyle name="Normal 2 7 3" xfId="1614" xr:uid="{00000000-0005-0000-0000-00001D190000}"/>
    <cellStyle name="Normal 2 7 4" xfId="1615" xr:uid="{00000000-0005-0000-0000-00001E190000}"/>
    <cellStyle name="Normal 2 7 5" xfId="1616" xr:uid="{00000000-0005-0000-0000-00001F190000}"/>
    <cellStyle name="Normal 2 7 6" xfId="1617" xr:uid="{00000000-0005-0000-0000-000020190000}"/>
    <cellStyle name="Normal 2 7_14. BAs" xfId="9019" xr:uid="{00000000-0005-0000-0000-000021190000}"/>
    <cellStyle name="Normal 2 70" xfId="3444" xr:uid="{00000000-0005-0000-0000-000022190000}"/>
    <cellStyle name="Normal 2 71" xfId="3445" xr:uid="{00000000-0005-0000-0000-000023190000}"/>
    <cellStyle name="Normal 2 72" xfId="3446" xr:uid="{00000000-0005-0000-0000-000024190000}"/>
    <cellStyle name="Normal 2 73" xfId="3447" xr:uid="{00000000-0005-0000-0000-000025190000}"/>
    <cellStyle name="Normal 2 74" xfId="3448" xr:uid="{00000000-0005-0000-0000-000026190000}"/>
    <cellStyle name="Normal 2 75" xfId="3449" xr:uid="{00000000-0005-0000-0000-000027190000}"/>
    <cellStyle name="Normal 2 76" xfId="3450" xr:uid="{00000000-0005-0000-0000-000028190000}"/>
    <cellStyle name="Normal 2 77" xfId="3451" xr:uid="{00000000-0005-0000-0000-000029190000}"/>
    <cellStyle name="Normal 2 78" xfId="3452" xr:uid="{00000000-0005-0000-0000-00002A190000}"/>
    <cellStyle name="Normal 2 79" xfId="3453" xr:uid="{00000000-0005-0000-0000-00002B190000}"/>
    <cellStyle name="Normal 2 8" xfId="1618" xr:uid="{00000000-0005-0000-0000-00002C190000}"/>
    <cellStyle name="Normal 2 80" xfId="3454" xr:uid="{00000000-0005-0000-0000-00002D190000}"/>
    <cellStyle name="Normal 2 81" xfId="3455" xr:uid="{00000000-0005-0000-0000-00002E190000}"/>
    <cellStyle name="Normal 2 82" xfId="3456" xr:uid="{00000000-0005-0000-0000-00002F190000}"/>
    <cellStyle name="Normal 2 83" xfId="3457" xr:uid="{00000000-0005-0000-0000-000030190000}"/>
    <cellStyle name="Normal 2 84" xfId="3458" xr:uid="{00000000-0005-0000-0000-000031190000}"/>
    <cellStyle name="Normal 2 85" xfId="3459" xr:uid="{00000000-0005-0000-0000-000032190000}"/>
    <cellStyle name="Normal 2 86" xfId="3460" xr:uid="{00000000-0005-0000-0000-000033190000}"/>
    <cellStyle name="Normal 2 87" xfId="3461" xr:uid="{00000000-0005-0000-0000-000034190000}"/>
    <cellStyle name="Normal 2 88" xfId="3462" xr:uid="{00000000-0005-0000-0000-000035190000}"/>
    <cellStyle name="Normal 2 89" xfId="3463" xr:uid="{00000000-0005-0000-0000-000036190000}"/>
    <cellStyle name="Normal 2 9" xfId="1619" xr:uid="{00000000-0005-0000-0000-000037190000}"/>
    <cellStyle name="Normal 2 90" xfId="3464" xr:uid="{00000000-0005-0000-0000-000038190000}"/>
    <cellStyle name="Normal 2 91" xfId="3465" xr:uid="{00000000-0005-0000-0000-000039190000}"/>
    <cellStyle name="Normal 2 92" xfId="3466" xr:uid="{00000000-0005-0000-0000-00003A190000}"/>
    <cellStyle name="Normal 2 93" xfId="3467" xr:uid="{00000000-0005-0000-0000-00003B190000}"/>
    <cellStyle name="Normal 2 94" xfId="3468" xr:uid="{00000000-0005-0000-0000-00003C190000}"/>
    <cellStyle name="Normal 2 95" xfId="3469" xr:uid="{00000000-0005-0000-0000-00003D190000}"/>
    <cellStyle name="Normal 2 96" xfId="3470" xr:uid="{00000000-0005-0000-0000-00003E190000}"/>
    <cellStyle name="Normal 2 97" xfId="3471" xr:uid="{00000000-0005-0000-0000-00003F190000}"/>
    <cellStyle name="Normal 2 98" xfId="3472" xr:uid="{00000000-0005-0000-0000-000040190000}"/>
    <cellStyle name="Normal 2 99" xfId="3473" xr:uid="{00000000-0005-0000-0000-000041190000}"/>
    <cellStyle name="Normal 2_14. BAs" xfId="9008" xr:uid="{00000000-0005-0000-0000-000042190000}"/>
    <cellStyle name="Normal 20" xfId="401" xr:uid="{00000000-0005-0000-0000-000043190000}"/>
    <cellStyle name="Normal 20 10" xfId="3474" xr:uid="{00000000-0005-0000-0000-000044190000}"/>
    <cellStyle name="Normal 20 11" xfId="3475" xr:uid="{00000000-0005-0000-0000-000045190000}"/>
    <cellStyle name="Normal 20 12" xfId="3476" xr:uid="{00000000-0005-0000-0000-000046190000}"/>
    <cellStyle name="Normal 20 13" xfId="3477" xr:uid="{00000000-0005-0000-0000-000047190000}"/>
    <cellStyle name="Normal 20 14" xfId="3478" xr:uid="{00000000-0005-0000-0000-000048190000}"/>
    <cellStyle name="Normal 20 15" xfId="3479" xr:uid="{00000000-0005-0000-0000-000049190000}"/>
    <cellStyle name="Normal 20 2" xfId="647" xr:uid="{00000000-0005-0000-0000-00004A190000}"/>
    <cellStyle name="Normal 20 2 2" xfId="1620" xr:uid="{00000000-0005-0000-0000-00004B190000}"/>
    <cellStyle name="Normal 20 2_14. BAs" xfId="9020" xr:uid="{00000000-0005-0000-0000-00004C190000}"/>
    <cellStyle name="Normal 20 3" xfId="3480" xr:uid="{00000000-0005-0000-0000-00004D190000}"/>
    <cellStyle name="Normal 20 4" xfId="3481" xr:uid="{00000000-0005-0000-0000-00004E190000}"/>
    <cellStyle name="Normal 20 5" xfId="3482" xr:uid="{00000000-0005-0000-0000-00004F190000}"/>
    <cellStyle name="Normal 20 6" xfId="3483" xr:uid="{00000000-0005-0000-0000-000050190000}"/>
    <cellStyle name="Normal 20 7" xfId="3484" xr:uid="{00000000-0005-0000-0000-000051190000}"/>
    <cellStyle name="Normal 20 8" xfId="3485" xr:uid="{00000000-0005-0000-0000-000052190000}"/>
    <cellStyle name="Normal 20 9" xfId="3486" xr:uid="{00000000-0005-0000-0000-000053190000}"/>
    <cellStyle name="Normal 20_11. BS" xfId="10817" xr:uid="{226F6BFD-6B6F-4853-9178-3562906CA554}"/>
    <cellStyle name="Normal 21" xfId="402" xr:uid="{00000000-0005-0000-0000-000055190000}"/>
    <cellStyle name="Normal 21 2" xfId="640" xr:uid="{00000000-0005-0000-0000-000056190000}"/>
    <cellStyle name="Normal 21 2 2" xfId="1621" xr:uid="{00000000-0005-0000-0000-000057190000}"/>
    <cellStyle name="Normal 21 2_14. BAs" xfId="9021" xr:uid="{00000000-0005-0000-0000-000058190000}"/>
    <cellStyle name="Normal 21 3" xfId="5702" xr:uid="{00000000-0005-0000-0000-000059190000}"/>
    <cellStyle name="Normal 21_11. BS" xfId="10818" xr:uid="{AEA344E5-783A-46DE-9936-2E9B1CB3D0F0}"/>
    <cellStyle name="Normal 22" xfId="403" xr:uid="{00000000-0005-0000-0000-00005B190000}"/>
    <cellStyle name="Normal 22 2" xfId="638" xr:uid="{00000000-0005-0000-0000-00005C190000}"/>
    <cellStyle name="Normal 22 2 2" xfId="1622" xr:uid="{00000000-0005-0000-0000-00005D190000}"/>
    <cellStyle name="Normal 22 2_14. BAs" xfId="9022" xr:uid="{00000000-0005-0000-0000-00005E190000}"/>
    <cellStyle name="Normal 22 3" xfId="5703" xr:uid="{00000000-0005-0000-0000-00005F190000}"/>
    <cellStyle name="Normal 22 3 2" xfId="8445" xr:uid="{00000000-0005-0000-0000-000060190000}"/>
    <cellStyle name="Normal 22 3 2 2" xfId="10136" xr:uid="{4D82231F-4C66-41C5-B693-B10E6D5417C8}"/>
    <cellStyle name="Normal 22 3 2_Published_values" xfId="12418" xr:uid="{C8F075F4-D22C-4124-BEB4-5AA062A0984D}"/>
    <cellStyle name="Normal 22 3_11. BS" xfId="10820" xr:uid="{B4AA80B7-AF31-4074-B4EF-931B278A13C1}"/>
    <cellStyle name="Normal 22 4" xfId="8446" xr:uid="{00000000-0005-0000-0000-000061190000}"/>
    <cellStyle name="Normal 22 5" xfId="8447" xr:uid="{00000000-0005-0000-0000-000062190000}"/>
    <cellStyle name="Normal 22_11. BS" xfId="10819" xr:uid="{E2D5FC05-3DEB-45C4-B884-2D9B3F085933}"/>
    <cellStyle name="Normal 23" xfId="404" xr:uid="{00000000-0005-0000-0000-000064190000}"/>
    <cellStyle name="Normal 23 2" xfId="636" xr:uid="{00000000-0005-0000-0000-000065190000}"/>
    <cellStyle name="Normal 23 2 2" xfId="1623" xr:uid="{00000000-0005-0000-0000-000066190000}"/>
    <cellStyle name="Normal 23 2_14. BAs" xfId="9023" xr:uid="{00000000-0005-0000-0000-000067190000}"/>
    <cellStyle name="Normal 23 3" xfId="5704" xr:uid="{00000000-0005-0000-0000-000068190000}"/>
    <cellStyle name="Normal 23_11. BS" xfId="10821" xr:uid="{D45FC994-3475-4269-8EDF-CB8EBDA6E1E7}"/>
    <cellStyle name="Normal 24" xfId="405" xr:uid="{00000000-0005-0000-0000-00006A190000}"/>
    <cellStyle name="Normal 24 2" xfId="641" xr:uid="{00000000-0005-0000-0000-00006B190000}"/>
    <cellStyle name="Normal 24 2 2" xfId="1624" xr:uid="{00000000-0005-0000-0000-00006C190000}"/>
    <cellStyle name="Normal 24 2_14. BAs" xfId="9024" xr:uid="{00000000-0005-0000-0000-00006D190000}"/>
    <cellStyle name="Normal 24 3" xfId="5705" xr:uid="{00000000-0005-0000-0000-00006E190000}"/>
    <cellStyle name="Normal 24 3 2" xfId="8448" xr:uid="{00000000-0005-0000-0000-00006F190000}"/>
    <cellStyle name="Normal 24 3 2 2" xfId="10137" xr:uid="{4DCB90F6-B698-4E14-AA59-26B4CA033467}"/>
    <cellStyle name="Normal 24 3 2_Published_values" xfId="12419" xr:uid="{23134D04-7853-4196-933E-7CBE71C18C13}"/>
    <cellStyle name="Normal 24 3_11. BS" xfId="10823" xr:uid="{96968755-A868-4427-8A46-DC59A125AC88}"/>
    <cellStyle name="Normal 24 4" xfId="8449" xr:uid="{00000000-0005-0000-0000-000070190000}"/>
    <cellStyle name="Normal 24 5" xfId="8450" xr:uid="{00000000-0005-0000-0000-000071190000}"/>
    <cellStyle name="Normal 24_11. BS" xfId="10822" xr:uid="{5D49B382-B621-4E19-B9A1-0DB1F887C2BF}"/>
    <cellStyle name="Normal 25" xfId="406" xr:uid="{00000000-0005-0000-0000-000073190000}"/>
    <cellStyle name="Normal 25 2" xfId="639" xr:uid="{00000000-0005-0000-0000-000074190000}"/>
    <cellStyle name="Normal 25 2 2" xfId="1625" xr:uid="{00000000-0005-0000-0000-000075190000}"/>
    <cellStyle name="Normal 25 2_14. BAs" xfId="9025" xr:uid="{00000000-0005-0000-0000-000076190000}"/>
    <cellStyle name="Normal 25 3" xfId="5706" xr:uid="{00000000-0005-0000-0000-000077190000}"/>
    <cellStyle name="Normal 25_11. BS" xfId="10824" xr:uid="{42BBE688-2A4C-4FAD-AF44-C34B27F9CFA5}"/>
    <cellStyle name="Normal 26" xfId="407" xr:uid="{00000000-0005-0000-0000-000079190000}"/>
    <cellStyle name="Normal 26 2" xfId="637" xr:uid="{00000000-0005-0000-0000-00007A190000}"/>
    <cellStyle name="Normal 26 2 2" xfId="1626" xr:uid="{00000000-0005-0000-0000-00007B190000}"/>
    <cellStyle name="Normal 26 2_14. BAs" xfId="9026" xr:uid="{00000000-0005-0000-0000-00007C190000}"/>
    <cellStyle name="Normal 26 3" xfId="5707" xr:uid="{00000000-0005-0000-0000-00007D190000}"/>
    <cellStyle name="Normal 26_11. BS" xfId="10825" xr:uid="{A7E0CE21-3E5B-43FE-A772-7E4010AC0D33}"/>
    <cellStyle name="Normal 27" xfId="408" xr:uid="{00000000-0005-0000-0000-00007F190000}"/>
    <cellStyle name="Normal 27 10" xfId="3487" xr:uid="{00000000-0005-0000-0000-000080190000}"/>
    <cellStyle name="Normal 27 11" xfId="3488" xr:uid="{00000000-0005-0000-0000-000081190000}"/>
    <cellStyle name="Normal 27 12" xfId="3489" xr:uid="{00000000-0005-0000-0000-000082190000}"/>
    <cellStyle name="Normal 27 13" xfId="3490" xr:uid="{00000000-0005-0000-0000-000083190000}"/>
    <cellStyle name="Normal 27 14" xfId="3491" xr:uid="{00000000-0005-0000-0000-000084190000}"/>
    <cellStyle name="Normal 27 15" xfId="3492" xr:uid="{00000000-0005-0000-0000-000085190000}"/>
    <cellStyle name="Normal 27 16" xfId="3493" xr:uid="{00000000-0005-0000-0000-000086190000}"/>
    <cellStyle name="Normal 27 17" xfId="3494" xr:uid="{00000000-0005-0000-0000-000087190000}"/>
    <cellStyle name="Normal 27 18" xfId="3495" xr:uid="{00000000-0005-0000-0000-000088190000}"/>
    <cellStyle name="Normal 27 19" xfId="3496" xr:uid="{00000000-0005-0000-0000-000089190000}"/>
    <cellStyle name="Normal 27 2" xfId="635" xr:uid="{00000000-0005-0000-0000-00008A190000}"/>
    <cellStyle name="Normal 27 2 2" xfId="1627" xr:uid="{00000000-0005-0000-0000-00008B190000}"/>
    <cellStyle name="Normal 27 2_14. BAs" xfId="9027" xr:uid="{00000000-0005-0000-0000-00008C190000}"/>
    <cellStyle name="Normal 27 20" xfId="3497" xr:uid="{00000000-0005-0000-0000-00008D190000}"/>
    <cellStyle name="Normal 27 21" xfId="3498" xr:uid="{00000000-0005-0000-0000-00008E190000}"/>
    <cellStyle name="Normal 27 22" xfId="3499" xr:uid="{00000000-0005-0000-0000-00008F190000}"/>
    <cellStyle name="Normal 27 23" xfId="3500" xr:uid="{00000000-0005-0000-0000-000090190000}"/>
    <cellStyle name="Normal 27 24" xfId="3501" xr:uid="{00000000-0005-0000-0000-000091190000}"/>
    <cellStyle name="Normal 27 25" xfId="3502" xr:uid="{00000000-0005-0000-0000-000092190000}"/>
    <cellStyle name="Normal 27 26" xfId="3503" xr:uid="{00000000-0005-0000-0000-000093190000}"/>
    <cellStyle name="Normal 27 3" xfId="3504" xr:uid="{00000000-0005-0000-0000-000094190000}"/>
    <cellStyle name="Normal 27 4" xfId="3505" xr:uid="{00000000-0005-0000-0000-000095190000}"/>
    <cellStyle name="Normal 27 5" xfId="3506" xr:uid="{00000000-0005-0000-0000-000096190000}"/>
    <cellStyle name="Normal 27 6" xfId="3507" xr:uid="{00000000-0005-0000-0000-000097190000}"/>
    <cellStyle name="Normal 27 7" xfId="3508" xr:uid="{00000000-0005-0000-0000-000098190000}"/>
    <cellStyle name="Normal 27 8" xfId="3509" xr:uid="{00000000-0005-0000-0000-000099190000}"/>
    <cellStyle name="Normal 27 9" xfId="3510" xr:uid="{00000000-0005-0000-0000-00009A190000}"/>
    <cellStyle name="Normal 27_11. BS" xfId="10826" xr:uid="{A0D4C300-A306-475D-9AE8-57F8DDF962A2}"/>
    <cellStyle name="Normal 28" xfId="409" xr:uid="{00000000-0005-0000-0000-00009C190000}"/>
    <cellStyle name="Normal 28 2" xfId="648" xr:uid="{00000000-0005-0000-0000-00009D190000}"/>
    <cellStyle name="Normal 28 2 2" xfId="1628" xr:uid="{00000000-0005-0000-0000-00009E190000}"/>
    <cellStyle name="Normal 28 2_14. BAs" xfId="9028" xr:uid="{00000000-0005-0000-0000-00009F190000}"/>
    <cellStyle name="Normal 28 3" xfId="5708" xr:uid="{00000000-0005-0000-0000-0000A0190000}"/>
    <cellStyle name="Normal 28_11. BS" xfId="10827" xr:uid="{B2B5A10B-C29E-411F-B183-165884115A42}"/>
    <cellStyle name="Normal 29" xfId="410" xr:uid="{00000000-0005-0000-0000-0000A2190000}"/>
    <cellStyle name="Normal 29 10" xfId="3511" xr:uid="{00000000-0005-0000-0000-0000A3190000}"/>
    <cellStyle name="Normal 29 11" xfId="3512" xr:uid="{00000000-0005-0000-0000-0000A4190000}"/>
    <cellStyle name="Normal 29 12" xfId="3513" xr:uid="{00000000-0005-0000-0000-0000A5190000}"/>
    <cellStyle name="Normal 29 13" xfId="3514" xr:uid="{00000000-0005-0000-0000-0000A6190000}"/>
    <cellStyle name="Normal 29 14" xfId="3515" xr:uid="{00000000-0005-0000-0000-0000A7190000}"/>
    <cellStyle name="Normal 29 15" xfId="3516" xr:uid="{00000000-0005-0000-0000-0000A8190000}"/>
    <cellStyle name="Normal 29 16" xfId="3517" xr:uid="{00000000-0005-0000-0000-0000A9190000}"/>
    <cellStyle name="Normal 29 17" xfId="3518" xr:uid="{00000000-0005-0000-0000-0000AA190000}"/>
    <cellStyle name="Normal 29 18" xfId="3519" xr:uid="{00000000-0005-0000-0000-0000AB190000}"/>
    <cellStyle name="Normal 29 19" xfId="3520" xr:uid="{00000000-0005-0000-0000-0000AC190000}"/>
    <cellStyle name="Normal 29 2" xfId="649" xr:uid="{00000000-0005-0000-0000-0000AD190000}"/>
    <cellStyle name="Normal 29 2 2" xfId="1629" xr:uid="{00000000-0005-0000-0000-0000AE190000}"/>
    <cellStyle name="Normal 29 2_14. BAs" xfId="9029" xr:uid="{00000000-0005-0000-0000-0000AF190000}"/>
    <cellStyle name="Normal 29 20" xfId="3521" xr:uid="{00000000-0005-0000-0000-0000B0190000}"/>
    <cellStyle name="Normal 29 21" xfId="3522" xr:uid="{00000000-0005-0000-0000-0000B1190000}"/>
    <cellStyle name="Normal 29 22" xfId="3523" xr:uid="{00000000-0005-0000-0000-0000B2190000}"/>
    <cellStyle name="Normal 29 23" xfId="3524" xr:uid="{00000000-0005-0000-0000-0000B3190000}"/>
    <cellStyle name="Normal 29 24" xfId="3525" xr:uid="{00000000-0005-0000-0000-0000B4190000}"/>
    <cellStyle name="Normal 29 25" xfId="3526" xr:uid="{00000000-0005-0000-0000-0000B5190000}"/>
    <cellStyle name="Normal 29 26" xfId="3527" xr:uid="{00000000-0005-0000-0000-0000B6190000}"/>
    <cellStyle name="Normal 29 3" xfId="3528" xr:uid="{00000000-0005-0000-0000-0000B7190000}"/>
    <cellStyle name="Normal 29 4" xfId="3529" xr:uid="{00000000-0005-0000-0000-0000B8190000}"/>
    <cellStyle name="Normal 29 5" xfId="3530" xr:uid="{00000000-0005-0000-0000-0000B9190000}"/>
    <cellStyle name="Normal 29 6" xfId="3531" xr:uid="{00000000-0005-0000-0000-0000BA190000}"/>
    <cellStyle name="Normal 29 7" xfId="3532" xr:uid="{00000000-0005-0000-0000-0000BB190000}"/>
    <cellStyle name="Normal 29 8" xfId="3533" xr:uid="{00000000-0005-0000-0000-0000BC190000}"/>
    <cellStyle name="Normal 29 9" xfId="3534" xr:uid="{00000000-0005-0000-0000-0000BD190000}"/>
    <cellStyle name="Normal 29_11. BS" xfId="10828" xr:uid="{07DA75C4-0691-420F-86B8-515302B564AE}"/>
    <cellStyle name="Normal 3" xfId="411" xr:uid="{00000000-0005-0000-0000-0000BF190000}"/>
    <cellStyle name="Normal 3 10" xfId="3535" xr:uid="{00000000-0005-0000-0000-0000C0190000}"/>
    <cellStyle name="Normal 3 11" xfId="3536" xr:uid="{00000000-0005-0000-0000-0000C1190000}"/>
    <cellStyle name="Normal 3 12" xfId="3537" xr:uid="{00000000-0005-0000-0000-0000C2190000}"/>
    <cellStyle name="Normal 3 13" xfId="3538" xr:uid="{00000000-0005-0000-0000-0000C3190000}"/>
    <cellStyle name="Normal 3 14" xfId="3539" xr:uid="{00000000-0005-0000-0000-0000C4190000}"/>
    <cellStyle name="Normal 3 15" xfId="3540" xr:uid="{00000000-0005-0000-0000-0000C5190000}"/>
    <cellStyle name="Normal 3 16" xfId="3541" xr:uid="{00000000-0005-0000-0000-0000C6190000}"/>
    <cellStyle name="Normal 3 17" xfId="3542" xr:uid="{00000000-0005-0000-0000-0000C7190000}"/>
    <cellStyle name="Normal 3 18" xfId="3543" xr:uid="{00000000-0005-0000-0000-0000C8190000}"/>
    <cellStyle name="Normal 3 19" xfId="3544" xr:uid="{00000000-0005-0000-0000-0000C9190000}"/>
    <cellStyle name="Normal 3 2" xfId="412" xr:uid="{00000000-0005-0000-0000-0000CA190000}"/>
    <cellStyle name="Normal 3 2 2" xfId="413" xr:uid="{00000000-0005-0000-0000-0000CB190000}"/>
    <cellStyle name="Normal 3 2 2 2" xfId="8451" xr:uid="{00000000-0005-0000-0000-0000CC190000}"/>
    <cellStyle name="Normal 3 2 2_11. BS" xfId="10829" xr:uid="{84A2458B-B196-4D63-80A4-F4A911A76232}"/>
    <cellStyle name="Normal 3 2 3" xfId="1630" xr:uid="{00000000-0005-0000-0000-0000CE190000}"/>
    <cellStyle name="Normal 3 2 3 2" xfId="1631" xr:uid="{00000000-0005-0000-0000-0000CF190000}"/>
    <cellStyle name="Normal 3 2 3 2 2" xfId="5618" xr:uid="{00000000-0005-0000-0000-0000D0190000}"/>
    <cellStyle name="Normal 3 2 3 2 2 2" xfId="10138" xr:uid="{473A11D5-6762-4079-9D56-F46D388952D6}"/>
    <cellStyle name="Normal 3 2 3 2 2_Published_values" xfId="12420" xr:uid="{22BB7C36-32C3-4149-AA9A-24A4393BE028}"/>
    <cellStyle name="Normal 3 2 3 2 3" xfId="5981" xr:uid="{00000000-0005-0000-0000-0000D1190000}"/>
    <cellStyle name="Normal 3 2 3 2 3 2" xfId="10139" xr:uid="{01C496C9-0BD7-4A43-A970-6730EACD70CA}"/>
    <cellStyle name="Normal 3 2 3 2 3_Published_values" xfId="12421" xr:uid="{757D5D38-B1BA-4C75-AFEE-3D63D7C34AB6}"/>
    <cellStyle name="Normal 3 2 3 2 4" xfId="9249" xr:uid="{00000000-0005-0000-0000-0000D2190000}"/>
    <cellStyle name="Normal 3 2 3 2 4 2" xfId="10140" xr:uid="{26BF0155-BDB5-4A75-9463-4D89D271046C}"/>
    <cellStyle name="Normal 3 2 3 2 4_Published_values" xfId="12422" xr:uid="{4EC96B70-F517-4869-BE55-D37D85FC9250}"/>
    <cellStyle name="Normal 3 2 3 2 5" xfId="9522" xr:uid="{AA9C97E1-4D35-43DB-8846-18AA29613354}"/>
    <cellStyle name="Normal 3 2 3 2 5 2" xfId="12075" xr:uid="{CF34FBBD-9637-4863-860D-52FCE21F9B15}"/>
    <cellStyle name="Normal 3 2 3 2 6" xfId="11522" xr:uid="{93B56D51-45BD-459B-AF23-1149F0E04177}"/>
    <cellStyle name="Normal 3 2 3 2 7" xfId="11609" xr:uid="{8DED5E9F-5FD4-4D03-96E5-03DD91E42EE4}"/>
    <cellStyle name="Normal 3 2 3 2_11. BS" xfId="10831" xr:uid="{229C8C9B-B5E1-4630-B214-81EC81CB1597}"/>
    <cellStyle name="Normal 3 2 3 3" xfId="1632" xr:uid="{00000000-0005-0000-0000-0000D3190000}"/>
    <cellStyle name="Normal 3 2 3 3 2" xfId="5619" xr:uid="{00000000-0005-0000-0000-0000D4190000}"/>
    <cellStyle name="Normal 3 2 3 3 2 2" xfId="10141" xr:uid="{06AC606A-185B-4462-8705-C0CB17F5DB22}"/>
    <cellStyle name="Normal 3 2 3 3 2_Published_values" xfId="12423" xr:uid="{C63615E9-058C-4447-8797-BF70E57B490E}"/>
    <cellStyle name="Normal 3 2 3 3 3" xfId="5982" xr:uid="{00000000-0005-0000-0000-0000D5190000}"/>
    <cellStyle name="Normal 3 2 3 3 3 2" xfId="10142" xr:uid="{6EEF6736-2F9F-46D8-AF40-E97AEAE53614}"/>
    <cellStyle name="Normal 3 2 3 3 3_Published_values" xfId="12424" xr:uid="{5914F7AA-CFFE-4100-AC5B-16EC3E56863D}"/>
    <cellStyle name="Normal 3 2 3 3 4" xfId="9250" xr:uid="{00000000-0005-0000-0000-0000D6190000}"/>
    <cellStyle name="Normal 3 2 3 3 4 2" xfId="10143" xr:uid="{C3D9341A-12C9-4039-9CA8-0FEDCF477D81}"/>
    <cellStyle name="Normal 3 2 3 3 4_Published_values" xfId="12425" xr:uid="{4787DF99-0E36-4DEE-8E29-9760583A2A39}"/>
    <cellStyle name="Normal 3 2 3 3 5" xfId="9523" xr:uid="{55CA9989-B6CA-4D21-A960-E9E4140ED67A}"/>
    <cellStyle name="Normal 3 2 3 3 5 2" xfId="12076" xr:uid="{87C70E61-06A9-4305-9A30-8A36C1626ED2}"/>
    <cellStyle name="Normal 3 2 3 3 6" xfId="11523" xr:uid="{07ECA777-BB05-46C7-A2CF-0AE48FD3584D}"/>
    <cellStyle name="Normal 3 2 3 3 7" xfId="11608" xr:uid="{BD49FA31-08D3-47FE-9B04-88E6BFCAB948}"/>
    <cellStyle name="Normal 3 2 3 3_11. BS" xfId="10832" xr:uid="{DD46CA71-9968-4109-AB6B-AB5D9346AFCB}"/>
    <cellStyle name="Normal 3 2 3 4" xfId="5617" xr:uid="{00000000-0005-0000-0000-0000D7190000}"/>
    <cellStyle name="Normal 3 2 3 4 2" xfId="8452" xr:uid="{00000000-0005-0000-0000-0000D8190000}"/>
    <cellStyle name="Normal 3 2 3 4 2 2" xfId="10144" xr:uid="{A970ABDD-E4FD-4710-A455-4D605A3107A3}"/>
    <cellStyle name="Normal 3 2 3 4 2_Published_values" xfId="12426" xr:uid="{4CB326A5-5257-44EC-BEAC-1D692C14D6A9}"/>
    <cellStyle name="Normal 3 2 3 4_11. BS" xfId="10833" xr:uid="{5FFC2AF3-E502-442E-A0F7-63532E511507}"/>
    <cellStyle name="Normal 3 2 3 5" xfId="5980" xr:uid="{00000000-0005-0000-0000-0000D9190000}"/>
    <cellStyle name="Normal 3 2 3 5 2" xfId="10145" xr:uid="{09008CB2-10F2-4A18-9829-35C259C69DB3}"/>
    <cellStyle name="Normal 3 2 3 5_Published_values" xfId="12427" xr:uid="{9FA4E730-6CB3-4BC8-A825-60E722984538}"/>
    <cellStyle name="Normal 3 2 3 6" xfId="9248" xr:uid="{00000000-0005-0000-0000-0000DA190000}"/>
    <cellStyle name="Normal 3 2 3 6 2" xfId="10146" xr:uid="{BBA5C356-DD2D-4C8D-8DA5-51295DAD4A9E}"/>
    <cellStyle name="Normal 3 2 3 6_Published_values" xfId="12428" xr:uid="{A767C70C-E4FD-436B-AF77-39A493DC570A}"/>
    <cellStyle name="Normal 3 2 3 7" xfId="9521" xr:uid="{F58EFB91-BBCE-4BFC-B6C1-5527EF5D937E}"/>
    <cellStyle name="Normal 3 2 3 7 2" xfId="12077" xr:uid="{CDD6DDA3-AEB1-4EAF-9B79-821E02547353}"/>
    <cellStyle name="Normal 3 2 3 8" xfId="11521" xr:uid="{CEB256CC-E4A9-4AE7-BBAF-EC1503C05BB6}"/>
    <cellStyle name="Normal 3 2 3 9" xfId="11610" xr:uid="{E4211EBA-F41F-4DFE-A554-9C2EF0F54C7D}"/>
    <cellStyle name="Normal 3 2 3_11. BS" xfId="10830" xr:uid="{85260B48-E7EA-49F1-AF32-898EB04CAC2A}"/>
    <cellStyle name="Normal 3 2 4" xfId="1633" xr:uid="{00000000-0005-0000-0000-0000DC190000}"/>
    <cellStyle name="Normal 3 2 5" xfId="8453" xr:uid="{00000000-0005-0000-0000-0000DD190000}"/>
    <cellStyle name="Normal 3 2 6" xfId="8454" xr:uid="{00000000-0005-0000-0000-0000DE190000}"/>
    <cellStyle name="Normal 3 2 7" xfId="8455" xr:uid="{00000000-0005-0000-0000-0000DF190000}"/>
    <cellStyle name="Normal 3 2_14. BAs" xfId="9031" xr:uid="{00000000-0005-0000-0000-0000E0190000}"/>
    <cellStyle name="Normal 3 20" xfId="3545" xr:uid="{00000000-0005-0000-0000-0000E1190000}"/>
    <cellStyle name="Normal 3 21" xfId="3546" xr:uid="{00000000-0005-0000-0000-0000E2190000}"/>
    <cellStyle name="Normal 3 22" xfId="5489" xr:uid="{00000000-0005-0000-0000-0000E3190000}"/>
    <cellStyle name="Normal 3 23" xfId="5616" xr:uid="{00000000-0005-0000-0000-0000E4190000}"/>
    <cellStyle name="Normal 3 23 2" xfId="10147" xr:uid="{90A9D584-2464-4F7A-B55D-B8DDA3A7D91D}"/>
    <cellStyle name="Normal 3 23_Published_values" xfId="12429" xr:uid="{DE7C11C9-EA12-4322-8FE4-95F3B759104B}"/>
    <cellStyle name="Normal 3 3" xfId="414" xr:uid="{00000000-0005-0000-0000-0000E5190000}"/>
    <cellStyle name="Normal 3 3 2" xfId="415" xr:uid="{00000000-0005-0000-0000-0000E6190000}"/>
    <cellStyle name="Normal 3 3 2 2" xfId="1635" xr:uid="{00000000-0005-0000-0000-0000E7190000}"/>
    <cellStyle name="Normal 3 3 2_11. BS" xfId="10835" xr:uid="{CBD73149-160D-463A-91ED-3122FB1201B2}"/>
    <cellStyle name="Normal 3 3 3" xfId="1636" xr:uid="{00000000-0005-0000-0000-0000E8190000}"/>
    <cellStyle name="Normal 3 3 4" xfId="1634" xr:uid="{00000000-0005-0000-0000-0000E9190000}"/>
    <cellStyle name="Normal 3 3 4 2" xfId="5983" xr:uid="{00000000-0005-0000-0000-0000EA190000}"/>
    <cellStyle name="Normal 3 3 4 2 2" xfId="10148" xr:uid="{25646258-3CDA-4776-BA36-0CC6913670BF}"/>
    <cellStyle name="Normal 3 3 4 2_Published_values" xfId="12430" xr:uid="{40175DC6-69C0-4271-B0F4-B0B123A509F6}"/>
    <cellStyle name="Normal 3 3 4 3" xfId="9251" xr:uid="{00000000-0005-0000-0000-0000EB190000}"/>
    <cellStyle name="Normal 3 3 4 3 2" xfId="10149" xr:uid="{82B34B99-EC3C-426C-9609-0C9AEE3BB276}"/>
    <cellStyle name="Normal 3 3 4 3_Published_values" xfId="12431" xr:uid="{0430FF96-520A-43FE-8E5D-E8B54B7211C7}"/>
    <cellStyle name="Normal 3 3 4 4" xfId="9524" xr:uid="{D9AD71F2-5EB2-44C9-A253-A194F5A9E909}"/>
    <cellStyle name="Normal 3 3 4 4 2" xfId="12078" xr:uid="{2DE3B8EE-109A-4658-A926-4EF176726BF5}"/>
    <cellStyle name="Normal 3 3 4 5" xfId="11524" xr:uid="{8AA74229-F3A6-400D-93F2-91FF8E1012C4}"/>
    <cellStyle name="Normal 3 3 4 6" xfId="11607" xr:uid="{F37F2BC2-2680-480E-9D64-FB2DD70C68EF}"/>
    <cellStyle name="Normal 3 3 4_11. BS" xfId="10836" xr:uid="{B8B2C1A5-1E41-4B1A-AC7D-4F9562CDED89}"/>
    <cellStyle name="Normal 3 3 5" xfId="5620" xr:uid="{00000000-0005-0000-0000-0000EC190000}"/>
    <cellStyle name="Normal 3 3 5 2" xfId="8456" xr:uid="{00000000-0005-0000-0000-0000ED190000}"/>
    <cellStyle name="Normal 3 3 5 2 2" xfId="10150" xr:uid="{F897AB78-71D7-42F6-9D9F-602C501EC135}"/>
    <cellStyle name="Normal 3 3 5 2_Published_values" xfId="12432" xr:uid="{E8D581F1-CC6B-4F11-8841-86C577177094}"/>
    <cellStyle name="Normal 3 3 5_11. BS" xfId="10837" xr:uid="{5D63FEE8-68C5-4D0E-8155-B1E628444BFB}"/>
    <cellStyle name="Normal 3 3 6" xfId="8457" xr:uid="{00000000-0005-0000-0000-0000EE190000}"/>
    <cellStyle name="Normal 3 3_11. BS" xfId="10834" xr:uid="{CD1607A8-D34D-4934-B464-3F3DA519CE5F}"/>
    <cellStyle name="Normal 3 4" xfId="1637" xr:uid="{00000000-0005-0000-0000-0000F0190000}"/>
    <cellStyle name="Normal 3 4 10" xfId="9573" xr:uid="{E939A30F-F3F6-404E-B890-B79E2FD99300}"/>
    <cellStyle name="Normal 3 4 10 2" xfId="12079" xr:uid="{DFFFE1F1-462B-40EB-81BD-311348C2D7CC}"/>
    <cellStyle name="Normal 3 4 11" xfId="11525" xr:uid="{BAF793C2-ABE9-4625-953E-5E11A4EE487F}"/>
    <cellStyle name="Normal 3 4 2" xfId="5621" xr:uid="{00000000-0005-0000-0000-0000F1190000}"/>
    <cellStyle name="Normal 3 4 2 2" xfId="8459" xr:uid="{00000000-0005-0000-0000-0000F2190000}"/>
    <cellStyle name="Normal 3 4 2 3" xfId="8460" xr:uid="{00000000-0005-0000-0000-0000F3190000}"/>
    <cellStyle name="Normal 3 4 2 4" xfId="8461" xr:uid="{00000000-0005-0000-0000-0000F4190000}"/>
    <cellStyle name="Normal 3 4 2 5" xfId="8462" xr:uid="{00000000-0005-0000-0000-0000F5190000}"/>
    <cellStyle name="Normal 3 4 2 6" xfId="8458" xr:uid="{00000000-0005-0000-0000-0000F6190000}"/>
    <cellStyle name="Normal 3 4 2 6 2" xfId="10151" xr:uid="{357E4510-3EC2-493F-B04A-B489CF039CA0}"/>
    <cellStyle name="Normal 3 4 2 6_Published_values" xfId="12433" xr:uid="{C15DF53B-4A1D-4AC7-8090-90837AA6A75F}"/>
    <cellStyle name="Normal 3 4 2_11. BS" xfId="10839" xr:uid="{D63B0443-F61F-4340-8C99-81DB786F6AE1}"/>
    <cellStyle name="Normal 3 4 3" xfId="8463" xr:uid="{00000000-0005-0000-0000-0000F8190000}"/>
    <cellStyle name="Normal 3 4 4" xfId="8464" xr:uid="{00000000-0005-0000-0000-0000F9190000}"/>
    <cellStyle name="Normal 3 4 5" xfId="8465" xr:uid="{00000000-0005-0000-0000-0000FA190000}"/>
    <cellStyle name="Normal 3 4 6" xfId="5984" xr:uid="{00000000-0005-0000-0000-0000FB190000}"/>
    <cellStyle name="Normal 3 4 6 2" xfId="10152" xr:uid="{3D221D7E-92A2-4998-9D90-A412FEFCC31F}"/>
    <cellStyle name="Normal 3 4 6_Published_values" xfId="12434" xr:uid="{63EE10AA-7E0B-4066-9C3C-885977EF5431}"/>
    <cellStyle name="Normal 3 4 7" xfId="9252" xr:uid="{00000000-0005-0000-0000-0000FC190000}"/>
    <cellStyle name="Normal 3 4 7 2" xfId="10153" xr:uid="{5D711026-4B8A-4B30-B9D6-500DD1C6FC8D}"/>
    <cellStyle name="Normal 3 4 7_Published_values" xfId="12435" xr:uid="{433CBA5C-31D4-4130-9482-25D49C715F28}"/>
    <cellStyle name="Normal 3 4 8" xfId="9525" xr:uid="{C02BE463-133A-452E-8205-D941BE59C14A}"/>
    <cellStyle name="Normal 3 4 8 2" xfId="12080" xr:uid="{79BB8FF4-A514-428E-B6C7-B5D14D815B61}"/>
    <cellStyle name="Normal 3 4 9" xfId="9604" xr:uid="{9A679CCD-CA09-4882-B266-BEB0177032BD}"/>
    <cellStyle name="Normal 3 4 9 2" xfId="12081" xr:uid="{77CDCFEE-3780-47E5-9135-AACAB04B5458}"/>
    <cellStyle name="Normal 3 4_11. BS" xfId="10838" xr:uid="{E2BD6ED6-AB95-4716-BDBE-BE195E4BA9A9}"/>
    <cellStyle name="Normal 3 5" xfId="1638" xr:uid="{00000000-0005-0000-0000-0000FE190000}"/>
    <cellStyle name="Normal 3 5 2" xfId="8466" xr:uid="{00000000-0005-0000-0000-0000FF190000}"/>
    <cellStyle name="Normal 3 5 3" xfId="8467" xr:uid="{00000000-0005-0000-0000-0000001A0000}"/>
    <cellStyle name="Normal 3 5 4" xfId="8468" xr:uid="{00000000-0005-0000-0000-0000011A0000}"/>
    <cellStyle name="Normal 3 5 5" xfId="8469" xr:uid="{00000000-0005-0000-0000-0000021A0000}"/>
    <cellStyle name="Normal 3 5_11. BS" xfId="10840" xr:uid="{6B2299A7-415B-4DA8-87CF-D1FA0B57A458}"/>
    <cellStyle name="Normal 3 6" xfId="1639" xr:uid="{00000000-0005-0000-0000-0000041A0000}"/>
    <cellStyle name="Normal 3 6 2" xfId="8470" xr:uid="{00000000-0005-0000-0000-0000051A0000}"/>
    <cellStyle name="Normal 3 6 3" xfId="8471" xr:uid="{00000000-0005-0000-0000-0000061A0000}"/>
    <cellStyle name="Normal 3 6 4" xfId="8472" xr:uid="{00000000-0005-0000-0000-0000071A0000}"/>
    <cellStyle name="Normal 3 6_11. BS" xfId="10841" xr:uid="{124A2157-1592-498C-8865-965C20878FDF}"/>
    <cellStyle name="Normal 3 7" xfId="2061" xr:uid="{00000000-0005-0000-0000-0000091A0000}"/>
    <cellStyle name="Normal 3 8" xfId="3547" xr:uid="{00000000-0005-0000-0000-00000A1A0000}"/>
    <cellStyle name="Normal 3 9" xfId="3548" xr:uid="{00000000-0005-0000-0000-00000B1A0000}"/>
    <cellStyle name="Normal 3_14. BAs" xfId="9030" xr:uid="{00000000-0005-0000-0000-00000C1A0000}"/>
    <cellStyle name="Normal 30" xfId="416" xr:uid="{00000000-0005-0000-0000-00000D1A0000}"/>
    <cellStyle name="Normal 30 2" xfId="650" xr:uid="{00000000-0005-0000-0000-00000E1A0000}"/>
    <cellStyle name="Normal 30 2 2" xfId="1640" xr:uid="{00000000-0005-0000-0000-00000F1A0000}"/>
    <cellStyle name="Normal 30 2_14. BAs" xfId="9032" xr:uid="{00000000-0005-0000-0000-0000101A0000}"/>
    <cellStyle name="Normal 30 3" xfId="5709" xr:uid="{00000000-0005-0000-0000-0000111A0000}"/>
    <cellStyle name="Normal 30_11. BS" xfId="10842" xr:uid="{FEF2C281-67F6-4BD0-B5E6-C70C4D6CDFBE}"/>
    <cellStyle name="Normal 31" xfId="417" xr:uid="{00000000-0005-0000-0000-0000131A0000}"/>
    <cellStyle name="Normal 31 10" xfId="3549" xr:uid="{00000000-0005-0000-0000-0000141A0000}"/>
    <cellStyle name="Normal 31 11" xfId="3550" xr:uid="{00000000-0005-0000-0000-0000151A0000}"/>
    <cellStyle name="Normal 31 12" xfId="3551" xr:uid="{00000000-0005-0000-0000-0000161A0000}"/>
    <cellStyle name="Normal 31 13" xfId="3552" xr:uid="{00000000-0005-0000-0000-0000171A0000}"/>
    <cellStyle name="Normal 31 14" xfId="3553" xr:uid="{00000000-0005-0000-0000-0000181A0000}"/>
    <cellStyle name="Normal 31 15" xfId="3554" xr:uid="{00000000-0005-0000-0000-0000191A0000}"/>
    <cellStyle name="Normal 31 16" xfId="3555" xr:uid="{00000000-0005-0000-0000-00001A1A0000}"/>
    <cellStyle name="Normal 31 17" xfId="3556" xr:uid="{00000000-0005-0000-0000-00001B1A0000}"/>
    <cellStyle name="Normal 31 18" xfId="3557" xr:uid="{00000000-0005-0000-0000-00001C1A0000}"/>
    <cellStyle name="Normal 31 19" xfId="3558" xr:uid="{00000000-0005-0000-0000-00001D1A0000}"/>
    <cellStyle name="Normal 31 2" xfId="651" xr:uid="{00000000-0005-0000-0000-00001E1A0000}"/>
    <cellStyle name="Normal 31 2 2" xfId="1642" xr:uid="{00000000-0005-0000-0000-00001F1A0000}"/>
    <cellStyle name="Normal 31 2_14. BAs" xfId="9033" xr:uid="{00000000-0005-0000-0000-0000201A0000}"/>
    <cellStyle name="Normal 31 20" xfId="3559" xr:uid="{00000000-0005-0000-0000-0000211A0000}"/>
    <cellStyle name="Normal 31 21" xfId="3560" xr:uid="{00000000-0005-0000-0000-0000221A0000}"/>
    <cellStyle name="Normal 31 22" xfId="3561" xr:uid="{00000000-0005-0000-0000-0000231A0000}"/>
    <cellStyle name="Normal 31 23" xfId="3562" xr:uid="{00000000-0005-0000-0000-0000241A0000}"/>
    <cellStyle name="Normal 31 24" xfId="3563" xr:uid="{00000000-0005-0000-0000-0000251A0000}"/>
    <cellStyle name="Normal 31 25" xfId="3564" xr:uid="{00000000-0005-0000-0000-0000261A0000}"/>
    <cellStyle name="Normal 31 26" xfId="3565" xr:uid="{00000000-0005-0000-0000-0000271A0000}"/>
    <cellStyle name="Normal 31 27" xfId="1641" xr:uid="{00000000-0005-0000-0000-0000281A0000}"/>
    <cellStyle name="Normal 31 27 2" xfId="5985" xr:uid="{00000000-0005-0000-0000-0000291A0000}"/>
    <cellStyle name="Normal 31 27 2 2" xfId="10154" xr:uid="{88682D3E-888B-43B1-A18E-286051FEB790}"/>
    <cellStyle name="Normal 31 27 2_Published_values" xfId="12436" xr:uid="{1A978971-28C3-48C1-8F36-A293D06CFA85}"/>
    <cellStyle name="Normal 31 27 3" xfId="9253" xr:uid="{00000000-0005-0000-0000-00002A1A0000}"/>
    <cellStyle name="Normal 31 27 3 2" xfId="10155" xr:uid="{B13C55B6-B1F7-4DCB-A1D6-48A9E1D33FE7}"/>
    <cellStyle name="Normal 31 27 3_Published_values" xfId="12437" xr:uid="{B0E4D2A1-064F-4617-9241-9AE6AABCAEBA}"/>
    <cellStyle name="Normal 31 27 4" xfId="9526" xr:uid="{BE017A99-B649-4D02-9939-54F3D768B15B}"/>
    <cellStyle name="Normal 31 27 4 2" xfId="12082" xr:uid="{A264595D-0F27-429D-840F-7C9CE6F4241B}"/>
    <cellStyle name="Normal 31 27 5" xfId="11526" xr:uid="{DE7B7306-17A4-48E8-90D5-1DE47D01D897}"/>
    <cellStyle name="Normal 31 27 6" xfId="11606" xr:uid="{49E1077D-7585-4378-8BF8-8DC705C5426A}"/>
    <cellStyle name="Normal 31 27_11. BS" xfId="10844" xr:uid="{630F4E0E-07D2-4D55-AF5B-A24E0D82E21C}"/>
    <cellStyle name="Normal 31 28" xfId="5622" xr:uid="{00000000-0005-0000-0000-00002B1A0000}"/>
    <cellStyle name="Normal 31 28 2" xfId="10156" xr:uid="{33882B6C-3107-44F0-9BFB-278D61B660B9}"/>
    <cellStyle name="Normal 31 28_Published_values" xfId="12438" xr:uid="{8D55D80B-6B42-4961-B6FA-AC8AF8EAA001}"/>
    <cellStyle name="Normal 31 3" xfId="3566" xr:uid="{00000000-0005-0000-0000-00002C1A0000}"/>
    <cellStyle name="Normal 31 4" xfId="3567" xr:uid="{00000000-0005-0000-0000-00002D1A0000}"/>
    <cellStyle name="Normal 31 5" xfId="3568" xr:uid="{00000000-0005-0000-0000-00002E1A0000}"/>
    <cellStyle name="Normal 31 6" xfId="3569" xr:uid="{00000000-0005-0000-0000-00002F1A0000}"/>
    <cellStyle name="Normal 31 7" xfId="3570" xr:uid="{00000000-0005-0000-0000-0000301A0000}"/>
    <cellStyle name="Normal 31 8" xfId="3571" xr:uid="{00000000-0005-0000-0000-0000311A0000}"/>
    <cellStyle name="Normal 31 9" xfId="3572" xr:uid="{00000000-0005-0000-0000-0000321A0000}"/>
    <cellStyle name="Normal 31_11. BS" xfId="10843" xr:uid="{0AEE98E3-55FB-459C-BDC1-C4B370A21F8D}"/>
    <cellStyle name="Normal 32" xfId="418" xr:uid="{00000000-0005-0000-0000-0000341A0000}"/>
    <cellStyle name="Normal 32 10" xfId="8975" xr:uid="{00000000-0005-0000-0000-0000351A0000}"/>
    <cellStyle name="Normal 32 10 2" xfId="9322" xr:uid="{00000000-0005-0000-0000-0000361A0000}"/>
    <cellStyle name="Normal 32 10 2 2" xfId="10157" xr:uid="{00646D91-E0C1-474D-8571-DA5D64493D75}"/>
    <cellStyle name="Normal 32 10 2_Published_values" xfId="12439" xr:uid="{069DECD3-1B50-4294-BA52-1C1C5428AE98}"/>
    <cellStyle name="Normal 32 10 3" xfId="9703" xr:uid="{0C3C4FF6-5CF5-48C6-B67E-2A7641DCFB3C}"/>
    <cellStyle name="Normal 32 10 3 2" xfId="12083" xr:uid="{27F4C147-9037-434A-82F1-B4EA498B7330}"/>
    <cellStyle name="Normal 32 10 4" xfId="11692" xr:uid="{7651517E-2A24-4049-A05D-3449DD2F25FE}"/>
    <cellStyle name="Normal 32 10 5" xfId="11566" xr:uid="{294FFF9E-7057-4336-8BC9-72B87C5531B7}"/>
    <cellStyle name="Normal 32 10_11. BS" xfId="10845" xr:uid="{034C3888-9415-42CB-8675-A4706B6A7254}"/>
    <cellStyle name="Normal 32 2" xfId="655" xr:uid="{00000000-0005-0000-0000-0000371A0000}"/>
    <cellStyle name="Normal 32 2 2" xfId="1643" xr:uid="{00000000-0005-0000-0000-0000381A0000}"/>
    <cellStyle name="Normal 32 2_14. BAs" xfId="9035" xr:uid="{00000000-0005-0000-0000-0000391A0000}"/>
    <cellStyle name="Normal 32 3" xfId="5822" xr:uid="{00000000-0005-0000-0000-00003A1A0000}"/>
    <cellStyle name="Normal 32 3 2" xfId="9133" xr:uid="{00000000-0005-0000-0000-00003B1A0000}"/>
    <cellStyle name="Normal 32 3 2 2" xfId="10158" xr:uid="{1BF82E5D-28F8-496D-ACDD-1EB406260178}"/>
    <cellStyle name="Normal 32 3 2_Published_values" xfId="12440" xr:uid="{7B636D69-3099-4E19-9189-43F2DDE93A95}"/>
    <cellStyle name="Normal 32 3 3" xfId="9395" xr:uid="{7A1857F2-2E7E-4998-BFC6-2B3B33AF8086}"/>
    <cellStyle name="Normal 32 3 3 2" xfId="12084" xr:uid="{C82456D4-7D00-4948-A070-6485514CC498}"/>
    <cellStyle name="Normal 32 3 4" xfId="11405" xr:uid="{A2BFAA8A-CA51-4BFF-A577-37E8C760542C}"/>
    <cellStyle name="Normal 32 3 5" xfId="11544" xr:uid="{C1F1D66A-660F-4AF5-943C-CE2B2BF7B5A7}"/>
    <cellStyle name="Normal 32 3_11. BS" xfId="10846" xr:uid="{9587C323-5DA4-45FF-A564-CBA900904B07}"/>
    <cellStyle name="Normal 32 4" xfId="8926" xr:uid="{00000000-0005-0000-0000-00003C1A0000}"/>
    <cellStyle name="Normal 32 4 2" xfId="9308" xr:uid="{00000000-0005-0000-0000-00003D1A0000}"/>
    <cellStyle name="Normal 32 4 2 2" xfId="10159" xr:uid="{FBA20C45-119E-4EC0-9331-C9D21FF5EE5A}"/>
    <cellStyle name="Normal 32 4 2_Published_values" xfId="12441" xr:uid="{EC653B65-FBF5-4649-8ABC-06052A8799CE}"/>
    <cellStyle name="Normal 32 4 3" xfId="9689" xr:uid="{4C3504AE-2B67-4C7B-B980-EAE35BDCE8DD}"/>
    <cellStyle name="Normal 32 4 3 2" xfId="12085" xr:uid="{34B48581-C668-4700-9F9E-76991E20ABD6}"/>
    <cellStyle name="Normal 32 4 4" xfId="11677" xr:uid="{3F5966EF-61E9-4B3F-A6D1-3D6F7DAE91EC}"/>
    <cellStyle name="Normal 32 4 5" xfId="11719" xr:uid="{F4D6AE0A-F741-4B65-BFA4-2F808EADB795}"/>
    <cellStyle name="Normal 32 4_11. BS" xfId="10847" xr:uid="{1E725221-1962-437B-B808-D19A40609E20}"/>
    <cellStyle name="Normal 32 5" xfId="8943" xr:uid="{00000000-0005-0000-0000-00003E1A0000}"/>
    <cellStyle name="Normal 32 5 2" xfId="9313" xr:uid="{00000000-0005-0000-0000-00003F1A0000}"/>
    <cellStyle name="Normal 32 5 2 2" xfId="10160" xr:uid="{4847BE80-69C4-48CB-B537-5E047A034A53}"/>
    <cellStyle name="Normal 32 5 2_Published_values" xfId="12442" xr:uid="{3A4A93D5-0680-4887-8B9D-56430318651C}"/>
    <cellStyle name="Normal 32 5 3" xfId="9694" xr:uid="{CA9AB235-DDC8-4A56-8FC7-C0F9DBE3ACD5}"/>
    <cellStyle name="Normal 32 5 3 2" xfId="12086" xr:uid="{7515BE47-0F9A-4E60-B304-3C7A4E9D85D1}"/>
    <cellStyle name="Normal 32 5 4" xfId="11683" xr:uid="{75FBF16D-0AC3-465D-AF15-1DA3A2E615BD}"/>
    <cellStyle name="Normal 32 5 5" xfId="11798" xr:uid="{46C5D3BC-23FC-4AD3-A2E0-2FCDC63807FD}"/>
    <cellStyle name="Normal 32 5_11. BS" xfId="10848" xr:uid="{2E1CBE3B-88D2-40FF-8895-FF00853A5987}"/>
    <cellStyle name="Normal 32 6" xfId="8989" xr:uid="{00000000-0005-0000-0000-0000401A0000}"/>
    <cellStyle name="Normal 32 6 2" xfId="9327" xr:uid="{00000000-0005-0000-0000-0000411A0000}"/>
    <cellStyle name="Normal 32 6 2 2" xfId="10161" xr:uid="{4E056CBA-6417-43A5-BCA8-9EC6061C915C}"/>
    <cellStyle name="Normal 32 6 2_Published_values" xfId="12443" xr:uid="{897A5BD0-99D2-496F-9DE8-A0AFE50A0403}"/>
    <cellStyle name="Normal 32 6 3" xfId="9709" xr:uid="{B341DD14-1957-4E25-A6E5-29EBB7FCAA24}"/>
    <cellStyle name="Normal 32 6 3 2" xfId="12087" xr:uid="{A3B143AA-D467-4207-AF8F-0FFC3496078F}"/>
    <cellStyle name="Normal 32 6 4" xfId="11698" xr:uid="{A6703F20-B619-4AC6-920E-AA9192011E84}"/>
    <cellStyle name="Normal 32 6 5" xfId="11562" xr:uid="{5456BF85-BDF2-4979-B88C-E30AE16E74FB}"/>
    <cellStyle name="Normal 32 6_11. BS" xfId="10849" xr:uid="{F73FED43-F606-45EF-B615-5D3D37E2AFF3}"/>
    <cellStyle name="Normal 32 7" xfId="8945" xr:uid="{00000000-0005-0000-0000-0000421A0000}"/>
    <cellStyle name="Normal 32 7 2" xfId="9314" xr:uid="{00000000-0005-0000-0000-0000431A0000}"/>
    <cellStyle name="Normal 32 7 2 2" xfId="10162" xr:uid="{5E39F16A-0AFE-4C5B-BA51-AC731317ECFF}"/>
    <cellStyle name="Normal 32 7 2_Published_values" xfId="12444" xr:uid="{E34BE4C2-27A9-4015-A352-54FDB316F81A}"/>
    <cellStyle name="Normal 32 7 3" xfId="9695" xr:uid="{4313E41A-E4FB-42C2-A29D-A0AEA04A45BE}"/>
    <cellStyle name="Normal 32 7 3 2" xfId="12088" xr:uid="{74F85A27-A52E-4666-995B-CF8B4E5A769A}"/>
    <cellStyle name="Normal 32 7 4" xfId="11684" xr:uid="{F10349FE-FCB7-41A2-9E8E-5609B7908C02}"/>
    <cellStyle name="Normal 32 7 5" xfId="11658" xr:uid="{2B4A13B6-8327-4EE9-B5E0-D0734F0CAB58}"/>
    <cellStyle name="Normal 32 7_11. BS" xfId="10850" xr:uid="{A106C2FA-D2F5-46C3-90F1-D38D95049EE3}"/>
    <cellStyle name="Normal 32 8" xfId="8976" xr:uid="{00000000-0005-0000-0000-0000441A0000}"/>
    <cellStyle name="Normal 32 8 2" xfId="9323" xr:uid="{00000000-0005-0000-0000-0000451A0000}"/>
    <cellStyle name="Normal 32 8 2 2" xfId="10163" xr:uid="{80167CEE-291F-4BE1-B348-2CB45B718E24}"/>
    <cellStyle name="Normal 32 8 2_Published_values" xfId="12445" xr:uid="{6511AFD8-835C-43C0-A06D-6DCD6439963D}"/>
    <cellStyle name="Normal 32 8 3" xfId="9704" xr:uid="{A74DD753-5CC6-417C-BCB4-4883122DB24E}"/>
    <cellStyle name="Normal 32 8 3 2" xfId="12089" xr:uid="{F2113515-465C-4ABD-A5E1-E297953B5D77}"/>
    <cellStyle name="Normal 32 8 4" xfId="11693" xr:uid="{E6286C5C-A4DD-4658-9381-8D294358A43E}"/>
    <cellStyle name="Normal 32 8 5" xfId="11565" xr:uid="{47269FEA-F082-4FCB-8CC5-8A63C2C440F5}"/>
    <cellStyle name="Normal 32 8_11. BS" xfId="10851" xr:uid="{11EBDDAD-68F5-4D3A-85F1-85E20A666E15}"/>
    <cellStyle name="Normal 32 9" xfId="8979" xr:uid="{00000000-0005-0000-0000-0000461A0000}"/>
    <cellStyle name="Normal 32 9 2" xfId="9324" xr:uid="{00000000-0005-0000-0000-0000471A0000}"/>
    <cellStyle name="Normal 32 9 2 2" xfId="10164" xr:uid="{520D656E-4BE7-47A9-9A6E-8166DF4B4CFD}"/>
    <cellStyle name="Normal 32 9 2_Published_values" xfId="12446" xr:uid="{E3458270-3F1F-4F13-A4D1-455E2BCF36E5}"/>
    <cellStyle name="Normal 32 9 3" xfId="9705" xr:uid="{0A62AB67-2431-4064-9FA9-3D23ADCEBA43}"/>
    <cellStyle name="Normal 32 9 3 2" xfId="12090" xr:uid="{D25741FD-F5DE-4552-A398-ABE37470D487}"/>
    <cellStyle name="Normal 32 9 4" xfId="11695" xr:uid="{0EC61F2E-B991-435A-9510-810506CD3713}"/>
    <cellStyle name="Normal 32 9 5" xfId="11564" xr:uid="{69712F11-619A-4707-8CA4-686067D19166}"/>
    <cellStyle name="Normal 32 9_11. BS" xfId="10852" xr:uid="{4AA19AD0-22F1-44EE-9AD4-EB08A35D1D8E}"/>
    <cellStyle name="Normal 32_14. BAs" xfId="9034" xr:uid="{00000000-0005-0000-0000-0000481A0000}"/>
    <cellStyle name="Normal 33" xfId="419" xr:uid="{00000000-0005-0000-0000-0000491A0000}"/>
    <cellStyle name="Normal 33 10" xfId="3573" xr:uid="{00000000-0005-0000-0000-00004A1A0000}"/>
    <cellStyle name="Normal 33 11" xfId="3574" xr:uid="{00000000-0005-0000-0000-00004B1A0000}"/>
    <cellStyle name="Normal 33 12" xfId="3575" xr:uid="{00000000-0005-0000-0000-00004C1A0000}"/>
    <cellStyle name="Normal 33 13" xfId="3576" xr:uid="{00000000-0005-0000-0000-00004D1A0000}"/>
    <cellStyle name="Normal 33 14" xfId="3577" xr:uid="{00000000-0005-0000-0000-00004E1A0000}"/>
    <cellStyle name="Normal 33 15" xfId="3578" xr:uid="{00000000-0005-0000-0000-00004F1A0000}"/>
    <cellStyle name="Normal 33 16" xfId="3579" xr:uid="{00000000-0005-0000-0000-0000501A0000}"/>
    <cellStyle name="Normal 33 17" xfId="3580" xr:uid="{00000000-0005-0000-0000-0000511A0000}"/>
    <cellStyle name="Normal 33 18" xfId="3581" xr:uid="{00000000-0005-0000-0000-0000521A0000}"/>
    <cellStyle name="Normal 33 19" xfId="3582" xr:uid="{00000000-0005-0000-0000-0000531A0000}"/>
    <cellStyle name="Normal 33 2" xfId="1644" xr:uid="{00000000-0005-0000-0000-0000541A0000}"/>
    <cellStyle name="Normal 33 20" xfId="3583" xr:uid="{00000000-0005-0000-0000-0000551A0000}"/>
    <cellStyle name="Normal 33 21" xfId="3584" xr:uid="{00000000-0005-0000-0000-0000561A0000}"/>
    <cellStyle name="Normal 33 22" xfId="3585" xr:uid="{00000000-0005-0000-0000-0000571A0000}"/>
    <cellStyle name="Normal 33 23" xfId="3586" xr:uid="{00000000-0005-0000-0000-0000581A0000}"/>
    <cellStyle name="Normal 33 24" xfId="3587" xr:uid="{00000000-0005-0000-0000-0000591A0000}"/>
    <cellStyle name="Normal 33 25" xfId="3588" xr:uid="{00000000-0005-0000-0000-00005A1A0000}"/>
    <cellStyle name="Normal 33 26" xfId="3589" xr:uid="{00000000-0005-0000-0000-00005B1A0000}"/>
    <cellStyle name="Normal 33 3" xfId="3590" xr:uid="{00000000-0005-0000-0000-00005C1A0000}"/>
    <cellStyle name="Normal 33 4" xfId="3591" xr:uid="{00000000-0005-0000-0000-00005D1A0000}"/>
    <cellStyle name="Normal 33 5" xfId="3592" xr:uid="{00000000-0005-0000-0000-00005E1A0000}"/>
    <cellStyle name="Normal 33 6" xfId="3593" xr:uid="{00000000-0005-0000-0000-00005F1A0000}"/>
    <cellStyle name="Normal 33 7" xfId="3594" xr:uid="{00000000-0005-0000-0000-0000601A0000}"/>
    <cellStyle name="Normal 33 8" xfId="3595" xr:uid="{00000000-0005-0000-0000-0000611A0000}"/>
    <cellStyle name="Normal 33 9" xfId="3596" xr:uid="{00000000-0005-0000-0000-0000621A0000}"/>
    <cellStyle name="Normal 33_14. BAs" xfId="9036" xr:uid="{00000000-0005-0000-0000-0000631A0000}"/>
    <cellStyle name="Normal 34" xfId="420" xr:uid="{00000000-0005-0000-0000-0000641A0000}"/>
    <cellStyle name="Normal 34 2" xfId="1645" xr:uid="{00000000-0005-0000-0000-0000651A0000}"/>
    <cellStyle name="Normal 34 3" xfId="1646" xr:uid="{00000000-0005-0000-0000-0000661A0000}"/>
    <cellStyle name="Normal 34_14. BAs" xfId="9037" xr:uid="{00000000-0005-0000-0000-0000671A0000}"/>
    <cellStyle name="Normal 35" xfId="421" xr:uid="{00000000-0005-0000-0000-0000681A0000}"/>
    <cellStyle name="Normal 35 2" xfId="1647" xr:uid="{00000000-0005-0000-0000-0000691A0000}"/>
    <cellStyle name="Normal 35 3" xfId="1648" xr:uid="{00000000-0005-0000-0000-00006A1A0000}"/>
    <cellStyle name="Normal 35_14. BAs" xfId="9038" xr:uid="{00000000-0005-0000-0000-00006B1A0000}"/>
    <cellStyle name="Normal 36" xfId="422" xr:uid="{00000000-0005-0000-0000-00006C1A0000}"/>
    <cellStyle name="Normal 36 2" xfId="1649" xr:uid="{00000000-0005-0000-0000-00006D1A0000}"/>
    <cellStyle name="Normal 36 3" xfId="1650" xr:uid="{00000000-0005-0000-0000-00006E1A0000}"/>
    <cellStyle name="Normal 36_14. BAs" xfId="9039" xr:uid="{00000000-0005-0000-0000-00006F1A0000}"/>
    <cellStyle name="Normal 37" xfId="423" xr:uid="{00000000-0005-0000-0000-0000701A0000}"/>
    <cellStyle name="Normal 37 10" xfId="3597" xr:uid="{00000000-0005-0000-0000-0000711A0000}"/>
    <cellStyle name="Normal 37 11" xfId="3598" xr:uid="{00000000-0005-0000-0000-0000721A0000}"/>
    <cellStyle name="Normal 37 12" xfId="3599" xr:uid="{00000000-0005-0000-0000-0000731A0000}"/>
    <cellStyle name="Normal 37 13" xfId="3600" xr:uid="{00000000-0005-0000-0000-0000741A0000}"/>
    <cellStyle name="Normal 37 14" xfId="3601" xr:uid="{00000000-0005-0000-0000-0000751A0000}"/>
    <cellStyle name="Normal 37 2" xfId="709" xr:uid="{00000000-0005-0000-0000-0000761A0000}"/>
    <cellStyle name="Normal 37 2 2" xfId="1651" xr:uid="{00000000-0005-0000-0000-0000771A0000}"/>
    <cellStyle name="Normal 37 2_14. BAs" xfId="9040" xr:uid="{00000000-0005-0000-0000-0000781A0000}"/>
    <cellStyle name="Normal 37 3" xfId="3602" xr:uid="{00000000-0005-0000-0000-0000791A0000}"/>
    <cellStyle name="Normal 37 4" xfId="3603" xr:uid="{00000000-0005-0000-0000-00007A1A0000}"/>
    <cellStyle name="Normal 37 5" xfId="3604" xr:uid="{00000000-0005-0000-0000-00007B1A0000}"/>
    <cellStyle name="Normal 37 6" xfId="3605" xr:uid="{00000000-0005-0000-0000-00007C1A0000}"/>
    <cellStyle name="Normal 37 7" xfId="3606" xr:uid="{00000000-0005-0000-0000-00007D1A0000}"/>
    <cellStyle name="Normal 37 8" xfId="3607" xr:uid="{00000000-0005-0000-0000-00007E1A0000}"/>
    <cellStyle name="Normal 37 9" xfId="3608" xr:uid="{00000000-0005-0000-0000-00007F1A0000}"/>
    <cellStyle name="Normal 37_11. BS" xfId="10853" xr:uid="{B8143EDE-687F-444E-8216-2CF7F45CF496}"/>
    <cellStyle name="Normal 38" xfId="424" xr:uid="{00000000-0005-0000-0000-0000811A0000}"/>
    <cellStyle name="Normal 38 2" xfId="1652" xr:uid="{00000000-0005-0000-0000-0000821A0000}"/>
    <cellStyle name="Normal 38_14. BAs" xfId="9041" xr:uid="{00000000-0005-0000-0000-0000831A0000}"/>
    <cellStyle name="Normal 39" xfId="425" xr:uid="{00000000-0005-0000-0000-0000841A0000}"/>
    <cellStyle name="Normal 39 2" xfId="1653" xr:uid="{00000000-0005-0000-0000-0000851A0000}"/>
    <cellStyle name="Normal 39_14. BAs" xfId="9042" xr:uid="{00000000-0005-0000-0000-0000861A0000}"/>
    <cellStyle name="Normal 4" xfId="426" xr:uid="{00000000-0005-0000-0000-0000871A0000}"/>
    <cellStyle name="Normal 4 10" xfId="3609" xr:uid="{00000000-0005-0000-0000-0000881A0000}"/>
    <cellStyle name="Normal 4 11" xfId="3610" xr:uid="{00000000-0005-0000-0000-0000891A0000}"/>
    <cellStyle name="Normal 4 12" xfId="3611" xr:uid="{00000000-0005-0000-0000-00008A1A0000}"/>
    <cellStyle name="Normal 4 13" xfId="3612" xr:uid="{00000000-0005-0000-0000-00008B1A0000}"/>
    <cellStyle name="Normal 4 14" xfId="3613" xr:uid="{00000000-0005-0000-0000-00008C1A0000}"/>
    <cellStyle name="Normal 4 15" xfId="3614" xr:uid="{00000000-0005-0000-0000-00008D1A0000}"/>
    <cellStyle name="Normal 4 16" xfId="3615" xr:uid="{00000000-0005-0000-0000-00008E1A0000}"/>
    <cellStyle name="Normal 4 17" xfId="3616" xr:uid="{00000000-0005-0000-0000-00008F1A0000}"/>
    <cellStyle name="Normal 4 18" xfId="3617" xr:uid="{00000000-0005-0000-0000-0000901A0000}"/>
    <cellStyle name="Normal 4 19" xfId="3618" xr:uid="{00000000-0005-0000-0000-0000911A0000}"/>
    <cellStyle name="Normal 4 2" xfId="427" xr:uid="{00000000-0005-0000-0000-0000921A0000}"/>
    <cellStyle name="Normal 4 2 10" xfId="3619" xr:uid="{00000000-0005-0000-0000-0000931A0000}"/>
    <cellStyle name="Normal 4 2 11" xfId="3620" xr:uid="{00000000-0005-0000-0000-0000941A0000}"/>
    <cellStyle name="Normal 4 2 12" xfId="3621" xr:uid="{00000000-0005-0000-0000-0000951A0000}"/>
    <cellStyle name="Normal 4 2 13" xfId="3622" xr:uid="{00000000-0005-0000-0000-0000961A0000}"/>
    <cellStyle name="Normal 4 2 14" xfId="3623" xr:uid="{00000000-0005-0000-0000-0000971A0000}"/>
    <cellStyle name="Normal 4 2 15" xfId="3624" xr:uid="{00000000-0005-0000-0000-0000981A0000}"/>
    <cellStyle name="Normal 4 2 16" xfId="3625" xr:uid="{00000000-0005-0000-0000-0000991A0000}"/>
    <cellStyle name="Normal 4 2 17" xfId="3626" xr:uid="{00000000-0005-0000-0000-00009A1A0000}"/>
    <cellStyle name="Normal 4 2 18" xfId="3627" xr:uid="{00000000-0005-0000-0000-00009B1A0000}"/>
    <cellStyle name="Normal 4 2 2" xfId="428" xr:uid="{00000000-0005-0000-0000-00009C1A0000}"/>
    <cellStyle name="Normal 4 2 2 2" xfId="8473" xr:uid="{00000000-0005-0000-0000-00009D1A0000}"/>
    <cellStyle name="Normal 4 2 2 2 2" xfId="8474" xr:uid="{00000000-0005-0000-0000-00009E1A0000}"/>
    <cellStyle name="Normal 4 2 2 2 3" xfId="8475" xr:uid="{00000000-0005-0000-0000-00009F1A0000}"/>
    <cellStyle name="Normal 4 2 2 2 4" xfId="8476" xr:uid="{00000000-0005-0000-0000-0000A01A0000}"/>
    <cellStyle name="Normal 4 2 2 2 5" xfId="8477" xr:uid="{00000000-0005-0000-0000-0000A11A0000}"/>
    <cellStyle name="Normal 4 2 2 2_11. BS" xfId="10855" xr:uid="{522852D8-F372-4BD3-904C-88340EF15FAF}"/>
    <cellStyle name="Normal 4 2 2 3" xfId="8478" xr:uid="{00000000-0005-0000-0000-0000A31A0000}"/>
    <cellStyle name="Normal 4 2 2 4" xfId="8479" xr:uid="{00000000-0005-0000-0000-0000A41A0000}"/>
    <cellStyle name="Normal 4 2 2 5" xfId="8480" xr:uid="{00000000-0005-0000-0000-0000A51A0000}"/>
    <cellStyle name="Normal 4 2 2_11. BS" xfId="10854" xr:uid="{53EDBFB0-9DE9-4F69-87AC-E33160DBF62C}"/>
    <cellStyle name="Normal 4 2 3" xfId="1654" xr:uid="{00000000-0005-0000-0000-0000A71A0000}"/>
    <cellStyle name="Normal 4 2 4" xfId="2062" xr:uid="{00000000-0005-0000-0000-0000A81A0000}"/>
    <cellStyle name="Normal 4 2 5" xfId="3628" xr:uid="{00000000-0005-0000-0000-0000A91A0000}"/>
    <cellStyle name="Normal 4 2 6" xfId="3629" xr:uid="{00000000-0005-0000-0000-0000AA1A0000}"/>
    <cellStyle name="Normal 4 2 7" xfId="3630" xr:uid="{00000000-0005-0000-0000-0000AB1A0000}"/>
    <cellStyle name="Normal 4 2 8" xfId="3631" xr:uid="{00000000-0005-0000-0000-0000AC1A0000}"/>
    <cellStyle name="Normal 4 2 9" xfId="3632" xr:uid="{00000000-0005-0000-0000-0000AD1A0000}"/>
    <cellStyle name="Normal 4 2_14. BAs" xfId="9044" xr:uid="{00000000-0005-0000-0000-0000AE1A0000}"/>
    <cellStyle name="Normal 4 20" xfId="3633" xr:uid="{00000000-0005-0000-0000-0000AF1A0000}"/>
    <cellStyle name="Normal 4 21" xfId="3634" xr:uid="{00000000-0005-0000-0000-0000B01A0000}"/>
    <cellStyle name="Normal 4 22" xfId="3635" xr:uid="{00000000-0005-0000-0000-0000B11A0000}"/>
    <cellStyle name="Normal 4 23" xfId="3636" xr:uid="{00000000-0005-0000-0000-0000B21A0000}"/>
    <cellStyle name="Normal 4 24" xfId="3637" xr:uid="{00000000-0005-0000-0000-0000B31A0000}"/>
    <cellStyle name="Normal 4 25" xfId="3638" xr:uid="{00000000-0005-0000-0000-0000B41A0000}"/>
    <cellStyle name="Normal 4 26" xfId="3639" xr:uid="{00000000-0005-0000-0000-0000B51A0000}"/>
    <cellStyle name="Normal 4 27" xfId="3640" xr:uid="{00000000-0005-0000-0000-0000B61A0000}"/>
    <cellStyle name="Normal 4 28" xfId="3641" xr:uid="{00000000-0005-0000-0000-0000B71A0000}"/>
    <cellStyle name="Normal 4 29" xfId="3642" xr:uid="{00000000-0005-0000-0000-0000B81A0000}"/>
    <cellStyle name="Normal 4 3" xfId="1655" xr:uid="{00000000-0005-0000-0000-0000B91A0000}"/>
    <cellStyle name="Normal 4 3 2" xfId="8481" xr:uid="{00000000-0005-0000-0000-0000BA1A0000}"/>
    <cellStyle name="Normal 4 3_14. BAs" xfId="9045" xr:uid="{00000000-0005-0000-0000-0000BB1A0000}"/>
    <cellStyle name="Normal 4 30" xfId="3643" xr:uid="{00000000-0005-0000-0000-0000BC1A0000}"/>
    <cellStyle name="Normal 4 31" xfId="3644" xr:uid="{00000000-0005-0000-0000-0000BD1A0000}"/>
    <cellStyle name="Normal 4 32" xfId="3645" xr:uid="{00000000-0005-0000-0000-0000BE1A0000}"/>
    <cellStyle name="Normal 4 4" xfId="3646" xr:uid="{00000000-0005-0000-0000-0000BF1A0000}"/>
    <cellStyle name="Normal 4 4 10" xfId="3647" xr:uid="{00000000-0005-0000-0000-0000C01A0000}"/>
    <cellStyle name="Normal 4 4 11" xfId="3648" xr:uid="{00000000-0005-0000-0000-0000C11A0000}"/>
    <cellStyle name="Normal 4 4 12" xfId="3649" xr:uid="{00000000-0005-0000-0000-0000C21A0000}"/>
    <cellStyle name="Normal 4 4 13" xfId="3650" xr:uid="{00000000-0005-0000-0000-0000C31A0000}"/>
    <cellStyle name="Normal 4 4 14" xfId="3651" xr:uid="{00000000-0005-0000-0000-0000C41A0000}"/>
    <cellStyle name="Normal 4 4 2" xfId="3652" xr:uid="{00000000-0005-0000-0000-0000C51A0000}"/>
    <cellStyle name="Normal 4 4 3" xfId="3653" xr:uid="{00000000-0005-0000-0000-0000C61A0000}"/>
    <cellStyle name="Normal 4 4 4" xfId="3654" xr:uid="{00000000-0005-0000-0000-0000C71A0000}"/>
    <cellStyle name="Normal 4 4 5" xfId="3655" xr:uid="{00000000-0005-0000-0000-0000C81A0000}"/>
    <cellStyle name="Normal 4 4 6" xfId="3656" xr:uid="{00000000-0005-0000-0000-0000C91A0000}"/>
    <cellStyle name="Normal 4 4 7" xfId="3657" xr:uid="{00000000-0005-0000-0000-0000CA1A0000}"/>
    <cellStyle name="Normal 4 4 8" xfId="3658" xr:uid="{00000000-0005-0000-0000-0000CB1A0000}"/>
    <cellStyle name="Normal 4 4 9" xfId="3659" xr:uid="{00000000-0005-0000-0000-0000CC1A0000}"/>
    <cellStyle name="Normal 4 4_11. BS" xfId="10856" xr:uid="{4FC52E96-4AA4-460F-9188-9B78BBE282CE}"/>
    <cellStyle name="Normal 4 5" xfId="3660" xr:uid="{00000000-0005-0000-0000-0000CE1A0000}"/>
    <cellStyle name="Normal 4 5 10" xfId="3661" xr:uid="{00000000-0005-0000-0000-0000CF1A0000}"/>
    <cellStyle name="Normal 4 5 11" xfId="3662" xr:uid="{00000000-0005-0000-0000-0000D01A0000}"/>
    <cellStyle name="Normal 4 5 12" xfId="3663" xr:uid="{00000000-0005-0000-0000-0000D11A0000}"/>
    <cellStyle name="Normal 4 5 13" xfId="3664" xr:uid="{00000000-0005-0000-0000-0000D21A0000}"/>
    <cellStyle name="Normal 4 5 14" xfId="3665" xr:uid="{00000000-0005-0000-0000-0000D31A0000}"/>
    <cellStyle name="Normal 4 5 2" xfId="3666" xr:uid="{00000000-0005-0000-0000-0000D41A0000}"/>
    <cellStyle name="Normal 4 5 3" xfId="3667" xr:uid="{00000000-0005-0000-0000-0000D51A0000}"/>
    <cellStyle name="Normal 4 5 4" xfId="3668" xr:uid="{00000000-0005-0000-0000-0000D61A0000}"/>
    <cellStyle name="Normal 4 5 5" xfId="3669" xr:uid="{00000000-0005-0000-0000-0000D71A0000}"/>
    <cellStyle name="Normal 4 5 6" xfId="3670" xr:uid="{00000000-0005-0000-0000-0000D81A0000}"/>
    <cellStyle name="Normal 4 5 7" xfId="3671" xr:uid="{00000000-0005-0000-0000-0000D91A0000}"/>
    <cellStyle name="Normal 4 5 8" xfId="3672" xr:uid="{00000000-0005-0000-0000-0000DA1A0000}"/>
    <cellStyle name="Normal 4 5 9" xfId="3673" xr:uid="{00000000-0005-0000-0000-0000DB1A0000}"/>
    <cellStyle name="Normal 4 5_11. BS" xfId="10857" xr:uid="{8C9CA475-4ED2-47A1-9985-CEB99B132938}"/>
    <cellStyle name="Normal 4 6" xfId="3674" xr:uid="{00000000-0005-0000-0000-0000DD1A0000}"/>
    <cellStyle name="Normal 4 6 10" xfId="3675" xr:uid="{00000000-0005-0000-0000-0000DE1A0000}"/>
    <cellStyle name="Normal 4 6 11" xfId="3676" xr:uid="{00000000-0005-0000-0000-0000DF1A0000}"/>
    <cellStyle name="Normal 4 6 12" xfId="3677" xr:uid="{00000000-0005-0000-0000-0000E01A0000}"/>
    <cellStyle name="Normal 4 6 13" xfId="3678" xr:uid="{00000000-0005-0000-0000-0000E11A0000}"/>
    <cellStyle name="Normal 4 6 14" xfId="3679" xr:uid="{00000000-0005-0000-0000-0000E21A0000}"/>
    <cellStyle name="Normal 4 6 2" xfId="3680" xr:uid="{00000000-0005-0000-0000-0000E31A0000}"/>
    <cellStyle name="Normal 4 6 3" xfId="3681" xr:uid="{00000000-0005-0000-0000-0000E41A0000}"/>
    <cellStyle name="Normal 4 6 4" xfId="3682" xr:uid="{00000000-0005-0000-0000-0000E51A0000}"/>
    <cellStyle name="Normal 4 6 5" xfId="3683" xr:uid="{00000000-0005-0000-0000-0000E61A0000}"/>
    <cellStyle name="Normal 4 6 6" xfId="3684" xr:uid="{00000000-0005-0000-0000-0000E71A0000}"/>
    <cellStyle name="Normal 4 6 7" xfId="3685" xr:uid="{00000000-0005-0000-0000-0000E81A0000}"/>
    <cellStyle name="Normal 4 6 8" xfId="3686" xr:uid="{00000000-0005-0000-0000-0000E91A0000}"/>
    <cellStyle name="Normal 4 6 9" xfId="3687" xr:uid="{00000000-0005-0000-0000-0000EA1A0000}"/>
    <cellStyle name="Normal 4 6_11. BS" xfId="10858" xr:uid="{B7BF2D45-E59A-4F51-9D48-1C472232E9C0}"/>
    <cellStyle name="Normal 4 7" xfId="3688" xr:uid="{00000000-0005-0000-0000-0000EC1A0000}"/>
    <cellStyle name="Normal 4 7 10" xfId="3689" xr:uid="{00000000-0005-0000-0000-0000ED1A0000}"/>
    <cellStyle name="Normal 4 7 11" xfId="3690" xr:uid="{00000000-0005-0000-0000-0000EE1A0000}"/>
    <cellStyle name="Normal 4 7 12" xfId="3691" xr:uid="{00000000-0005-0000-0000-0000EF1A0000}"/>
    <cellStyle name="Normal 4 7 13" xfId="3692" xr:uid="{00000000-0005-0000-0000-0000F01A0000}"/>
    <cellStyle name="Normal 4 7 14" xfId="3693" xr:uid="{00000000-0005-0000-0000-0000F11A0000}"/>
    <cellStyle name="Normal 4 7 2" xfId="3694" xr:uid="{00000000-0005-0000-0000-0000F21A0000}"/>
    <cellStyle name="Normal 4 7 3" xfId="3695" xr:uid="{00000000-0005-0000-0000-0000F31A0000}"/>
    <cellStyle name="Normal 4 7 4" xfId="3696" xr:uid="{00000000-0005-0000-0000-0000F41A0000}"/>
    <cellStyle name="Normal 4 7 5" xfId="3697" xr:uid="{00000000-0005-0000-0000-0000F51A0000}"/>
    <cellStyle name="Normal 4 7 6" xfId="3698" xr:uid="{00000000-0005-0000-0000-0000F61A0000}"/>
    <cellStyle name="Normal 4 7 7" xfId="3699" xr:uid="{00000000-0005-0000-0000-0000F71A0000}"/>
    <cellStyle name="Normal 4 7 8" xfId="3700" xr:uid="{00000000-0005-0000-0000-0000F81A0000}"/>
    <cellStyle name="Normal 4 7 9" xfId="3701" xr:uid="{00000000-0005-0000-0000-0000F91A0000}"/>
    <cellStyle name="Normal 4 7_11. BS" xfId="10859" xr:uid="{9FF0C234-E467-4A7F-9982-5EFC13D458FC}"/>
    <cellStyle name="Normal 4 8" xfId="3702" xr:uid="{00000000-0005-0000-0000-0000FB1A0000}"/>
    <cellStyle name="Normal 4 8 10" xfId="3703" xr:uid="{00000000-0005-0000-0000-0000FC1A0000}"/>
    <cellStyle name="Normal 4 8 11" xfId="3704" xr:uid="{00000000-0005-0000-0000-0000FD1A0000}"/>
    <cellStyle name="Normal 4 8 12" xfId="3705" xr:uid="{00000000-0005-0000-0000-0000FE1A0000}"/>
    <cellStyle name="Normal 4 8 13" xfId="3706" xr:uid="{00000000-0005-0000-0000-0000FF1A0000}"/>
    <cellStyle name="Normal 4 8 14" xfId="3707" xr:uid="{00000000-0005-0000-0000-0000001B0000}"/>
    <cellStyle name="Normal 4 8 2" xfId="3708" xr:uid="{00000000-0005-0000-0000-0000011B0000}"/>
    <cellStyle name="Normal 4 8 3" xfId="3709" xr:uid="{00000000-0005-0000-0000-0000021B0000}"/>
    <cellStyle name="Normal 4 8 4" xfId="3710" xr:uid="{00000000-0005-0000-0000-0000031B0000}"/>
    <cellStyle name="Normal 4 8 5" xfId="3711" xr:uid="{00000000-0005-0000-0000-0000041B0000}"/>
    <cellStyle name="Normal 4 8 6" xfId="3712" xr:uid="{00000000-0005-0000-0000-0000051B0000}"/>
    <cellStyle name="Normal 4 8 7" xfId="3713" xr:uid="{00000000-0005-0000-0000-0000061B0000}"/>
    <cellStyle name="Normal 4 8 8" xfId="3714" xr:uid="{00000000-0005-0000-0000-0000071B0000}"/>
    <cellStyle name="Normal 4 8 9" xfId="3715" xr:uid="{00000000-0005-0000-0000-0000081B0000}"/>
    <cellStyle name="Normal 4 8_11. BS" xfId="10860" xr:uid="{976A03EC-0A0B-4789-8A6A-E4960737BE5D}"/>
    <cellStyle name="Normal 4 9" xfId="3716" xr:uid="{00000000-0005-0000-0000-00000A1B0000}"/>
    <cellStyle name="Normal 4_14. BAs" xfId="9043" xr:uid="{00000000-0005-0000-0000-00000B1B0000}"/>
    <cellStyle name="Normal 40" xfId="627" xr:uid="{00000000-0005-0000-0000-00000C1B0000}"/>
    <cellStyle name="Normal 40 2" xfId="1657" xr:uid="{00000000-0005-0000-0000-00000D1B0000}"/>
    <cellStyle name="Normal 40 3" xfId="1656" xr:uid="{00000000-0005-0000-0000-00000E1B0000}"/>
    <cellStyle name="Normal 40 4" xfId="5825" xr:uid="{00000000-0005-0000-0000-00000F1B0000}"/>
    <cellStyle name="Normal 40 4 2" xfId="10165" xr:uid="{0CE790FE-A71A-4A15-A410-9750F602281F}"/>
    <cellStyle name="Normal 40 4_Published_values" xfId="12447" xr:uid="{380028EA-DE06-4B2F-9E3A-B65547077210}"/>
    <cellStyle name="Normal 40 5" xfId="9134" xr:uid="{00000000-0005-0000-0000-0000101B0000}"/>
    <cellStyle name="Normal 40 5 2" xfId="10166" xr:uid="{D8E538C8-FC4F-4130-8D72-7F27A82A546F}"/>
    <cellStyle name="Normal 40 5_Published_values" xfId="12448" xr:uid="{E883BA99-8F6A-44DB-9F0A-9CD27592480F}"/>
    <cellStyle name="Normal 40 6" xfId="9404" xr:uid="{BFB0944E-D3F9-409D-98F1-44823897331D}"/>
    <cellStyle name="Normal 40 6 2" xfId="12091" xr:uid="{ADF925F6-DD97-47B4-A44A-6E496A939540}"/>
    <cellStyle name="Normal 40 7" xfId="11406" xr:uid="{F9767D05-856B-4404-9CBD-E7AB32681A42}"/>
    <cellStyle name="Normal 40 8" xfId="11666" xr:uid="{5C14C2FB-092B-4518-9772-1561E131CF20}"/>
    <cellStyle name="Normal 40_11. BS" xfId="10861" xr:uid="{E12B5D07-415F-4AE7-922A-3B859B3012DB}"/>
    <cellStyle name="Normal 41" xfId="1658" xr:uid="{00000000-0005-0000-0000-0000121B0000}"/>
    <cellStyle name="Normal 41 2" xfId="1659" xr:uid="{00000000-0005-0000-0000-0000131B0000}"/>
    <cellStyle name="Normal 41_14. BAs" xfId="9046" xr:uid="{00000000-0005-0000-0000-0000141B0000}"/>
    <cellStyle name="Normal 42" xfId="1660" xr:uid="{00000000-0005-0000-0000-0000151B0000}"/>
    <cellStyle name="Normal 42 2" xfId="1661" xr:uid="{00000000-0005-0000-0000-0000161B0000}"/>
    <cellStyle name="Normal 42_14. BAs" xfId="9047" xr:uid="{00000000-0005-0000-0000-0000171B0000}"/>
    <cellStyle name="Normal 43" xfId="1662" xr:uid="{00000000-0005-0000-0000-0000181B0000}"/>
    <cellStyle name="Normal 43 2" xfId="1663" xr:uid="{00000000-0005-0000-0000-0000191B0000}"/>
    <cellStyle name="Normal 43_14. BAs" xfId="9048" xr:uid="{00000000-0005-0000-0000-00001A1B0000}"/>
    <cellStyle name="Normal 44" xfId="1664" xr:uid="{00000000-0005-0000-0000-00001B1B0000}"/>
    <cellStyle name="Normal 44 2" xfId="1665" xr:uid="{00000000-0005-0000-0000-00001C1B0000}"/>
    <cellStyle name="Normal 44_14. BAs" xfId="9049" xr:uid="{00000000-0005-0000-0000-00001D1B0000}"/>
    <cellStyle name="Normal 45" xfId="1666" xr:uid="{00000000-0005-0000-0000-00001E1B0000}"/>
    <cellStyle name="Normal 45 2" xfId="1667" xr:uid="{00000000-0005-0000-0000-00001F1B0000}"/>
    <cellStyle name="Normal 45_14. BAs" xfId="9050" xr:uid="{00000000-0005-0000-0000-0000201B0000}"/>
    <cellStyle name="Normal 46" xfId="1668" xr:uid="{00000000-0005-0000-0000-0000211B0000}"/>
    <cellStyle name="Normal 46 2" xfId="1669" xr:uid="{00000000-0005-0000-0000-0000221B0000}"/>
    <cellStyle name="Normal 46_14. BAs" xfId="9051" xr:uid="{00000000-0005-0000-0000-0000231B0000}"/>
    <cellStyle name="Normal 47" xfId="1670" xr:uid="{00000000-0005-0000-0000-0000241B0000}"/>
    <cellStyle name="Normal 47 2" xfId="1671" xr:uid="{00000000-0005-0000-0000-0000251B0000}"/>
    <cellStyle name="Normal 47_14. BAs" xfId="9052" xr:uid="{00000000-0005-0000-0000-0000261B0000}"/>
    <cellStyle name="Normal 48" xfId="1672" xr:uid="{00000000-0005-0000-0000-0000271B0000}"/>
    <cellStyle name="Normal 48 2" xfId="1673" xr:uid="{00000000-0005-0000-0000-0000281B0000}"/>
    <cellStyle name="Normal 48_14. BAs" xfId="9053" xr:uid="{00000000-0005-0000-0000-0000291B0000}"/>
    <cellStyle name="Normal 49" xfId="1674" xr:uid="{00000000-0005-0000-0000-00002A1B0000}"/>
    <cellStyle name="Normal 49 2" xfId="1675" xr:uid="{00000000-0005-0000-0000-00002B1B0000}"/>
    <cellStyle name="Normal 49_14. BAs" xfId="9054" xr:uid="{00000000-0005-0000-0000-00002C1B0000}"/>
    <cellStyle name="Normal 5" xfId="429" xr:uid="{00000000-0005-0000-0000-00002D1B0000}"/>
    <cellStyle name="Normal 5 10" xfId="8482" xr:uid="{00000000-0005-0000-0000-00002E1B0000}"/>
    <cellStyle name="Normal 5 11" xfId="8483" xr:uid="{00000000-0005-0000-0000-00002F1B0000}"/>
    <cellStyle name="Normal 5 12" xfId="8484" xr:uid="{00000000-0005-0000-0000-0000301B0000}"/>
    <cellStyle name="Normal 5 13" xfId="8485" xr:uid="{00000000-0005-0000-0000-0000311B0000}"/>
    <cellStyle name="Normal 5 14" xfId="8486" xr:uid="{00000000-0005-0000-0000-0000321B0000}"/>
    <cellStyle name="Normal 5 15" xfId="8487" xr:uid="{00000000-0005-0000-0000-0000331B0000}"/>
    <cellStyle name="Normal 5 16" xfId="8488" xr:uid="{00000000-0005-0000-0000-0000341B0000}"/>
    <cellStyle name="Normal 5 17" xfId="8489" xr:uid="{00000000-0005-0000-0000-0000351B0000}"/>
    <cellStyle name="Normal 5 18" xfId="8490" xr:uid="{00000000-0005-0000-0000-0000361B0000}"/>
    <cellStyle name="Normal 5 19" xfId="8491" xr:uid="{00000000-0005-0000-0000-0000371B0000}"/>
    <cellStyle name="Normal 5 2" xfId="430" xr:uid="{00000000-0005-0000-0000-0000381B0000}"/>
    <cellStyle name="Normal 5 2 2" xfId="8492" xr:uid="{00000000-0005-0000-0000-0000391B0000}"/>
    <cellStyle name="Normal 5 2 2 2" xfId="8493" xr:uid="{00000000-0005-0000-0000-00003A1B0000}"/>
    <cellStyle name="Normal 5 2 2 3" xfId="8494" xr:uid="{00000000-0005-0000-0000-00003B1B0000}"/>
    <cellStyle name="Normal 5 2 2 4" xfId="8495" xr:uid="{00000000-0005-0000-0000-00003C1B0000}"/>
    <cellStyle name="Normal 5 2 2 5" xfId="8496" xr:uid="{00000000-0005-0000-0000-00003D1B0000}"/>
    <cellStyle name="Normal 5 2 2_11. BS" xfId="10863" xr:uid="{BEDA6161-68D7-4881-86A0-CB92CDC32AA3}"/>
    <cellStyle name="Normal 5 2 3" xfId="8497" xr:uid="{00000000-0005-0000-0000-00003F1B0000}"/>
    <cellStyle name="Normal 5 2 3 2" xfId="8498" xr:uid="{00000000-0005-0000-0000-0000401B0000}"/>
    <cellStyle name="Normal 5 2 3 3" xfId="8499" xr:uid="{00000000-0005-0000-0000-0000411B0000}"/>
    <cellStyle name="Normal 5 2 3 4" xfId="8500" xr:uid="{00000000-0005-0000-0000-0000421B0000}"/>
    <cellStyle name="Normal 5 2 3 5" xfId="8501" xr:uid="{00000000-0005-0000-0000-0000431B0000}"/>
    <cellStyle name="Normal 5 2 3_11. BS" xfId="10864" xr:uid="{A993ABD3-B990-4966-8F54-2D31298F49D7}"/>
    <cellStyle name="Normal 5 2 4" xfId="8502" xr:uid="{00000000-0005-0000-0000-0000451B0000}"/>
    <cellStyle name="Normal 5 2 5" xfId="8503" xr:uid="{00000000-0005-0000-0000-0000461B0000}"/>
    <cellStyle name="Normal 5 2 6" xfId="8504" xr:uid="{00000000-0005-0000-0000-0000471B0000}"/>
    <cellStyle name="Normal 5 2_11. BS" xfId="10862" xr:uid="{8C866AA3-75E9-4199-8A5C-8664C89A919A}"/>
    <cellStyle name="Normal 5 3" xfId="1676" xr:uid="{00000000-0005-0000-0000-0000491B0000}"/>
    <cellStyle name="Normal 5 3 2" xfId="8505" xr:uid="{00000000-0005-0000-0000-00004A1B0000}"/>
    <cellStyle name="Normal 5 3 3" xfId="8506" xr:uid="{00000000-0005-0000-0000-00004B1B0000}"/>
    <cellStyle name="Normal 5 3 4" xfId="8507" xr:uid="{00000000-0005-0000-0000-00004C1B0000}"/>
    <cellStyle name="Normal 5 3 5" xfId="8508" xr:uid="{00000000-0005-0000-0000-00004D1B0000}"/>
    <cellStyle name="Normal 5 3_11. BS" xfId="10865" xr:uid="{16659DEA-A9DC-48A3-A92C-1DC9D246443A}"/>
    <cellStyle name="Normal 5 4" xfId="1677" xr:uid="{00000000-0005-0000-0000-00004F1B0000}"/>
    <cellStyle name="Normal 5 5" xfId="1678" xr:uid="{00000000-0005-0000-0000-0000501B0000}"/>
    <cellStyle name="Normal 5 6" xfId="8509" xr:uid="{00000000-0005-0000-0000-0000511B0000}"/>
    <cellStyle name="Normal 5 7" xfId="8510" xr:uid="{00000000-0005-0000-0000-0000521B0000}"/>
    <cellStyle name="Normal 5 8" xfId="8511" xr:uid="{00000000-0005-0000-0000-0000531B0000}"/>
    <cellStyle name="Normal 5 9" xfId="8512" xr:uid="{00000000-0005-0000-0000-0000541B0000}"/>
    <cellStyle name="Normal 5_14. BAs" xfId="9055" xr:uid="{00000000-0005-0000-0000-0000551B0000}"/>
    <cellStyle name="Normal 50" xfId="1679" xr:uid="{00000000-0005-0000-0000-0000561B0000}"/>
    <cellStyle name="Normal 50 2" xfId="1680" xr:uid="{00000000-0005-0000-0000-0000571B0000}"/>
    <cellStyle name="Normal 50_14. BAs" xfId="9056" xr:uid="{00000000-0005-0000-0000-0000581B0000}"/>
    <cellStyle name="Normal 51" xfId="1681" xr:uid="{00000000-0005-0000-0000-0000591B0000}"/>
    <cellStyle name="Normal 51 2" xfId="1682" xr:uid="{00000000-0005-0000-0000-00005A1B0000}"/>
    <cellStyle name="Normal 51_14. BAs" xfId="9057" xr:uid="{00000000-0005-0000-0000-00005B1B0000}"/>
    <cellStyle name="Normal 52" xfId="1683" xr:uid="{00000000-0005-0000-0000-00005C1B0000}"/>
    <cellStyle name="Normal 52 2" xfId="1684" xr:uid="{00000000-0005-0000-0000-00005D1B0000}"/>
    <cellStyle name="Normal 52_14. BAs" xfId="9058" xr:uid="{00000000-0005-0000-0000-00005E1B0000}"/>
    <cellStyle name="Normal 53" xfId="1685" xr:uid="{00000000-0005-0000-0000-00005F1B0000}"/>
    <cellStyle name="Normal 53 2" xfId="1686" xr:uid="{00000000-0005-0000-0000-0000601B0000}"/>
    <cellStyle name="Normal 53_14. BAs" xfId="9059" xr:uid="{00000000-0005-0000-0000-0000611B0000}"/>
    <cellStyle name="Normal 54" xfId="1687" xr:uid="{00000000-0005-0000-0000-0000621B0000}"/>
    <cellStyle name="Normal 54 2" xfId="1688" xr:uid="{00000000-0005-0000-0000-0000631B0000}"/>
    <cellStyle name="Normal 54_14. BAs" xfId="9060" xr:uid="{00000000-0005-0000-0000-0000641B0000}"/>
    <cellStyle name="Normal 55" xfId="1689" xr:uid="{00000000-0005-0000-0000-0000651B0000}"/>
    <cellStyle name="Normal 55 2" xfId="1690" xr:uid="{00000000-0005-0000-0000-0000661B0000}"/>
    <cellStyle name="Normal 55 3" xfId="1691" xr:uid="{00000000-0005-0000-0000-0000671B0000}"/>
    <cellStyle name="Normal 55_14. BAs" xfId="9061" xr:uid="{00000000-0005-0000-0000-0000681B0000}"/>
    <cellStyle name="Normal 56" xfId="1692" xr:uid="{00000000-0005-0000-0000-0000691B0000}"/>
    <cellStyle name="Normal 56 2" xfId="1693" xr:uid="{00000000-0005-0000-0000-00006A1B0000}"/>
    <cellStyle name="Normal 56_14. BAs" xfId="9062" xr:uid="{00000000-0005-0000-0000-00006B1B0000}"/>
    <cellStyle name="Normal 57" xfId="1694" xr:uid="{00000000-0005-0000-0000-00006C1B0000}"/>
    <cellStyle name="Normal 57 2" xfId="1695" xr:uid="{00000000-0005-0000-0000-00006D1B0000}"/>
    <cellStyle name="Normal 57_14. BAs" xfId="9063" xr:uid="{00000000-0005-0000-0000-00006E1B0000}"/>
    <cellStyle name="Normal 58" xfId="1696" xr:uid="{00000000-0005-0000-0000-00006F1B0000}"/>
    <cellStyle name="Normal 58 2" xfId="1697" xr:uid="{00000000-0005-0000-0000-0000701B0000}"/>
    <cellStyle name="Normal 58 2 2" xfId="5623" xr:uid="{00000000-0005-0000-0000-0000711B0000}"/>
    <cellStyle name="Normal 58 2 2 2" xfId="10167" xr:uid="{CBF9757C-284B-4099-93FE-8907B1CCB881}"/>
    <cellStyle name="Normal 58 2 2_Published_values" xfId="12449" xr:uid="{13A3CA75-F91F-4474-9A37-3B6F3F9F0341}"/>
    <cellStyle name="Normal 58 2 3" xfId="5986" xr:uid="{00000000-0005-0000-0000-0000721B0000}"/>
    <cellStyle name="Normal 58 2 3 2" xfId="10168" xr:uid="{92EF30AD-35E6-4F22-9957-2268A6470092}"/>
    <cellStyle name="Normal 58 2 3_Published_values" xfId="12450" xr:uid="{37294197-B2BB-4F2F-95C9-AC3FE0333CE6}"/>
    <cellStyle name="Normal 58 2 4" xfId="9254" xr:uid="{00000000-0005-0000-0000-0000731B0000}"/>
    <cellStyle name="Normal 58 2 4 2" xfId="10169" xr:uid="{274A2C12-3DAC-47F8-A379-56131A9C386F}"/>
    <cellStyle name="Normal 58 2 4_Published_values" xfId="12451" xr:uid="{2EC90E77-E58C-440C-8132-470EA1DFEFD5}"/>
    <cellStyle name="Normal 58 2 5" xfId="9527" xr:uid="{9316871D-2BBB-4F49-95E8-B4C55F0C1FF5}"/>
    <cellStyle name="Normal 58 2 5 2" xfId="12092" xr:uid="{B23970FE-7AB8-4B74-95A0-734B3D094783}"/>
    <cellStyle name="Normal 58 2 6" xfId="11527" xr:uid="{92D99861-52F7-4CD7-BC16-A027DFF36E2B}"/>
    <cellStyle name="Normal 58 2 7" xfId="11605" xr:uid="{0A3AD21C-6BE2-4DDC-A6ED-E6699CD167AD}"/>
    <cellStyle name="Normal 58 2_11. BS" xfId="10866" xr:uid="{99D88810-2CFE-428E-98C0-C6C598246BDA}"/>
    <cellStyle name="Normal 58_14. BAs" xfId="9064" xr:uid="{00000000-0005-0000-0000-0000741B0000}"/>
    <cellStyle name="Normal 59" xfId="1698" xr:uid="{00000000-0005-0000-0000-0000751B0000}"/>
    <cellStyle name="Normal 6" xfId="431" xr:uid="{00000000-0005-0000-0000-0000761B0000}"/>
    <cellStyle name="Normal 6 10" xfId="3717" xr:uid="{00000000-0005-0000-0000-0000771B0000}"/>
    <cellStyle name="Normal 6 10 10" xfId="3718" xr:uid="{00000000-0005-0000-0000-0000781B0000}"/>
    <cellStyle name="Normal 6 10 10 10" xfId="3719" xr:uid="{00000000-0005-0000-0000-0000791B0000}"/>
    <cellStyle name="Normal 6 10 10 11" xfId="3720" xr:uid="{00000000-0005-0000-0000-00007A1B0000}"/>
    <cellStyle name="Normal 6 10 10 12" xfId="3721" xr:uid="{00000000-0005-0000-0000-00007B1B0000}"/>
    <cellStyle name="Normal 6 10 10 13" xfId="3722" xr:uid="{00000000-0005-0000-0000-00007C1B0000}"/>
    <cellStyle name="Normal 6 10 10 14" xfId="3723" xr:uid="{00000000-0005-0000-0000-00007D1B0000}"/>
    <cellStyle name="Normal 6 10 10 15" xfId="3724" xr:uid="{00000000-0005-0000-0000-00007E1B0000}"/>
    <cellStyle name="Normal 6 10 10 16" xfId="3725" xr:uid="{00000000-0005-0000-0000-00007F1B0000}"/>
    <cellStyle name="Normal 6 10 10 17" xfId="3726" xr:uid="{00000000-0005-0000-0000-0000801B0000}"/>
    <cellStyle name="Normal 6 10 10 18" xfId="3727" xr:uid="{00000000-0005-0000-0000-0000811B0000}"/>
    <cellStyle name="Normal 6 10 10 19" xfId="3728" xr:uid="{00000000-0005-0000-0000-0000821B0000}"/>
    <cellStyle name="Normal 6 10 10 2" xfId="3729" xr:uid="{00000000-0005-0000-0000-0000831B0000}"/>
    <cellStyle name="Normal 6 10 10 20" xfId="3730" xr:uid="{00000000-0005-0000-0000-0000841B0000}"/>
    <cellStyle name="Normal 6 10 10 21" xfId="3731" xr:uid="{00000000-0005-0000-0000-0000851B0000}"/>
    <cellStyle name="Normal 6 10 10 22" xfId="3732" xr:uid="{00000000-0005-0000-0000-0000861B0000}"/>
    <cellStyle name="Normal 6 10 10 23" xfId="3733" xr:uid="{00000000-0005-0000-0000-0000871B0000}"/>
    <cellStyle name="Normal 6 10 10 24" xfId="3734" xr:uid="{00000000-0005-0000-0000-0000881B0000}"/>
    <cellStyle name="Normal 6 10 10 25" xfId="3735" xr:uid="{00000000-0005-0000-0000-0000891B0000}"/>
    <cellStyle name="Normal 6 10 10 26" xfId="3736" xr:uid="{00000000-0005-0000-0000-00008A1B0000}"/>
    <cellStyle name="Normal 6 10 10 3" xfId="3737" xr:uid="{00000000-0005-0000-0000-00008B1B0000}"/>
    <cellStyle name="Normal 6 10 10 4" xfId="3738" xr:uid="{00000000-0005-0000-0000-00008C1B0000}"/>
    <cellStyle name="Normal 6 10 10 5" xfId="3739" xr:uid="{00000000-0005-0000-0000-00008D1B0000}"/>
    <cellStyle name="Normal 6 10 10 6" xfId="3740" xr:uid="{00000000-0005-0000-0000-00008E1B0000}"/>
    <cellStyle name="Normal 6 10 10 7" xfId="3741" xr:uid="{00000000-0005-0000-0000-00008F1B0000}"/>
    <cellStyle name="Normal 6 10 10 8" xfId="3742" xr:uid="{00000000-0005-0000-0000-0000901B0000}"/>
    <cellStyle name="Normal 6 10 10 9" xfId="3743" xr:uid="{00000000-0005-0000-0000-0000911B0000}"/>
    <cellStyle name="Normal 6 10 10_11. BS" xfId="10868" xr:uid="{139F773F-837B-454B-8B2A-F4F5DE48F141}"/>
    <cellStyle name="Normal 6 10 11" xfId="3744" xr:uid="{00000000-0005-0000-0000-0000931B0000}"/>
    <cellStyle name="Normal 6 10 12" xfId="3745" xr:uid="{00000000-0005-0000-0000-0000941B0000}"/>
    <cellStyle name="Normal 6 10 13" xfId="3746" xr:uid="{00000000-0005-0000-0000-0000951B0000}"/>
    <cellStyle name="Normal 6 10 14" xfId="3747" xr:uid="{00000000-0005-0000-0000-0000961B0000}"/>
    <cellStyle name="Normal 6 10 15" xfId="3748" xr:uid="{00000000-0005-0000-0000-0000971B0000}"/>
    <cellStyle name="Normal 6 10 16" xfId="3749" xr:uid="{00000000-0005-0000-0000-0000981B0000}"/>
    <cellStyle name="Normal 6 10 17" xfId="3750" xr:uid="{00000000-0005-0000-0000-0000991B0000}"/>
    <cellStyle name="Normal 6 10 18" xfId="3751" xr:uid="{00000000-0005-0000-0000-00009A1B0000}"/>
    <cellStyle name="Normal 6 10 19" xfId="3752" xr:uid="{00000000-0005-0000-0000-00009B1B0000}"/>
    <cellStyle name="Normal 6 10 2" xfId="3753" xr:uid="{00000000-0005-0000-0000-00009C1B0000}"/>
    <cellStyle name="Normal 6 10 2 10" xfId="3754" xr:uid="{00000000-0005-0000-0000-00009D1B0000}"/>
    <cellStyle name="Normal 6 10 2 11" xfId="3755" xr:uid="{00000000-0005-0000-0000-00009E1B0000}"/>
    <cellStyle name="Normal 6 10 2 12" xfId="3756" xr:uid="{00000000-0005-0000-0000-00009F1B0000}"/>
    <cellStyle name="Normal 6 10 2 13" xfId="3757" xr:uid="{00000000-0005-0000-0000-0000A01B0000}"/>
    <cellStyle name="Normal 6 10 2 14" xfId="3758" xr:uid="{00000000-0005-0000-0000-0000A11B0000}"/>
    <cellStyle name="Normal 6 10 2 15" xfId="3759" xr:uid="{00000000-0005-0000-0000-0000A21B0000}"/>
    <cellStyle name="Normal 6 10 2 16" xfId="3760" xr:uid="{00000000-0005-0000-0000-0000A31B0000}"/>
    <cellStyle name="Normal 6 10 2 17" xfId="3761" xr:uid="{00000000-0005-0000-0000-0000A41B0000}"/>
    <cellStyle name="Normal 6 10 2 18" xfId="3762" xr:uid="{00000000-0005-0000-0000-0000A51B0000}"/>
    <cellStyle name="Normal 6 10 2 19" xfId="3763" xr:uid="{00000000-0005-0000-0000-0000A61B0000}"/>
    <cellStyle name="Normal 6 10 2 2" xfId="3764" xr:uid="{00000000-0005-0000-0000-0000A71B0000}"/>
    <cellStyle name="Normal 6 10 2 2 10" xfId="3765" xr:uid="{00000000-0005-0000-0000-0000A81B0000}"/>
    <cellStyle name="Normal 6 10 2 2 11" xfId="3766" xr:uid="{00000000-0005-0000-0000-0000A91B0000}"/>
    <cellStyle name="Normal 6 10 2 2 12" xfId="3767" xr:uid="{00000000-0005-0000-0000-0000AA1B0000}"/>
    <cellStyle name="Normal 6 10 2 2 13" xfId="3768" xr:uid="{00000000-0005-0000-0000-0000AB1B0000}"/>
    <cellStyle name="Normal 6 10 2 2 14" xfId="3769" xr:uid="{00000000-0005-0000-0000-0000AC1B0000}"/>
    <cellStyle name="Normal 6 10 2 2 15" xfId="3770" xr:uid="{00000000-0005-0000-0000-0000AD1B0000}"/>
    <cellStyle name="Normal 6 10 2 2 16" xfId="3771" xr:uid="{00000000-0005-0000-0000-0000AE1B0000}"/>
    <cellStyle name="Normal 6 10 2 2 17" xfId="3772" xr:uid="{00000000-0005-0000-0000-0000AF1B0000}"/>
    <cellStyle name="Normal 6 10 2 2 18" xfId="3773" xr:uid="{00000000-0005-0000-0000-0000B01B0000}"/>
    <cellStyle name="Normal 6 10 2 2 19" xfId="3774" xr:uid="{00000000-0005-0000-0000-0000B11B0000}"/>
    <cellStyle name="Normal 6 10 2 2 2" xfId="3775" xr:uid="{00000000-0005-0000-0000-0000B21B0000}"/>
    <cellStyle name="Normal 6 10 2 2 20" xfId="3776" xr:uid="{00000000-0005-0000-0000-0000B31B0000}"/>
    <cellStyle name="Normal 6 10 2 2 21" xfId="3777" xr:uid="{00000000-0005-0000-0000-0000B41B0000}"/>
    <cellStyle name="Normal 6 10 2 2 22" xfId="3778" xr:uid="{00000000-0005-0000-0000-0000B51B0000}"/>
    <cellStyle name="Normal 6 10 2 2 23" xfId="3779" xr:uid="{00000000-0005-0000-0000-0000B61B0000}"/>
    <cellStyle name="Normal 6 10 2 2 24" xfId="3780" xr:uid="{00000000-0005-0000-0000-0000B71B0000}"/>
    <cellStyle name="Normal 6 10 2 2 25" xfId="3781" xr:uid="{00000000-0005-0000-0000-0000B81B0000}"/>
    <cellStyle name="Normal 6 10 2 2 26" xfId="3782" xr:uid="{00000000-0005-0000-0000-0000B91B0000}"/>
    <cellStyle name="Normal 6 10 2 2 3" xfId="3783" xr:uid="{00000000-0005-0000-0000-0000BA1B0000}"/>
    <cellStyle name="Normal 6 10 2 2 4" xfId="3784" xr:uid="{00000000-0005-0000-0000-0000BB1B0000}"/>
    <cellStyle name="Normal 6 10 2 2 5" xfId="3785" xr:uid="{00000000-0005-0000-0000-0000BC1B0000}"/>
    <cellStyle name="Normal 6 10 2 2 6" xfId="3786" xr:uid="{00000000-0005-0000-0000-0000BD1B0000}"/>
    <cellStyle name="Normal 6 10 2 2 7" xfId="3787" xr:uid="{00000000-0005-0000-0000-0000BE1B0000}"/>
    <cellStyle name="Normal 6 10 2 2 8" xfId="3788" xr:uid="{00000000-0005-0000-0000-0000BF1B0000}"/>
    <cellStyle name="Normal 6 10 2 2 9" xfId="3789" xr:uid="{00000000-0005-0000-0000-0000C01B0000}"/>
    <cellStyle name="Normal 6 10 2 2_11. BS" xfId="10870" xr:uid="{31532232-9AC1-49C3-A380-58293F6B51E8}"/>
    <cellStyle name="Normal 6 10 2 20" xfId="3790" xr:uid="{00000000-0005-0000-0000-0000C21B0000}"/>
    <cellStyle name="Normal 6 10 2 21" xfId="3791" xr:uid="{00000000-0005-0000-0000-0000C31B0000}"/>
    <cellStyle name="Normal 6 10 2 22" xfId="3792" xr:uid="{00000000-0005-0000-0000-0000C41B0000}"/>
    <cellStyle name="Normal 6 10 2 23" xfId="3793" xr:uid="{00000000-0005-0000-0000-0000C51B0000}"/>
    <cellStyle name="Normal 6 10 2 24" xfId="3794" xr:uid="{00000000-0005-0000-0000-0000C61B0000}"/>
    <cellStyle name="Normal 6 10 2 25" xfId="3795" xr:uid="{00000000-0005-0000-0000-0000C71B0000}"/>
    <cellStyle name="Normal 6 10 2 26" xfId="3796" xr:uid="{00000000-0005-0000-0000-0000C81B0000}"/>
    <cellStyle name="Normal 6 10 2 27" xfId="3797" xr:uid="{00000000-0005-0000-0000-0000C91B0000}"/>
    <cellStyle name="Normal 6 10 2 28" xfId="3798" xr:uid="{00000000-0005-0000-0000-0000CA1B0000}"/>
    <cellStyle name="Normal 6 10 2 29" xfId="3799" xr:uid="{00000000-0005-0000-0000-0000CB1B0000}"/>
    <cellStyle name="Normal 6 10 2 3" xfId="3800" xr:uid="{00000000-0005-0000-0000-0000CC1B0000}"/>
    <cellStyle name="Normal 6 10 2 3 10" xfId="3801" xr:uid="{00000000-0005-0000-0000-0000CD1B0000}"/>
    <cellStyle name="Normal 6 10 2 3 11" xfId="3802" xr:uid="{00000000-0005-0000-0000-0000CE1B0000}"/>
    <cellStyle name="Normal 6 10 2 3 12" xfId="3803" xr:uid="{00000000-0005-0000-0000-0000CF1B0000}"/>
    <cellStyle name="Normal 6 10 2 3 13" xfId="3804" xr:uid="{00000000-0005-0000-0000-0000D01B0000}"/>
    <cellStyle name="Normal 6 10 2 3 14" xfId="3805" xr:uid="{00000000-0005-0000-0000-0000D11B0000}"/>
    <cellStyle name="Normal 6 10 2 3 15" xfId="3806" xr:uid="{00000000-0005-0000-0000-0000D21B0000}"/>
    <cellStyle name="Normal 6 10 2 3 16" xfId="3807" xr:uid="{00000000-0005-0000-0000-0000D31B0000}"/>
    <cellStyle name="Normal 6 10 2 3 17" xfId="3808" xr:uid="{00000000-0005-0000-0000-0000D41B0000}"/>
    <cellStyle name="Normal 6 10 2 3 18" xfId="3809" xr:uid="{00000000-0005-0000-0000-0000D51B0000}"/>
    <cellStyle name="Normal 6 10 2 3 19" xfId="3810" xr:uid="{00000000-0005-0000-0000-0000D61B0000}"/>
    <cellStyle name="Normal 6 10 2 3 2" xfId="3811" xr:uid="{00000000-0005-0000-0000-0000D71B0000}"/>
    <cellStyle name="Normal 6 10 2 3 20" xfId="3812" xr:uid="{00000000-0005-0000-0000-0000D81B0000}"/>
    <cellStyle name="Normal 6 10 2 3 21" xfId="3813" xr:uid="{00000000-0005-0000-0000-0000D91B0000}"/>
    <cellStyle name="Normal 6 10 2 3 22" xfId="3814" xr:uid="{00000000-0005-0000-0000-0000DA1B0000}"/>
    <cellStyle name="Normal 6 10 2 3 23" xfId="3815" xr:uid="{00000000-0005-0000-0000-0000DB1B0000}"/>
    <cellStyle name="Normal 6 10 2 3 24" xfId="3816" xr:uid="{00000000-0005-0000-0000-0000DC1B0000}"/>
    <cellStyle name="Normal 6 10 2 3 25" xfId="3817" xr:uid="{00000000-0005-0000-0000-0000DD1B0000}"/>
    <cellStyle name="Normal 6 10 2 3 26" xfId="3818" xr:uid="{00000000-0005-0000-0000-0000DE1B0000}"/>
    <cellStyle name="Normal 6 10 2 3 3" xfId="3819" xr:uid="{00000000-0005-0000-0000-0000DF1B0000}"/>
    <cellStyle name="Normal 6 10 2 3 4" xfId="3820" xr:uid="{00000000-0005-0000-0000-0000E01B0000}"/>
    <cellStyle name="Normal 6 10 2 3 5" xfId="3821" xr:uid="{00000000-0005-0000-0000-0000E11B0000}"/>
    <cellStyle name="Normal 6 10 2 3 6" xfId="3822" xr:uid="{00000000-0005-0000-0000-0000E21B0000}"/>
    <cellStyle name="Normal 6 10 2 3 7" xfId="3823" xr:uid="{00000000-0005-0000-0000-0000E31B0000}"/>
    <cellStyle name="Normal 6 10 2 3 8" xfId="3824" xr:uid="{00000000-0005-0000-0000-0000E41B0000}"/>
    <cellStyle name="Normal 6 10 2 3 9" xfId="3825" xr:uid="{00000000-0005-0000-0000-0000E51B0000}"/>
    <cellStyle name="Normal 6 10 2 3_11. BS" xfId="10871" xr:uid="{67F6CFB8-CAC4-4C93-BD34-D81A69E81BEC}"/>
    <cellStyle name="Normal 6 10 2 30" xfId="3826" xr:uid="{00000000-0005-0000-0000-0000E71B0000}"/>
    <cellStyle name="Normal 6 10 2 31" xfId="3827" xr:uid="{00000000-0005-0000-0000-0000E81B0000}"/>
    <cellStyle name="Normal 6 10 2 32" xfId="3828" xr:uid="{00000000-0005-0000-0000-0000E91B0000}"/>
    <cellStyle name="Normal 6 10 2 33" xfId="3829" xr:uid="{00000000-0005-0000-0000-0000EA1B0000}"/>
    <cellStyle name="Normal 6 10 2 4" xfId="3830" xr:uid="{00000000-0005-0000-0000-0000EB1B0000}"/>
    <cellStyle name="Normal 6 10 2 4 10" xfId="3831" xr:uid="{00000000-0005-0000-0000-0000EC1B0000}"/>
    <cellStyle name="Normal 6 10 2 4 11" xfId="3832" xr:uid="{00000000-0005-0000-0000-0000ED1B0000}"/>
    <cellStyle name="Normal 6 10 2 4 12" xfId="3833" xr:uid="{00000000-0005-0000-0000-0000EE1B0000}"/>
    <cellStyle name="Normal 6 10 2 4 13" xfId="3834" xr:uid="{00000000-0005-0000-0000-0000EF1B0000}"/>
    <cellStyle name="Normal 6 10 2 4 14" xfId="3835" xr:uid="{00000000-0005-0000-0000-0000F01B0000}"/>
    <cellStyle name="Normal 6 10 2 4 15" xfId="3836" xr:uid="{00000000-0005-0000-0000-0000F11B0000}"/>
    <cellStyle name="Normal 6 10 2 4 16" xfId="3837" xr:uid="{00000000-0005-0000-0000-0000F21B0000}"/>
    <cellStyle name="Normal 6 10 2 4 17" xfId="3838" xr:uid="{00000000-0005-0000-0000-0000F31B0000}"/>
    <cellStyle name="Normal 6 10 2 4 18" xfId="3839" xr:uid="{00000000-0005-0000-0000-0000F41B0000}"/>
    <cellStyle name="Normal 6 10 2 4 19" xfId="3840" xr:uid="{00000000-0005-0000-0000-0000F51B0000}"/>
    <cellStyle name="Normal 6 10 2 4 2" xfId="3841" xr:uid="{00000000-0005-0000-0000-0000F61B0000}"/>
    <cellStyle name="Normal 6 10 2 4 20" xfId="3842" xr:uid="{00000000-0005-0000-0000-0000F71B0000}"/>
    <cellStyle name="Normal 6 10 2 4 21" xfId="3843" xr:uid="{00000000-0005-0000-0000-0000F81B0000}"/>
    <cellStyle name="Normal 6 10 2 4 22" xfId="3844" xr:uid="{00000000-0005-0000-0000-0000F91B0000}"/>
    <cellStyle name="Normal 6 10 2 4 23" xfId="3845" xr:uid="{00000000-0005-0000-0000-0000FA1B0000}"/>
    <cellStyle name="Normal 6 10 2 4 24" xfId="3846" xr:uid="{00000000-0005-0000-0000-0000FB1B0000}"/>
    <cellStyle name="Normal 6 10 2 4 25" xfId="3847" xr:uid="{00000000-0005-0000-0000-0000FC1B0000}"/>
    <cellStyle name="Normal 6 10 2 4 26" xfId="3848" xr:uid="{00000000-0005-0000-0000-0000FD1B0000}"/>
    <cellStyle name="Normal 6 10 2 4 3" xfId="3849" xr:uid="{00000000-0005-0000-0000-0000FE1B0000}"/>
    <cellStyle name="Normal 6 10 2 4 4" xfId="3850" xr:uid="{00000000-0005-0000-0000-0000FF1B0000}"/>
    <cellStyle name="Normal 6 10 2 4 5" xfId="3851" xr:uid="{00000000-0005-0000-0000-0000001C0000}"/>
    <cellStyle name="Normal 6 10 2 4 6" xfId="3852" xr:uid="{00000000-0005-0000-0000-0000011C0000}"/>
    <cellStyle name="Normal 6 10 2 4 7" xfId="3853" xr:uid="{00000000-0005-0000-0000-0000021C0000}"/>
    <cellStyle name="Normal 6 10 2 4 8" xfId="3854" xr:uid="{00000000-0005-0000-0000-0000031C0000}"/>
    <cellStyle name="Normal 6 10 2 4 9" xfId="3855" xr:uid="{00000000-0005-0000-0000-0000041C0000}"/>
    <cellStyle name="Normal 6 10 2 4_11. BS" xfId="10872" xr:uid="{246F4AD1-D133-4C8F-95D9-BE29C4B51363}"/>
    <cellStyle name="Normal 6 10 2 5" xfId="3856" xr:uid="{00000000-0005-0000-0000-0000061C0000}"/>
    <cellStyle name="Normal 6 10 2 5 10" xfId="3857" xr:uid="{00000000-0005-0000-0000-0000071C0000}"/>
    <cellStyle name="Normal 6 10 2 5 11" xfId="3858" xr:uid="{00000000-0005-0000-0000-0000081C0000}"/>
    <cellStyle name="Normal 6 10 2 5 12" xfId="3859" xr:uid="{00000000-0005-0000-0000-0000091C0000}"/>
    <cellStyle name="Normal 6 10 2 5 13" xfId="3860" xr:uid="{00000000-0005-0000-0000-00000A1C0000}"/>
    <cellStyle name="Normal 6 10 2 5 14" xfId="3861" xr:uid="{00000000-0005-0000-0000-00000B1C0000}"/>
    <cellStyle name="Normal 6 10 2 5 15" xfId="3862" xr:uid="{00000000-0005-0000-0000-00000C1C0000}"/>
    <cellStyle name="Normal 6 10 2 5 16" xfId="3863" xr:uid="{00000000-0005-0000-0000-00000D1C0000}"/>
    <cellStyle name="Normal 6 10 2 5 17" xfId="3864" xr:uid="{00000000-0005-0000-0000-00000E1C0000}"/>
    <cellStyle name="Normal 6 10 2 5 18" xfId="3865" xr:uid="{00000000-0005-0000-0000-00000F1C0000}"/>
    <cellStyle name="Normal 6 10 2 5 19" xfId="3866" xr:uid="{00000000-0005-0000-0000-0000101C0000}"/>
    <cellStyle name="Normal 6 10 2 5 2" xfId="3867" xr:uid="{00000000-0005-0000-0000-0000111C0000}"/>
    <cellStyle name="Normal 6 10 2 5 20" xfId="3868" xr:uid="{00000000-0005-0000-0000-0000121C0000}"/>
    <cellStyle name="Normal 6 10 2 5 21" xfId="3869" xr:uid="{00000000-0005-0000-0000-0000131C0000}"/>
    <cellStyle name="Normal 6 10 2 5 22" xfId="3870" xr:uid="{00000000-0005-0000-0000-0000141C0000}"/>
    <cellStyle name="Normal 6 10 2 5 23" xfId="3871" xr:uid="{00000000-0005-0000-0000-0000151C0000}"/>
    <cellStyle name="Normal 6 10 2 5 24" xfId="3872" xr:uid="{00000000-0005-0000-0000-0000161C0000}"/>
    <cellStyle name="Normal 6 10 2 5 25" xfId="3873" xr:uid="{00000000-0005-0000-0000-0000171C0000}"/>
    <cellStyle name="Normal 6 10 2 5 26" xfId="3874" xr:uid="{00000000-0005-0000-0000-0000181C0000}"/>
    <cellStyle name="Normal 6 10 2 5 3" xfId="3875" xr:uid="{00000000-0005-0000-0000-0000191C0000}"/>
    <cellStyle name="Normal 6 10 2 5 4" xfId="3876" xr:uid="{00000000-0005-0000-0000-00001A1C0000}"/>
    <cellStyle name="Normal 6 10 2 5 5" xfId="3877" xr:uid="{00000000-0005-0000-0000-00001B1C0000}"/>
    <cellStyle name="Normal 6 10 2 5 6" xfId="3878" xr:uid="{00000000-0005-0000-0000-00001C1C0000}"/>
    <cellStyle name="Normal 6 10 2 5 7" xfId="3879" xr:uid="{00000000-0005-0000-0000-00001D1C0000}"/>
    <cellStyle name="Normal 6 10 2 5 8" xfId="3880" xr:uid="{00000000-0005-0000-0000-00001E1C0000}"/>
    <cellStyle name="Normal 6 10 2 5 9" xfId="3881" xr:uid="{00000000-0005-0000-0000-00001F1C0000}"/>
    <cellStyle name="Normal 6 10 2 5_11. BS" xfId="10873" xr:uid="{AE1A114F-E787-4104-9E10-EA76AE023ADA}"/>
    <cellStyle name="Normal 6 10 2 6" xfId="3882" xr:uid="{00000000-0005-0000-0000-0000211C0000}"/>
    <cellStyle name="Normal 6 10 2 6 10" xfId="3883" xr:uid="{00000000-0005-0000-0000-0000221C0000}"/>
    <cellStyle name="Normal 6 10 2 6 11" xfId="3884" xr:uid="{00000000-0005-0000-0000-0000231C0000}"/>
    <cellStyle name="Normal 6 10 2 6 12" xfId="3885" xr:uid="{00000000-0005-0000-0000-0000241C0000}"/>
    <cellStyle name="Normal 6 10 2 6 13" xfId="3886" xr:uid="{00000000-0005-0000-0000-0000251C0000}"/>
    <cellStyle name="Normal 6 10 2 6 14" xfId="3887" xr:uid="{00000000-0005-0000-0000-0000261C0000}"/>
    <cellStyle name="Normal 6 10 2 6 15" xfId="3888" xr:uid="{00000000-0005-0000-0000-0000271C0000}"/>
    <cellStyle name="Normal 6 10 2 6 16" xfId="3889" xr:uid="{00000000-0005-0000-0000-0000281C0000}"/>
    <cellStyle name="Normal 6 10 2 6 17" xfId="3890" xr:uid="{00000000-0005-0000-0000-0000291C0000}"/>
    <cellStyle name="Normal 6 10 2 6 18" xfId="3891" xr:uid="{00000000-0005-0000-0000-00002A1C0000}"/>
    <cellStyle name="Normal 6 10 2 6 19" xfId="3892" xr:uid="{00000000-0005-0000-0000-00002B1C0000}"/>
    <cellStyle name="Normal 6 10 2 6 2" xfId="3893" xr:uid="{00000000-0005-0000-0000-00002C1C0000}"/>
    <cellStyle name="Normal 6 10 2 6 20" xfId="3894" xr:uid="{00000000-0005-0000-0000-00002D1C0000}"/>
    <cellStyle name="Normal 6 10 2 6 21" xfId="3895" xr:uid="{00000000-0005-0000-0000-00002E1C0000}"/>
    <cellStyle name="Normal 6 10 2 6 22" xfId="3896" xr:uid="{00000000-0005-0000-0000-00002F1C0000}"/>
    <cellStyle name="Normal 6 10 2 6 23" xfId="3897" xr:uid="{00000000-0005-0000-0000-0000301C0000}"/>
    <cellStyle name="Normal 6 10 2 6 24" xfId="3898" xr:uid="{00000000-0005-0000-0000-0000311C0000}"/>
    <cellStyle name="Normal 6 10 2 6 25" xfId="3899" xr:uid="{00000000-0005-0000-0000-0000321C0000}"/>
    <cellStyle name="Normal 6 10 2 6 26" xfId="3900" xr:uid="{00000000-0005-0000-0000-0000331C0000}"/>
    <cellStyle name="Normal 6 10 2 6 3" xfId="3901" xr:uid="{00000000-0005-0000-0000-0000341C0000}"/>
    <cellStyle name="Normal 6 10 2 6 4" xfId="3902" xr:uid="{00000000-0005-0000-0000-0000351C0000}"/>
    <cellStyle name="Normal 6 10 2 6 5" xfId="3903" xr:uid="{00000000-0005-0000-0000-0000361C0000}"/>
    <cellStyle name="Normal 6 10 2 6 6" xfId="3904" xr:uid="{00000000-0005-0000-0000-0000371C0000}"/>
    <cellStyle name="Normal 6 10 2 6 7" xfId="3905" xr:uid="{00000000-0005-0000-0000-0000381C0000}"/>
    <cellStyle name="Normal 6 10 2 6 8" xfId="3906" xr:uid="{00000000-0005-0000-0000-0000391C0000}"/>
    <cellStyle name="Normal 6 10 2 6 9" xfId="3907" xr:uid="{00000000-0005-0000-0000-00003A1C0000}"/>
    <cellStyle name="Normal 6 10 2 6_11. BS" xfId="10874" xr:uid="{7528169C-2283-4FE9-BAD1-664007BC339F}"/>
    <cellStyle name="Normal 6 10 2 7" xfId="3908" xr:uid="{00000000-0005-0000-0000-00003C1C0000}"/>
    <cellStyle name="Normal 6 10 2 7 10" xfId="3909" xr:uid="{00000000-0005-0000-0000-00003D1C0000}"/>
    <cellStyle name="Normal 6 10 2 7 11" xfId="3910" xr:uid="{00000000-0005-0000-0000-00003E1C0000}"/>
    <cellStyle name="Normal 6 10 2 7 12" xfId="3911" xr:uid="{00000000-0005-0000-0000-00003F1C0000}"/>
    <cellStyle name="Normal 6 10 2 7 13" xfId="3912" xr:uid="{00000000-0005-0000-0000-0000401C0000}"/>
    <cellStyle name="Normal 6 10 2 7 14" xfId="3913" xr:uid="{00000000-0005-0000-0000-0000411C0000}"/>
    <cellStyle name="Normal 6 10 2 7 15" xfId="3914" xr:uid="{00000000-0005-0000-0000-0000421C0000}"/>
    <cellStyle name="Normal 6 10 2 7 16" xfId="3915" xr:uid="{00000000-0005-0000-0000-0000431C0000}"/>
    <cellStyle name="Normal 6 10 2 7 17" xfId="3916" xr:uid="{00000000-0005-0000-0000-0000441C0000}"/>
    <cellStyle name="Normal 6 10 2 7 18" xfId="3917" xr:uid="{00000000-0005-0000-0000-0000451C0000}"/>
    <cellStyle name="Normal 6 10 2 7 19" xfId="3918" xr:uid="{00000000-0005-0000-0000-0000461C0000}"/>
    <cellStyle name="Normal 6 10 2 7 2" xfId="3919" xr:uid="{00000000-0005-0000-0000-0000471C0000}"/>
    <cellStyle name="Normal 6 10 2 7 20" xfId="3920" xr:uid="{00000000-0005-0000-0000-0000481C0000}"/>
    <cellStyle name="Normal 6 10 2 7 21" xfId="3921" xr:uid="{00000000-0005-0000-0000-0000491C0000}"/>
    <cellStyle name="Normal 6 10 2 7 22" xfId="3922" xr:uid="{00000000-0005-0000-0000-00004A1C0000}"/>
    <cellStyle name="Normal 6 10 2 7 23" xfId="3923" xr:uid="{00000000-0005-0000-0000-00004B1C0000}"/>
    <cellStyle name="Normal 6 10 2 7 24" xfId="3924" xr:uid="{00000000-0005-0000-0000-00004C1C0000}"/>
    <cellStyle name="Normal 6 10 2 7 25" xfId="3925" xr:uid="{00000000-0005-0000-0000-00004D1C0000}"/>
    <cellStyle name="Normal 6 10 2 7 26" xfId="3926" xr:uid="{00000000-0005-0000-0000-00004E1C0000}"/>
    <cellStyle name="Normal 6 10 2 7 3" xfId="3927" xr:uid="{00000000-0005-0000-0000-00004F1C0000}"/>
    <cellStyle name="Normal 6 10 2 7 4" xfId="3928" xr:uid="{00000000-0005-0000-0000-0000501C0000}"/>
    <cellStyle name="Normal 6 10 2 7 5" xfId="3929" xr:uid="{00000000-0005-0000-0000-0000511C0000}"/>
    <cellStyle name="Normal 6 10 2 7 6" xfId="3930" xr:uid="{00000000-0005-0000-0000-0000521C0000}"/>
    <cellStyle name="Normal 6 10 2 7 7" xfId="3931" xr:uid="{00000000-0005-0000-0000-0000531C0000}"/>
    <cellStyle name="Normal 6 10 2 7 8" xfId="3932" xr:uid="{00000000-0005-0000-0000-0000541C0000}"/>
    <cellStyle name="Normal 6 10 2 7 9" xfId="3933" xr:uid="{00000000-0005-0000-0000-0000551C0000}"/>
    <cellStyle name="Normal 6 10 2 7_11. BS" xfId="10875" xr:uid="{612A9A73-18C3-40CA-A3CE-3B45D1EC9BBF}"/>
    <cellStyle name="Normal 6 10 2 8" xfId="3934" xr:uid="{00000000-0005-0000-0000-0000571C0000}"/>
    <cellStyle name="Normal 6 10 2 8 10" xfId="3935" xr:uid="{00000000-0005-0000-0000-0000581C0000}"/>
    <cellStyle name="Normal 6 10 2 8 11" xfId="3936" xr:uid="{00000000-0005-0000-0000-0000591C0000}"/>
    <cellStyle name="Normal 6 10 2 8 12" xfId="3937" xr:uid="{00000000-0005-0000-0000-00005A1C0000}"/>
    <cellStyle name="Normal 6 10 2 8 13" xfId="3938" xr:uid="{00000000-0005-0000-0000-00005B1C0000}"/>
    <cellStyle name="Normal 6 10 2 8 14" xfId="3939" xr:uid="{00000000-0005-0000-0000-00005C1C0000}"/>
    <cellStyle name="Normal 6 10 2 8 15" xfId="3940" xr:uid="{00000000-0005-0000-0000-00005D1C0000}"/>
    <cellStyle name="Normal 6 10 2 8 16" xfId="3941" xr:uid="{00000000-0005-0000-0000-00005E1C0000}"/>
    <cellStyle name="Normal 6 10 2 8 17" xfId="3942" xr:uid="{00000000-0005-0000-0000-00005F1C0000}"/>
    <cellStyle name="Normal 6 10 2 8 18" xfId="3943" xr:uid="{00000000-0005-0000-0000-0000601C0000}"/>
    <cellStyle name="Normal 6 10 2 8 19" xfId="3944" xr:uid="{00000000-0005-0000-0000-0000611C0000}"/>
    <cellStyle name="Normal 6 10 2 8 2" xfId="3945" xr:uid="{00000000-0005-0000-0000-0000621C0000}"/>
    <cellStyle name="Normal 6 10 2 8 20" xfId="3946" xr:uid="{00000000-0005-0000-0000-0000631C0000}"/>
    <cellStyle name="Normal 6 10 2 8 21" xfId="3947" xr:uid="{00000000-0005-0000-0000-0000641C0000}"/>
    <cellStyle name="Normal 6 10 2 8 22" xfId="3948" xr:uid="{00000000-0005-0000-0000-0000651C0000}"/>
    <cellStyle name="Normal 6 10 2 8 23" xfId="3949" xr:uid="{00000000-0005-0000-0000-0000661C0000}"/>
    <cellStyle name="Normal 6 10 2 8 24" xfId="3950" xr:uid="{00000000-0005-0000-0000-0000671C0000}"/>
    <cellStyle name="Normal 6 10 2 8 25" xfId="3951" xr:uid="{00000000-0005-0000-0000-0000681C0000}"/>
    <cellStyle name="Normal 6 10 2 8 26" xfId="3952" xr:uid="{00000000-0005-0000-0000-0000691C0000}"/>
    <cellStyle name="Normal 6 10 2 8 3" xfId="3953" xr:uid="{00000000-0005-0000-0000-00006A1C0000}"/>
    <cellStyle name="Normal 6 10 2 8 4" xfId="3954" xr:uid="{00000000-0005-0000-0000-00006B1C0000}"/>
    <cellStyle name="Normal 6 10 2 8 5" xfId="3955" xr:uid="{00000000-0005-0000-0000-00006C1C0000}"/>
    <cellStyle name="Normal 6 10 2 8 6" xfId="3956" xr:uid="{00000000-0005-0000-0000-00006D1C0000}"/>
    <cellStyle name="Normal 6 10 2 8 7" xfId="3957" xr:uid="{00000000-0005-0000-0000-00006E1C0000}"/>
    <cellStyle name="Normal 6 10 2 8 8" xfId="3958" xr:uid="{00000000-0005-0000-0000-00006F1C0000}"/>
    <cellStyle name="Normal 6 10 2 8 9" xfId="3959" xr:uid="{00000000-0005-0000-0000-0000701C0000}"/>
    <cellStyle name="Normal 6 10 2 8_11. BS" xfId="10876" xr:uid="{6C5E45FC-5619-4FBA-8DA8-174361AFDA7E}"/>
    <cellStyle name="Normal 6 10 2 9" xfId="3960" xr:uid="{00000000-0005-0000-0000-0000721C0000}"/>
    <cellStyle name="Normal 6 10 2_11. BS" xfId="10869" xr:uid="{A110F331-3928-4D2E-B064-9834469A961A}"/>
    <cellStyle name="Normal 6 10 20" xfId="3961" xr:uid="{00000000-0005-0000-0000-0000741C0000}"/>
    <cellStyle name="Normal 6 10 21" xfId="3962" xr:uid="{00000000-0005-0000-0000-0000751C0000}"/>
    <cellStyle name="Normal 6 10 22" xfId="3963" xr:uid="{00000000-0005-0000-0000-0000761C0000}"/>
    <cellStyle name="Normal 6 10 23" xfId="3964" xr:uid="{00000000-0005-0000-0000-0000771C0000}"/>
    <cellStyle name="Normal 6 10 24" xfId="3965" xr:uid="{00000000-0005-0000-0000-0000781C0000}"/>
    <cellStyle name="Normal 6 10 25" xfId="3966" xr:uid="{00000000-0005-0000-0000-0000791C0000}"/>
    <cellStyle name="Normal 6 10 26" xfId="3967" xr:uid="{00000000-0005-0000-0000-00007A1C0000}"/>
    <cellStyle name="Normal 6 10 27" xfId="3968" xr:uid="{00000000-0005-0000-0000-00007B1C0000}"/>
    <cellStyle name="Normal 6 10 28" xfId="3969" xr:uid="{00000000-0005-0000-0000-00007C1C0000}"/>
    <cellStyle name="Normal 6 10 29" xfId="3970" xr:uid="{00000000-0005-0000-0000-00007D1C0000}"/>
    <cellStyle name="Normal 6 10 3" xfId="3971" xr:uid="{00000000-0005-0000-0000-00007E1C0000}"/>
    <cellStyle name="Normal 6 10 3 10" xfId="3972" xr:uid="{00000000-0005-0000-0000-00007F1C0000}"/>
    <cellStyle name="Normal 6 10 3 11" xfId="3973" xr:uid="{00000000-0005-0000-0000-0000801C0000}"/>
    <cellStyle name="Normal 6 10 3 12" xfId="3974" xr:uid="{00000000-0005-0000-0000-0000811C0000}"/>
    <cellStyle name="Normal 6 10 3 13" xfId="3975" xr:uid="{00000000-0005-0000-0000-0000821C0000}"/>
    <cellStyle name="Normal 6 10 3 14" xfId="3976" xr:uid="{00000000-0005-0000-0000-0000831C0000}"/>
    <cellStyle name="Normal 6 10 3 15" xfId="3977" xr:uid="{00000000-0005-0000-0000-0000841C0000}"/>
    <cellStyle name="Normal 6 10 3 16" xfId="3978" xr:uid="{00000000-0005-0000-0000-0000851C0000}"/>
    <cellStyle name="Normal 6 10 3 17" xfId="3979" xr:uid="{00000000-0005-0000-0000-0000861C0000}"/>
    <cellStyle name="Normal 6 10 3 18" xfId="3980" xr:uid="{00000000-0005-0000-0000-0000871C0000}"/>
    <cellStyle name="Normal 6 10 3 19" xfId="3981" xr:uid="{00000000-0005-0000-0000-0000881C0000}"/>
    <cellStyle name="Normal 6 10 3 2" xfId="3982" xr:uid="{00000000-0005-0000-0000-0000891C0000}"/>
    <cellStyle name="Normal 6 10 3 2 10" xfId="3983" xr:uid="{00000000-0005-0000-0000-00008A1C0000}"/>
    <cellStyle name="Normal 6 10 3 2 11" xfId="3984" xr:uid="{00000000-0005-0000-0000-00008B1C0000}"/>
    <cellStyle name="Normal 6 10 3 2 12" xfId="3985" xr:uid="{00000000-0005-0000-0000-00008C1C0000}"/>
    <cellStyle name="Normal 6 10 3 2 13" xfId="3986" xr:uid="{00000000-0005-0000-0000-00008D1C0000}"/>
    <cellStyle name="Normal 6 10 3 2 14" xfId="3987" xr:uid="{00000000-0005-0000-0000-00008E1C0000}"/>
    <cellStyle name="Normal 6 10 3 2 15" xfId="3988" xr:uid="{00000000-0005-0000-0000-00008F1C0000}"/>
    <cellStyle name="Normal 6 10 3 2 16" xfId="3989" xr:uid="{00000000-0005-0000-0000-0000901C0000}"/>
    <cellStyle name="Normal 6 10 3 2 17" xfId="3990" xr:uid="{00000000-0005-0000-0000-0000911C0000}"/>
    <cellStyle name="Normal 6 10 3 2 18" xfId="3991" xr:uid="{00000000-0005-0000-0000-0000921C0000}"/>
    <cellStyle name="Normal 6 10 3 2 19" xfId="3992" xr:uid="{00000000-0005-0000-0000-0000931C0000}"/>
    <cellStyle name="Normal 6 10 3 2 2" xfId="3993" xr:uid="{00000000-0005-0000-0000-0000941C0000}"/>
    <cellStyle name="Normal 6 10 3 2 20" xfId="3994" xr:uid="{00000000-0005-0000-0000-0000951C0000}"/>
    <cellStyle name="Normal 6 10 3 2 21" xfId="3995" xr:uid="{00000000-0005-0000-0000-0000961C0000}"/>
    <cellStyle name="Normal 6 10 3 2 22" xfId="3996" xr:uid="{00000000-0005-0000-0000-0000971C0000}"/>
    <cellStyle name="Normal 6 10 3 2 23" xfId="3997" xr:uid="{00000000-0005-0000-0000-0000981C0000}"/>
    <cellStyle name="Normal 6 10 3 2 24" xfId="3998" xr:uid="{00000000-0005-0000-0000-0000991C0000}"/>
    <cellStyle name="Normal 6 10 3 2 25" xfId="3999" xr:uid="{00000000-0005-0000-0000-00009A1C0000}"/>
    <cellStyle name="Normal 6 10 3 2 26" xfId="4000" xr:uid="{00000000-0005-0000-0000-00009B1C0000}"/>
    <cellStyle name="Normal 6 10 3 2 3" xfId="4001" xr:uid="{00000000-0005-0000-0000-00009C1C0000}"/>
    <cellStyle name="Normal 6 10 3 2 4" xfId="4002" xr:uid="{00000000-0005-0000-0000-00009D1C0000}"/>
    <cellStyle name="Normal 6 10 3 2 5" xfId="4003" xr:uid="{00000000-0005-0000-0000-00009E1C0000}"/>
    <cellStyle name="Normal 6 10 3 2 6" xfId="4004" xr:uid="{00000000-0005-0000-0000-00009F1C0000}"/>
    <cellStyle name="Normal 6 10 3 2 7" xfId="4005" xr:uid="{00000000-0005-0000-0000-0000A01C0000}"/>
    <cellStyle name="Normal 6 10 3 2 8" xfId="4006" xr:uid="{00000000-0005-0000-0000-0000A11C0000}"/>
    <cellStyle name="Normal 6 10 3 2 9" xfId="4007" xr:uid="{00000000-0005-0000-0000-0000A21C0000}"/>
    <cellStyle name="Normal 6 10 3 2_11. BS" xfId="10878" xr:uid="{98CDB3BD-5B5F-4E23-9A76-9853AF47C95B}"/>
    <cellStyle name="Normal 6 10 3 20" xfId="4008" xr:uid="{00000000-0005-0000-0000-0000A41C0000}"/>
    <cellStyle name="Normal 6 10 3 21" xfId="4009" xr:uid="{00000000-0005-0000-0000-0000A51C0000}"/>
    <cellStyle name="Normal 6 10 3 22" xfId="4010" xr:uid="{00000000-0005-0000-0000-0000A61C0000}"/>
    <cellStyle name="Normal 6 10 3 23" xfId="4011" xr:uid="{00000000-0005-0000-0000-0000A71C0000}"/>
    <cellStyle name="Normal 6 10 3 24" xfId="4012" xr:uid="{00000000-0005-0000-0000-0000A81C0000}"/>
    <cellStyle name="Normal 6 10 3 25" xfId="4013" xr:uid="{00000000-0005-0000-0000-0000A91C0000}"/>
    <cellStyle name="Normal 6 10 3 26" xfId="4014" xr:uid="{00000000-0005-0000-0000-0000AA1C0000}"/>
    <cellStyle name="Normal 6 10 3 27" xfId="4015" xr:uid="{00000000-0005-0000-0000-0000AB1C0000}"/>
    <cellStyle name="Normal 6 10 3 3" xfId="4016" xr:uid="{00000000-0005-0000-0000-0000AC1C0000}"/>
    <cellStyle name="Normal 6 10 3 4" xfId="4017" xr:uid="{00000000-0005-0000-0000-0000AD1C0000}"/>
    <cellStyle name="Normal 6 10 3 5" xfId="4018" xr:uid="{00000000-0005-0000-0000-0000AE1C0000}"/>
    <cellStyle name="Normal 6 10 3 6" xfId="4019" xr:uid="{00000000-0005-0000-0000-0000AF1C0000}"/>
    <cellStyle name="Normal 6 10 3 7" xfId="4020" xr:uid="{00000000-0005-0000-0000-0000B01C0000}"/>
    <cellStyle name="Normal 6 10 3 8" xfId="4021" xr:uid="{00000000-0005-0000-0000-0000B11C0000}"/>
    <cellStyle name="Normal 6 10 3 9" xfId="4022" xr:uid="{00000000-0005-0000-0000-0000B21C0000}"/>
    <cellStyle name="Normal 6 10 3_11. BS" xfId="10877" xr:uid="{1BAC669B-8AB2-4940-91D3-A3C75DEB5E62}"/>
    <cellStyle name="Normal 6 10 30" xfId="4023" xr:uid="{00000000-0005-0000-0000-0000B41C0000}"/>
    <cellStyle name="Normal 6 10 31" xfId="4024" xr:uid="{00000000-0005-0000-0000-0000B51C0000}"/>
    <cellStyle name="Normal 6 10 32" xfId="4025" xr:uid="{00000000-0005-0000-0000-0000B61C0000}"/>
    <cellStyle name="Normal 6 10 33" xfId="4026" xr:uid="{00000000-0005-0000-0000-0000B71C0000}"/>
    <cellStyle name="Normal 6 10 34" xfId="4027" xr:uid="{00000000-0005-0000-0000-0000B81C0000}"/>
    <cellStyle name="Normal 6 10 35" xfId="4028" xr:uid="{00000000-0005-0000-0000-0000B91C0000}"/>
    <cellStyle name="Normal 6 10 4" xfId="4029" xr:uid="{00000000-0005-0000-0000-0000BA1C0000}"/>
    <cellStyle name="Normal 6 10 4 10" xfId="4030" xr:uid="{00000000-0005-0000-0000-0000BB1C0000}"/>
    <cellStyle name="Normal 6 10 4 11" xfId="4031" xr:uid="{00000000-0005-0000-0000-0000BC1C0000}"/>
    <cellStyle name="Normal 6 10 4 12" xfId="4032" xr:uid="{00000000-0005-0000-0000-0000BD1C0000}"/>
    <cellStyle name="Normal 6 10 4 13" xfId="4033" xr:uid="{00000000-0005-0000-0000-0000BE1C0000}"/>
    <cellStyle name="Normal 6 10 4 14" xfId="4034" xr:uid="{00000000-0005-0000-0000-0000BF1C0000}"/>
    <cellStyle name="Normal 6 10 4 15" xfId="4035" xr:uid="{00000000-0005-0000-0000-0000C01C0000}"/>
    <cellStyle name="Normal 6 10 4 16" xfId="4036" xr:uid="{00000000-0005-0000-0000-0000C11C0000}"/>
    <cellStyle name="Normal 6 10 4 17" xfId="4037" xr:uid="{00000000-0005-0000-0000-0000C21C0000}"/>
    <cellStyle name="Normal 6 10 4 18" xfId="4038" xr:uid="{00000000-0005-0000-0000-0000C31C0000}"/>
    <cellStyle name="Normal 6 10 4 19" xfId="4039" xr:uid="{00000000-0005-0000-0000-0000C41C0000}"/>
    <cellStyle name="Normal 6 10 4 2" xfId="4040" xr:uid="{00000000-0005-0000-0000-0000C51C0000}"/>
    <cellStyle name="Normal 6 10 4 2 10" xfId="4041" xr:uid="{00000000-0005-0000-0000-0000C61C0000}"/>
    <cellStyle name="Normal 6 10 4 2 11" xfId="4042" xr:uid="{00000000-0005-0000-0000-0000C71C0000}"/>
    <cellStyle name="Normal 6 10 4 2 12" xfId="4043" xr:uid="{00000000-0005-0000-0000-0000C81C0000}"/>
    <cellStyle name="Normal 6 10 4 2 13" xfId="4044" xr:uid="{00000000-0005-0000-0000-0000C91C0000}"/>
    <cellStyle name="Normal 6 10 4 2 14" xfId="4045" xr:uid="{00000000-0005-0000-0000-0000CA1C0000}"/>
    <cellStyle name="Normal 6 10 4 2 15" xfId="4046" xr:uid="{00000000-0005-0000-0000-0000CB1C0000}"/>
    <cellStyle name="Normal 6 10 4 2 16" xfId="4047" xr:uid="{00000000-0005-0000-0000-0000CC1C0000}"/>
    <cellStyle name="Normal 6 10 4 2 17" xfId="4048" xr:uid="{00000000-0005-0000-0000-0000CD1C0000}"/>
    <cellStyle name="Normal 6 10 4 2 18" xfId="4049" xr:uid="{00000000-0005-0000-0000-0000CE1C0000}"/>
    <cellStyle name="Normal 6 10 4 2 19" xfId="4050" xr:uid="{00000000-0005-0000-0000-0000CF1C0000}"/>
    <cellStyle name="Normal 6 10 4 2 2" xfId="4051" xr:uid="{00000000-0005-0000-0000-0000D01C0000}"/>
    <cellStyle name="Normal 6 10 4 2 20" xfId="4052" xr:uid="{00000000-0005-0000-0000-0000D11C0000}"/>
    <cellStyle name="Normal 6 10 4 2 21" xfId="4053" xr:uid="{00000000-0005-0000-0000-0000D21C0000}"/>
    <cellStyle name="Normal 6 10 4 2 22" xfId="4054" xr:uid="{00000000-0005-0000-0000-0000D31C0000}"/>
    <cellStyle name="Normal 6 10 4 2 23" xfId="4055" xr:uid="{00000000-0005-0000-0000-0000D41C0000}"/>
    <cellStyle name="Normal 6 10 4 2 24" xfId="4056" xr:uid="{00000000-0005-0000-0000-0000D51C0000}"/>
    <cellStyle name="Normal 6 10 4 2 25" xfId="4057" xr:uid="{00000000-0005-0000-0000-0000D61C0000}"/>
    <cellStyle name="Normal 6 10 4 2 26" xfId="4058" xr:uid="{00000000-0005-0000-0000-0000D71C0000}"/>
    <cellStyle name="Normal 6 10 4 2 3" xfId="4059" xr:uid="{00000000-0005-0000-0000-0000D81C0000}"/>
    <cellStyle name="Normal 6 10 4 2 4" xfId="4060" xr:uid="{00000000-0005-0000-0000-0000D91C0000}"/>
    <cellStyle name="Normal 6 10 4 2 5" xfId="4061" xr:uid="{00000000-0005-0000-0000-0000DA1C0000}"/>
    <cellStyle name="Normal 6 10 4 2 6" xfId="4062" xr:uid="{00000000-0005-0000-0000-0000DB1C0000}"/>
    <cellStyle name="Normal 6 10 4 2 7" xfId="4063" xr:uid="{00000000-0005-0000-0000-0000DC1C0000}"/>
    <cellStyle name="Normal 6 10 4 2 8" xfId="4064" xr:uid="{00000000-0005-0000-0000-0000DD1C0000}"/>
    <cellStyle name="Normal 6 10 4 2 9" xfId="4065" xr:uid="{00000000-0005-0000-0000-0000DE1C0000}"/>
    <cellStyle name="Normal 6 10 4 2_11. BS" xfId="10880" xr:uid="{879D1C9D-57A1-42E6-8500-18B06B8E3082}"/>
    <cellStyle name="Normal 6 10 4 20" xfId="4066" xr:uid="{00000000-0005-0000-0000-0000E01C0000}"/>
    <cellStyle name="Normal 6 10 4 21" xfId="4067" xr:uid="{00000000-0005-0000-0000-0000E11C0000}"/>
    <cellStyle name="Normal 6 10 4 22" xfId="4068" xr:uid="{00000000-0005-0000-0000-0000E21C0000}"/>
    <cellStyle name="Normal 6 10 4 23" xfId="4069" xr:uid="{00000000-0005-0000-0000-0000E31C0000}"/>
    <cellStyle name="Normal 6 10 4 24" xfId="4070" xr:uid="{00000000-0005-0000-0000-0000E41C0000}"/>
    <cellStyle name="Normal 6 10 4 25" xfId="4071" xr:uid="{00000000-0005-0000-0000-0000E51C0000}"/>
    <cellStyle name="Normal 6 10 4 26" xfId="4072" xr:uid="{00000000-0005-0000-0000-0000E61C0000}"/>
    <cellStyle name="Normal 6 10 4 27" xfId="4073" xr:uid="{00000000-0005-0000-0000-0000E71C0000}"/>
    <cellStyle name="Normal 6 10 4 3" xfId="4074" xr:uid="{00000000-0005-0000-0000-0000E81C0000}"/>
    <cellStyle name="Normal 6 10 4 4" xfId="4075" xr:uid="{00000000-0005-0000-0000-0000E91C0000}"/>
    <cellStyle name="Normal 6 10 4 5" xfId="4076" xr:uid="{00000000-0005-0000-0000-0000EA1C0000}"/>
    <cellStyle name="Normal 6 10 4 6" xfId="4077" xr:uid="{00000000-0005-0000-0000-0000EB1C0000}"/>
    <cellStyle name="Normal 6 10 4 7" xfId="4078" xr:uid="{00000000-0005-0000-0000-0000EC1C0000}"/>
    <cellStyle name="Normal 6 10 4 8" xfId="4079" xr:uid="{00000000-0005-0000-0000-0000ED1C0000}"/>
    <cellStyle name="Normal 6 10 4 9" xfId="4080" xr:uid="{00000000-0005-0000-0000-0000EE1C0000}"/>
    <cellStyle name="Normal 6 10 4_11. BS" xfId="10879" xr:uid="{0C3136B6-7A5D-4519-B666-2A2286297B2B}"/>
    <cellStyle name="Normal 6 10 5" xfId="4081" xr:uid="{00000000-0005-0000-0000-0000F01C0000}"/>
    <cellStyle name="Normal 6 10 5 10" xfId="4082" xr:uid="{00000000-0005-0000-0000-0000F11C0000}"/>
    <cellStyle name="Normal 6 10 5 11" xfId="4083" xr:uid="{00000000-0005-0000-0000-0000F21C0000}"/>
    <cellStyle name="Normal 6 10 5 12" xfId="4084" xr:uid="{00000000-0005-0000-0000-0000F31C0000}"/>
    <cellStyle name="Normal 6 10 5 13" xfId="4085" xr:uid="{00000000-0005-0000-0000-0000F41C0000}"/>
    <cellStyle name="Normal 6 10 5 14" xfId="4086" xr:uid="{00000000-0005-0000-0000-0000F51C0000}"/>
    <cellStyle name="Normal 6 10 5 15" xfId="4087" xr:uid="{00000000-0005-0000-0000-0000F61C0000}"/>
    <cellStyle name="Normal 6 10 5 16" xfId="4088" xr:uid="{00000000-0005-0000-0000-0000F71C0000}"/>
    <cellStyle name="Normal 6 10 5 17" xfId="4089" xr:uid="{00000000-0005-0000-0000-0000F81C0000}"/>
    <cellStyle name="Normal 6 10 5 18" xfId="4090" xr:uid="{00000000-0005-0000-0000-0000F91C0000}"/>
    <cellStyle name="Normal 6 10 5 19" xfId="4091" xr:uid="{00000000-0005-0000-0000-0000FA1C0000}"/>
    <cellStyle name="Normal 6 10 5 2" xfId="4092" xr:uid="{00000000-0005-0000-0000-0000FB1C0000}"/>
    <cellStyle name="Normal 6 10 5 20" xfId="4093" xr:uid="{00000000-0005-0000-0000-0000FC1C0000}"/>
    <cellStyle name="Normal 6 10 5 21" xfId="4094" xr:uid="{00000000-0005-0000-0000-0000FD1C0000}"/>
    <cellStyle name="Normal 6 10 5 22" xfId="4095" xr:uid="{00000000-0005-0000-0000-0000FE1C0000}"/>
    <cellStyle name="Normal 6 10 5 23" xfId="4096" xr:uid="{00000000-0005-0000-0000-0000FF1C0000}"/>
    <cellStyle name="Normal 6 10 5 24" xfId="4097" xr:uid="{00000000-0005-0000-0000-0000001D0000}"/>
    <cellStyle name="Normal 6 10 5 25" xfId="4098" xr:uid="{00000000-0005-0000-0000-0000011D0000}"/>
    <cellStyle name="Normal 6 10 5 26" xfId="4099" xr:uid="{00000000-0005-0000-0000-0000021D0000}"/>
    <cellStyle name="Normal 6 10 5 3" xfId="4100" xr:uid="{00000000-0005-0000-0000-0000031D0000}"/>
    <cellStyle name="Normal 6 10 5 4" xfId="4101" xr:uid="{00000000-0005-0000-0000-0000041D0000}"/>
    <cellStyle name="Normal 6 10 5 5" xfId="4102" xr:uid="{00000000-0005-0000-0000-0000051D0000}"/>
    <cellStyle name="Normal 6 10 5 6" xfId="4103" xr:uid="{00000000-0005-0000-0000-0000061D0000}"/>
    <cellStyle name="Normal 6 10 5 7" xfId="4104" xr:uid="{00000000-0005-0000-0000-0000071D0000}"/>
    <cellStyle name="Normal 6 10 5 8" xfId="4105" xr:uid="{00000000-0005-0000-0000-0000081D0000}"/>
    <cellStyle name="Normal 6 10 5 9" xfId="4106" xr:uid="{00000000-0005-0000-0000-0000091D0000}"/>
    <cellStyle name="Normal 6 10 5_11. BS" xfId="10881" xr:uid="{2CEFAF48-43CF-4D7E-8880-7F3A11B58F77}"/>
    <cellStyle name="Normal 6 10 6" xfId="4107" xr:uid="{00000000-0005-0000-0000-00000B1D0000}"/>
    <cellStyle name="Normal 6 10 6 10" xfId="4108" xr:uid="{00000000-0005-0000-0000-00000C1D0000}"/>
    <cellStyle name="Normal 6 10 6 11" xfId="4109" xr:uid="{00000000-0005-0000-0000-00000D1D0000}"/>
    <cellStyle name="Normal 6 10 6 12" xfId="4110" xr:uid="{00000000-0005-0000-0000-00000E1D0000}"/>
    <cellStyle name="Normal 6 10 6 13" xfId="4111" xr:uid="{00000000-0005-0000-0000-00000F1D0000}"/>
    <cellStyle name="Normal 6 10 6 14" xfId="4112" xr:uid="{00000000-0005-0000-0000-0000101D0000}"/>
    <cellStyle name="Normal 6 10 6 15" xfId="4113" xr:uid="{00000000-0005-0000-0000-0000111D0000}"/>
    <cellStyle name="Normal 6 10 6 16" xfId="4114" xr:uid="{00000000-0005-0000-0000-0000121D0000}"/>
    <cellStyle name="Normal 6 10 6 17" xfId="4115" xr:uid="{00000000-0005-0000-0000-0000131D0000}"/>
    <cellStyle name="Normal 6 10 6 18" xfId="4116" xr:uid="{00000000-0005-0000-0000-0000141D0000}"/>
    <cellStyle name="Normal 6 10 6 19" xfId="4117" xr:uid="{00000000-0005-0000-0000-0000151D0000}"/>
    <cellStyle name="Normal 6 10 6 2" xfId="4118" xr:uid="{00000000-0005-0000-0000-0000161D0000}"/>
    <cellStyle name="Normal 6 10 6 20" xfId="4119" xr:uid="{00000000-0005-0000-0000-0000171D0000}"/>
    <cellStyle name="Normal 6 10 6 21" xfId="4120" xr:uid="{00000000-0005-0000-0000-0000181D0000}"/>
    <cellStyle name="Normal 6 10 6 22" xfId="4121" xr:uid="{00000000-0005-0000-0000-0000191D0000}"/>
    <cellStyle name="Normal 6 10 6 23" xfId="4122" xr:uid="{00000000-0005-0000-0000-00001A1D0000}"/>
    <cellStyle name="Normal 6 10 6 24" xfId="4123" xr:uid="{00000000-0005-0000-0000-00001B1D0000}"/>
    <cellStyle name="Normal 6 10 6 25" xfId="4124" xr:uid="{00000000-0005-0000-0000-00001C1D0000}"/>
    <cellStyle name="Normal 6 10 6 26" xfId="4125" xr:uid="{00000000-0005-0000-0000-00001D1D0000}"/>
    <cellStyle name="Normal 6 10 6 3" xfId="4126" xr:uid="{00000000-0005-0000-0000-00001E1D0000}"/>
    <cellStyle name="Normal 6 10 6 4" xfId="4127" xr:uid="{00000000-0005-0000-0000-00001F1D0000}"/>
    <cellStyle name="Normal 6 10 6 5" xfId="4128" xr:uid="{00000000-0005-0000-0000-0000201D0000}"/>
    <cellStyle name="Normal 6 10 6 6" xfId="4129" xr:uid="{00000000-0005-0000-0000-0000211D0000}"/>
    <cellStyle name="Normal 6 10 6 7" xfId="4130" xr:uid="{00000000-0005-0000-0000-0000221D0000}"/>
    <cellStyle name="Normal 6 10 6 8" xfId="4131" xr:uid="{00000000-0005-0000-0000-0000231D0000}"/>
    <cellStyle name="Normal 6 10 6 9" xfId="4132" xr:uid="{00000000-0005-0000-0000-0000241D0000}"/>
    <cellStyle name="Normal 6 10 6_11. BS" xfId="10882" xr:uid="{FEC2AD01-2769-4FA5-B718-5E38861B2287}"/>
    <cellStyle name="Normal 6 10 7" xfId="4133" xr:uid="{00000000-0005-0000-0000-0000261D0000}"/>
    <cellStyle name="Normal 6 10 7 10" xfId="4134" xr:uid="{00000000-0005-0000-0000-0000271D0000}"/>
    <cellStyle name="Normal 6 10 7 11" xfId="4135" xr:uid="{00000000-0005-0000-0000-0000281D0000}"/>
    <cellStyle name="Normal 6 10 7 12" xfId="4136" xr:uid="{00000000-0005-0000-0000-0000291D0000}"/>
    <cellStyle name="Normal 6 10 7 13" xfId="4137" xr:uid="{00000000-0005-0000-0000-00002A1D0000}"/>
    <cellStyle name="Normal 6 10 7 14" xfId="4138" xr:uid="{00000000-0005-0000-0000-00002B1D0000}"/>
    <cellStyle name="Normal 6 10 7 15" xfId="4139" xr:uid="{00000000-0005-0000-0000-00002C1D0000}"/>
    <cellStyle name="Normal 6 10 7 16" xfId="4140" xr:uid="{00000000-0005-0000-0000-00002D1D0000}"/>
    <cellStyle name="Normal 6 10 7 17" xfId="4141" xr:uid="{00000000-0005-0000-0000-00002E1D0000}"/>
    <cellStyle name="Normal 6 10 7 18" xfId="4142" xr:uid="{00000000-0005-0000-0000-00002F1D0000}"/>
    <cellStyle name="Normal 6 10 7 19" xfId="4143" xr:uid="{00000000-0005-0000-0000-0000301D0000}"/>
    <cellStyle name="Normal 6 10 7 2" xfId="4144" xr:uid="{00000000-0005-0000-0000-0000311D0000}"/>
    <cellStyle name="Normal 6 10 7 20" xfId="4145" xr:uid="{00000000-0005-0000-0000-0000321D0000}"/>
    <cellStyle name="Normal 6 10 7 21" xfId="4146" xr:uid="{00000000-0005-0000-0000-0000331D0000}"/>
    <cellStyle name="Normal 6 10 7 22" xfId="4147" xr:uid="{00000000-0005-0000-0000-0000341D0000}"/>
    <cellStyle name="Normal 6 10 7 23" xfId="4148" xr:uid="{00000000-0005-0000-0000-0000351D0000}"/>
    <cellStyle name="Normal 6 10 7 24" xfId="4149" xr:uid="{00000000-0005-0000-0000-0000361D0000}"/>
    <cellStyle name="Normal 6 10 7 25" xfId="4150" xr:uid="{00000000-0005-0000-0000-0000371D0000}"/>
    <cellStyle name="Normal 6 10 7 26" xfId="4151" xr:uid="{00000000-0005-0000-0000-0000381D0000}"/>
    <cellStyle name="Normal 6 10 7 3" xfId="4152" xr:uid="{00000000-0005-0000-0000-0000391D0000}"/>
    <cellStyle name="Normal 6 10 7 4" xfId="4153" xr:uid="{00000000-0005-0000-0000-00003A1D0000}"/>
    <cellStyle name="Normal 6 10 7 5" xfId="4154" xr:uid="{00000000-0005-0000-0000-00003B1D0000}"/>
    <cellStyle name="Normal 6 10 7 6" xfId="4155" xr:uid="{00000000-0005-0000-0000-00003C1D0000}"/>
    <cellStyle name="Normal 6 10 7 7" xfId="4156" xr:uid="{00000000-0005-0000-0000-00003D1D0000}"/>
    <cellStyle name="Normal 6 10 7 8" xfId="4157" xr:uid="{00000000-0005-0000-0000-00003E1D0000}"/>
    <cellStyle name="Normal 6 10 7 9" xfId="4158" xr:uid="{00000000-0005-0000-0000-00003F1D0000}"/>
    <cellStyle name="Normal 6 10 7_11. BS" xfId="10883" xr:uid="{70F299D1-9339-4786-B853-77A017ACA05D}"/>
    <cellStyle name="Normal 6 10 8" xfId="4159" xr:uid="{00000000-0005-0000-0000-0000411D0000}"/>
    <cellStyle name="Normal 6 10 8 10" xfId="4160" xr:uid="{00000000-0005-0000-0000-0000421D0000}"/>
    <cellStyle name="Normal 6 10 8 11" xfId="4161" xr:uid="{00000000-0005-0000-0000-0000431D0000}"/>
    <cellStyle name="Normal 6 10 8 12" xfId="4162" xr:uid="{00000000-0005-0000-0000-0000441D0000}"/>
    <cellStyle name="Normal 6 10 8 13" xfId="4163" xr:uid="{00000000-0005-0000-0000-0000451D0000}"/>
    <cellStyle name="Normal 6 10 8 14" xfId="4164" xr:uid="{00000000-0005-0000-0000-0000461D0000}"/>
    <cellStyle name="Normal 6 10 8 15" xfId="4165" xr:uid="{00000000-0005-0000-0000-0000471D0000}"/>
    <cellStyle name="Normal 6 10 8 16" xfId="4166" xr:uid="{00000000-0005-0000-0000-0000481D0000}"/>
    <cellStyle name="Normal 6 10 8 17" xfId="4167" xr:uid="{00000000-0005-0000-0000-0000491D0000}"/>
    <cellStyle name="Normal 6 10 8 18" xfId="4168" xr:uid="{00000000-0005-0000-0000-00004A1D0000}"/>
    <cellStyle name="Normal 6 10 8 19" xfId="4169" xr:uid="{00000000-0005-0000-0000-00004B1D0000}"/>
    <cellStyle name="Normal 6 10 8 2" xfId="4170" xr:uid="{00000000-0005-0000-0000-00004C1D0000}"/>
    <cellStyle name="Normal 6 10 8 20" xfId="4171" xr:uid="{00000000-0005-0000-0000-00004D1D0000}"/>
    <cellStyle name="Normal 6 10 8 21" xfId="4172" xr:uid="{00000000-0005-0000-0000-00004E1D0000}"/>
    <cellStyle name="Normal 6 10 8 22" xfId="4173" xr:uid="{00000000-0005-0000-0000-00004F1D0000}"/>
    <cellStyle name="Normal 6 10 8 23" xfId="4174" xr:uid="{00000000-0005-0000-0000-0000501D0000}"/>
    <cellStyle name="Normal 6 10 8 24" xfId="4175" xr:uid="{00000000-0005-0000-0000-0000511D0000}"/>
    <cellStyle name="Normal 6 10 8 25" xfId="4176" xr:uid="{00000000-0005-0000-0000-0000521D0000}"/>
    <cellStyle name="Normal 6 10 8 26" xfId="4177" xr:uid="{00000000-0005-0000-0000-0000531D0000}"/>
    <cellStyle name="Normal 6 10 8 3" xfId="4178" xr:uid="{00000000-0005-0000-0000-0000541D0000}"/>
    <cellStyle name="Normal 6 10 8 4" xfId="4179" xr:uid="{00000000-0005-0000-0000-0000551D0000}"/>
    <cellStyle name="Normal 6 10 8 5" xfId="4180" xr:uid="{00000000-0005-0000-0000-0000561D0000}"/>
    <cellStyle name="Normal 6 10 8 6" xfId="4181" xr:uid="{00000000-0005-0000-0000-0000571D0000}"/>
    <cellStyle name="Normal 6 10 8 7" xfId="4182" xr:uid="{00000000-0005-0000-0000-0000581D0000}"/>
    <cellStyle name="Normal 6 10 8 8" xfId="4183" xr:uid="{00000000-0005-0000-0000-0000591D0000}"/>
    <cellStyle name="Normal 6 10 8 9" xfId="4184" xr:uid="{00000000-0005-0000-0000-00005A1D0000}"/>
    <cellStyle name="Normal 6 10 8_11. BS" xfId="10884" xr:uid="{49AEA04F-7E36-430D-B5CD-C29B501C11BD}"/>
    <cellStyle name="Normal 6 10 9" xfId="4185" xr:uid="{00000000-0005-0000-0000-00005C1D0000}"/>
    <cellStyle name="Normal 6 10 9 10" xfId="4186" xr:uid="{00000000-0005-0000-0000-00005D1D0000}"/>
    <cellStyle name="Normal 6 10 9 11" xfId="4187" xr:uid="{00000000-0005-0000-0000-00005E1D0000}"/>
    <cellStyle name="Normal 6 10 9 12" xfId="4188" xr:uid="{00000000-0005-0000-0000-00005F1D0000}"/>
    <cellStyle name="Normal 6 10 9 13" xfId="4189" xr:uid="{00000000-0005-0000-0000-0000601D0000}"/>
    <cellStyle name="Normal 6 10 9 14" xfId="4190" xr:uid="{00000000-0005-0000-0000-0000611D0000}"/>
    <cellStyle name="Normal 6 10 9 15" xfId="4191" xr:uid="{00000000-0005-0000-0000-0000621D0000}"/>
    <cellStyle name="Normal 6 10 9 16" xfId="4192" xr:uid="{00000000-0005-0000-0000-0000631D0000}"/>
    <cellStyle name="Normal 6 10 9 17" xfId="4193" xr:uid="{00000000-0005-0000-0000-0000641D0000}"/>
    <cellStyle name="Normal 6 10 9 18" xfId="4194" xr:uid="{00000000-0005-0000-0000-0000651D0000}"/>
    <cellStyle name="Normal 6 10 9 19" xfId="4195" xr:uid="{00000000-0005-0000-0000-0000661D0000}"/>
    <cellStyle name="Normal 6 10 9 2" xfId="4196" xr:uid="{00000000-0005-0000-0000-0000671D0000}"/>
    <cellStyle name="Normal 6 10 9 20" xfId="4197" xr:uid="{00000000-0005-0000-0000-0000681D0000}"/>
    <cellStyle name="Normal 6 10 9 21" xfId="4198" xr:uid="{00000000-0005-0000-0000-0000691D0000}"/>
    <cellStyle name="Normal 6 10 9 22" xfId="4199" xr:uid="{00000000-0005-0000-0000-00006A1D0000}"/>
    <cellStyle name="Normal 6 10 9 23" xfId="4200" xr:uid="{00000000-0005-0000-0000-00006B1D0000}"/>
    <cellStyle name="Normal 6 10 9 24" xfId="4201" xr:uid="{00000000-0005-0000-0000-00006C1D0000}"/>
    <cellStyle name="Normal 6 10 9 25" xfId="4202" xr:uid="{00000000-0005-0000-0000-00006D1D0000}"/>
    <cellStyle name="Normal 6 10 9 26" xfId="4203" xr:uid="{00000000-0005-0000-0000-00006E1D0000}"/>
    <cellStyle name="Normal 6 10 9 3" xfId="4204" xr:uid="{00000000-0005-0000-0000-00006F1D0000}"/>
    <cellStyle name="Normal 6 10 9 4" xfId="4205" xr:uid="{00000000-0005-0000-0000-0000701D0000}"/>
    <cellStyle name="Normal 6 10 9 5" xfId="4206" xr:uid="{00000000-0005-0000-0000-0000711D0000}"/>
    <cellStyle name="Normal 6 10 9 6" xfId="4207" xr:uid="{00000000-0005-0000-0000-0000721D0000}"/>
    <cellStyle name="Normal 6 10 9 7" xfId="4208" xr:uid="{00000000-0005-0000-0000-0000731D0000}"/>
    <cellStyle name="Normal 6 10 9 8" xfId="4209" xr:uid="{00000000-0005-0000-0000-0000741D0000}"/>
    <cellStyle name="Normal 6 10 9 9" xfId="4210" xr:uid="{00000000-0005-0000-0000-0000751D0000}"/>
    <cellStyle name="Normal 6 10 9_11. BS" xfId="10885" xr:uid="{20C702D2-2124-4DB8-9232-FFAEACC2F6B8}"/>
    <cellStyle name="Normal 6 10_11. BS" xfId="10867" xr:uid="{19C8C030-1EE9-4F57-8EB6-2E5F307A45D2}"/>
    <cellStyle name="Normal 6 11" xfId="4211" xr:uid="{00000000-0005-0000-0000-0000781D0000}"/>
    <cellStyle name="Normal 6 11 10" xfId="4212" xr:uid="{00000000-0005-0000-0000-0000791D0000}"/>
    <cellStyle name="Normal 6 11 10 10" xfId="4213" xr:uid="{00000000-0005-0000-0000-00007A1D0000}"/>
    <cellStyle name="Normal 6 11 10 11" xfId="4214" xr:uid="{00000000-0005-0000-0000-00007B1D0000}"/>
    <cellStyle name="Normal 6 11 10 12" xfId="4215" xr:uid="{00000000-0005-0000-0000-00007C1D0000}"/>
    <cellStyle name="Normal 6 11 10 13" xfId="4216" xr:uid="{00000000-0005-0000-0000-00007D1D0000}"/>
    <cellStyle name="Normal 6 11 10 14" xfId="4217" xr:uid="{00000000-0005-0000-0000-00007E1D0000}"/>
    <cellStyle name="Normal 6 11 10 15" xfId="4218" xr:uid="{00000000-0005-0000-0000-00007F1D0000}"/>
    <cellStyle name="Normal 6 11 10 16" xfId="4219" xr:uid="{00000000-0005-0000-0000-0000801D0000}"/>
    <cellStyle name="Normal 6 11 10 17" xfId="4220" xr:uid="{00000000-0005-0000-0000-0000811D0000}"/>
    <cellStyle name="Normal 6 11 10 18" xfId="4221" xr:uid="{00000000-0005-0000-0000-0000821D0000}"/>
    <cellStyle name="Normal 6 11 10 19" xfId="4222" xr:uid="{00000000-0005-0000-0000-0000831D0000}"/>
    <cellStyle name="Normal 6 11 10 2" xfId="4223" xr:uid="{00000000-0005-0000-0000-0000841D0000}"/>
    <cellStyle name="Normal 6 11 10 20" xfId="4224" xr:uid="{00000000-0005-0000-0000-0000851D0000}"/>
    <cellStyle name="Normal 6 11 10 21" xfId="4225" xr:uid="{00000000-0005-0000-0000-0000861D0000}"/>
    <cellStyle name="Normal 6 11 10 22" xfId="4226" xr:uid="{00000000-0005-0000-0000-0000871D0000}"/>
    <cellStyle name="Normal 6 11 10 23" xfId="4227" xr:uid="{00000000-0005-0000-0000-0000881D0000}"/>
    <cellStyle name="Normal 6 11 10 24" xfId="4228" xr:uid="{00000000-0005-0000-0000-0000891D0000}"/>
    <cellStyle name="Normal 6 11 10 25" xfId="4229" xr:uid="{00000000-0005-0000-0000-00008A1D0000}"/>
    <cellStyle name="Normal 6 11 10 26" xfId="4230" xr:uid="{00000000-0005-0000-0000-00008B1D0000}"/>
    <cellStyle name="Normal 6 11 10 3" xfId="4231" xr:uid="{00000000-0005-0000-0000-00008C1D0000}"/>
    <cellStyle name="Normal 6 11 10 4" xfId="4232" xr:uid="{00000000-0005-0000-0000-00008D1D0000}"/>
    <cellStyle name="Normal 6 11 10 5" xfId="4233" xr:uid="{00000000-0005-0000-0000-00008E1D0000}"/>
    <cellStyle name="Normal 6 11 10 6" xfId="4234" xr:uid="{00000000-0005-0000-0000-00008F1D0000}"/>
    <cellStyle name="Normal 6 11 10 7" xfId="4235" xr:uid="{00000000-0005-0000-0000-0000901D0000}"/>
    <cellStyle name="Normal 6 11 10 8" xfId="4236" xr:uid="{00000000-0005-0000-0000-0000911D0000}"/>
    <cellStyle name="Normal 6 11 10 9" xfId="4237" xr:uid="{00000000-0005-0000-0000-0000921D0000}"/>
    <cellStyle name="Normal 6 11 10_11. BS" xfId="10887" xr:uid="{A4453244-C2A6-408F-AF7C-9FF71B33787A}"/>
    <cellStyle name="Normal 6 11 11" xfId="4238" xr:uid="{00000000-0005-0000-0000-0000941D0000}"/>
    <cellStyle name="Normal 6 11 12" xfId="4239" xr:uid="{00000000-0005-0000-0000-0000951D0000}"/>
    <cellStyle name="Normal 6 11 13" xfId="4240" xr:uid="{00000000-0005-0000-0000-0000961D0000}"/>
    <cellStyle name="Normal 6 11 14" xfId="4241" xr:uid="{00000000-0005-0000-0000-0000971D0000}"/>
    <cellStyle name="Normal 6 11 15" xfId="4242" xr:uid="{00000000-0005-0000-0000-0000981D0000}"/>
    <cellStyle name="Normal 6 11 16" xfId="4243" xr:uid="{00000000-0005-0000-0000-0000991D0000}"/>
    <cellStyle name="Normal 6 11 17" xfId="4244" xr:uid="{00000000-0005-0000-0000-00009A1D0000}"/>
    <cellStyle name="Normal 6 11 18" xfId="4245" xr:uid="{00000000-0005-0000-0000-00009B1D0000}"/>
    <cellStyle name="Normal 6 11 19" xfId="4246" xr:uid="{00000000-0005-0000-0000-00009C1D0000}"/>
    <cellStyle name="Normal 6 11 2" xfId="4247" xr:uid="{00000000-0005-0000-0000-00009D1D0000}"/>
    <cellStyle name="Normal 6 11 2 10" xfId="4248" xr:uid="{00000000-0005-0000-0000-00009E1D0000}"/>
    <cellStyle name="Normal 6 11 2 11" xfId="4249" xr:uid="{00000000-0005-0000-0000-00009F1D0000}"/>
    <cellStyle name="Normal 6 11 2 12" xfId="4250" xr:uid="{00000000-0005-0000-0000-0000A01D0000}"/>
    <cellStyle name="Normal 6 11 2 13" xfId="4251" xr:uid="{00000000-0005-0000-0000-0000A11D0000}"/>
    <cellStyle name="Normal 6 11 2 14" xfId="4252" xr:uid="{00000000-0005-0000-0000-0000A21D0000}"/>
    <cellStyle name="Normal 6 11 2 15" xfId="4253" xr:uid="{00000000-0005-0000-0000-0000A31D0000}"/>
    <cellStyle name="Normal 6 11 2 16" xfId="4254" xr:uid="{00000000-0005-0000-0000-0000A41D0000}"/>
    <cellStyle name="Normal 6 11 2 17" xfId="4255" xr:uid="{00000000-0005-0000-0000-0000A51D0000}"/>
    <cellStyle name="Normal 6 11 2 18" xfId="4256" xr:uid="{00000000-0005-0000-0000-0000A61D0000}"/>
    <cellStyle name="Normal 6 11 2 19" xfId="4257" xr:uid="{00000000-0005-0000-0000-0000A71D0000}"/>
    <cellStyle name="Normal 6 11 2 2" xfId="4258" xr:uid="{00000000-0005-0000-0000-0000A81D0000}"/>
    <cellStyle name="Normal 6 11 2 2 10" xfId="4259" xr:uid="{00000000-0005-0000-0000-0000A91D0000}"/>
    <cellStyle name="Normal 6 11 2 2 11" xfId="4260" xr:uid="{00000000-0005-0000-0000-0000AA1D0000}"/>
    <cellStyle name="Normal 6 11 2 2 12" xfId="4261" xr:uid="{00000000-0005-0000-0000-0000AB1D0000}"/>
    <cellStyle name="Normal 6 11 2 2 13" xfId="4262" xr:uid="{00000000-0005-0000-0000-0000AC1D0000}"/>
    <cellStyle name="Normal 6 11 2 2 14" xfId="4263" xr:uid="{00000000-0005-0000-0000-0000AD1D0000}"/>
    <cellStyle name="Normal 6 11 2 2 15" xfId="4264" xr:uid="{00000000-0005-0000-0000-0000AE1D0000}"/>
    <cellStyle name="Normal 6 11 2 2 16" xfId="4265" xr:uid="{00000000-0005-0000-0000-0000AF1D0000}"/>
    <cellStyle name="Normal 6 11 2 2 17" xfId="4266" xr:uid="{00000000-0005-0000-0000-0000B01D0000}"/>
    <cellStyle name="Normal 6 11 2 2 18" xfId="4267" xr:uid="{00000000-0005-0000-0000-0000B11D0000}"/>
    <cellStyle name="Normal 6 11 2 2 19" xfId="4268" xr:uid="{00000000-0005-0000-0000-0000B21D0000}"/>
    <cellStyle name="Normal 6 11 2 2 2" xfId="4269" xr:uid="{00000000-0005-0000-0000-0000B31D0000}"/>
    <cellStyle name="Normal 6 11 2 2 20" xfId="4270" xr:uid="{00000000-0005-0000-0000-0000B41D0000}"/>
    <cellStyle name="Normal 6 11 2 2 21" xfId="4271" xr:uid="{00000000-0005-0000-0000-0000B51D0000}"/>
    <cellStyle name="Normal 6 11 2 2 22" xfId="4272" xr:uid="{00000000-0005-0000-0000-0000B61D0000}"/>
    <cellStyle name="Normal 6 11 2 2 23" xfId="4273" xr:uid="{00000000-0005-0000-0000-0000B71D0000}"/>
    <cellStyle name="Normal 6 11 2 2 24" xfId="4274" xr:uid="{00000000-0005-0000-0000-0000B81D0000}"/>
    <cellStyle name="Normal 6 11 2 2 25" xfId="4275" xr:uid="{00000000-0005-0000-0000-0000B91D0000}"/>
    <cellStyle name="Normal 6 11 2 2 26" xfId="4276" xr:uid="{00000000-0005-0000-0000-0000BA1D0000}"/>
    <cellStyle name="Normal 6 11 2 2 3" xfId="4277" xr:uid="{00000000-0005-0000-0000-0000BB1D0000}"/>
    <cellStyle name="Normal 6 11 2 2 4" xfId="4278" xr:uid="{00000000-0005-0000-0000-0000BC1D0000}"/>
    <cellStyle name="Normal 6 11 2 2 5" xfId="4279" xr:uid="{00000000-0005-0000-0000-0000BD1D0000}"/>
    <cellStyle name="Normal 6 11 2 2 6" xfId="4280" xr:uid="{00000000-0005-0000-0000-0000BE1D0000}"/>
    <cellStyle name="Normal 6 11 2 2 7" xfId="4281" xr:uid="{00000000-0005-0000-0000-0000BF1D0000}"/>
    <cellStyle name="Normal 6 11 2 2 8" xfId="4282" xr:uid="{00000000-0005-0000-0000-0000C01D0000}"/>
    <cellStyle name="Normal 6 11 2 2 9" xfId="4283" xr:uid="{00000000-0005-0000-0000-0000C11D0000}"/>
    <cellStyle name="Normal 6 11 2 2_11. BS" xfId="10889" xr:uid="{66F1552E-5C6E-4F62-8123-62296F0DE014}"/>
    <cellStyle name="Normal 6 11 2 20" xfId="4284" xr:uid="{00000000-0005-0000-0000-0000C31D0000}"/>
    <cellStyle name="Normal 6 11 2 21" xfId="4285" xr:uid="{00000000-0005-0000-0000-0000C41D0000}"/>
    <cellStyle name="Normal 6 11 2 22" xfId="4286" xr:uid="{00000000-0005-0000-0000-0000C51D0000}"/>
    <cellStyle name="Normal 6 11 2 23" xfId="4287" xr:uid="{00000000-0005-0000-0000-0000C61D0000}"/>
    <cellStyle name="Normal 6 11 2 24" xfId="4288" xr:uid="{00000000-0005-0000-0000-0000C71D0000}"/>
    <cellStyle name="Normal 6 11 2 25" xfId="4289" xr:uid="{00000000-0005-0000-0000-0000C81D0000}"/>
    <cellStyle name="Normal 6 11 2 26" xfId="4290" xr:uid="{00000000-0005-0000-0000-0000C91D0000}"/>
    <cellStyle name="Normal 6 11 2 27" xfId="4291" xr:uid="{00000000-0005-0000-0000-0000CA1D0000}"/>
    <cellStyle name="Normal 6 11 2 28" xfId="4292" xr:uid="{00000000-0005-0000-0000-0000CB1D0000}"/>
    <cellStyle name="Normal 6 11 2 29" xfId="4293" xr:uid="{00000000-0005-0000-0000-0000CC1D0000}"/>
    <cellStyle name="Normal 6 11 2 3" xfId="4294" xr:uid="{00000000-0005-0000-0000-0000CD1D0000}"/>
    <cellStyle name="Normal 6 11 2 3 10" xfId="4295" xr:uid="{00000000-0005-0000-0000-0000CE1D0000}"/>
    <cellStyle name="Normal 6 11 2 3 11" xfId="4296" xr:uid="{00000000-0005-0000-0000-0000CF1D0000}"/>
    <cellStyle name="Normal 6 11 2 3 12" xfId="4297" xr:uid="{00000000-0005-0000-0000-0000D01D0000}"/>
    <cellStyle name="Normal 6 11 2 3 13" xfId="4298" xr:uid="{00000000-0005-0000-0000-0000D11D0000}"/>
    <cellStyle name="Normal 6 11 2 3 14" xfId="4299" xr:uid="{00000000-0005-0000-0000-0000D21D0000}"/>
    <cellStyle name="Normal 6 11 2 3 15" xfId="4300" xr:uid="{00000000-0005-0000-0000-0000D31D0000}"/>
    <cellStyle name="Normal 6 11 2 3 16" xfId="4301" xr:uid="{00000000-0005-0000-0000-0000D41D0000}"/>
    <cellStyle name="Normal 6 11 2 3 17" xfId="4302" xr:uid="{00000000-0005-0000-0000-0000D51D0000}"/>
    <cellStyle name="Normal 6 11 2 3 18" xfId="4303" xr:uid="{00000000-0005-0000-0000-0000D61D0000}"/>
    <cellStyle name="Normal 6 11 2 3 19" xfId="4304" xr:uid="{00000000-0005-0000-0000-0000D71D0000}"/>
    <cellStyle name="Normal 6 11 2 3 2" xfId="4305" xr:uid="{00000000-0005-0000-0000-0000D81D0000}"/>
    <cellStyle name="Normal 6 11 2 3 20" xfId="4306" xr:uid="{00000000-0005-0000-0000-0000D91D0000}"/>
    <cellStyle name="Normal 6 11 2 3 21" xfId="4307" xr:uid="{00000000-0005-0000-0000-0000DA1D0000}"/>
    <cellStyle name="Normal 6 11 2 3 22" xfId="4308" xr:uid="{00000000-0005-0000-0000-0000DB1D0000}"/>
    <cellStyle name="Normal 6 11 2 3 23" xfId="4309" xr:uid="{00000000-0005-0000-0000-0000DC1D0000}"/>
    <cellStyle name="Normal 6 11 2 3 24" xfId="4310" xr:uid="{00000000-0005-0000-0000-0000DD1D0000}"/>
    <cellStyle name="Normal 6 11 2 3 25" xfId="4311" xr:uid="{00000000-0005-0000-0000-0000DE1D0000}"/>
    <cellStyle name="Normal 6 11 2 3 26" xfId="4312" xr:uid="{00000000-0005-0000-0000-0000DF1D0000}"/>
    <cellStyle name="Normal 6 11 2 3 3" xfId="4313" xr:uid="{00000000-0005-0000-0000-0000E01D0000}"/>
    <cellStyle name="Normal 6 11 2 3 4" xfId="4314" xr:uid="{00000000-0005-0000-0000-0000E11D0000}"/>
    <cellStyle name="Normal 6 11 2 3 5" xfId="4315" xr:uid="{00000000-0005-0000-0000-0000E21D0000}"/>
    <cellStyle name="Normal 6 11 2 3 6" xfId="4316" xr:uid="{00000000-0005-0000-0000-0000E31D0000}"/>
    <cellStyle name="Normal 6 11 2 3 7" xfId="4317" xr:uid="{00000000-0005-0000-0000-0000E41D0000}"/>
    <cellStyle name="Normal 6 11 2 3 8" xfId="4318" xr:uid="{00000000-0005-0000-0000-0000E51D0000}"/>
    <cellStyle name="Normal 6 11 2 3 9" xfId="4319" xr:uid="{00000000-0005-0000-0000-0000E61D0000}"/>
    <cellStyle name="Normal 6 11 2 3_11. BS" xfId="10890" xr:uid="{E60E0C4A-76FB-4AE0-A4CF-EAE9E524916E}"/>
    <cellStyle name="Normal 6 11 2 30" xfId="4320" xr:uid="{00000000-0005-0000-0000-0000E81D0000}"/>
    <cellStyle name="Normal 6 11 2 31" xfId="4321" xr:uid="{00000000-0005-0000-0000-0000E91D0000}"/>
    <cellStyle name="Normal 6 11 2 32" xfId="4322" xr:uid="{00000000-0005-0000-0000-0000EA1D0000}"/>
    <cellStyle name="Normal 6 11 2 33" xfId="4323" xr:uid="{00000000-0005-0000-0000-0000EB1D0000}"/>
    <cellStyle name="Normal 6 11 2 4" xfId="4324" xr:uid="{00000000-0005-0000-0000-0000EC1D0000}"/>
    <cellStyle name="Normal 6 11 2 4 10" xfId="4325" xr:uid="{00000000-0005-0000-0000-0000ED1D0000}"/>
    <cellStyle name="Normal 6 11 2 4 11" xfId="4326" xr:uid="{00000000-0005-0000-0000-0000EE1D0000}"/>
    <cellStyle name="Normal 6 11 2 4 12" xfId="4327" xr:uid="{00000000-0005-0000-0000-0000EF1D0000}"/>
    <cellStyle name="Normal 6 11 2 4 13" xfId="4328" xr:uid="{00000000-0005-0000-0000-0000F01D0000}"/>
    <cellStyle name="Normal 6 11 2 4 14" xfId="4329" xr:uid="{00000000-0005-0000-0000-0000F11D0000}"/>
    <cellStyle name="Normal 6 11 2 4 15" xfId="4330" xr:uid="{00000000-0005-0000-0000-0000F21D0000}"/>
    <cellStyle name="Normal 6 11 2 4 16" xfId="4331" xr:uid="{00000000-0005-0000-0000-0000F31D0000}"/>
    <cellStyle name="Normal 6 11 2 4 17" xfId="4332" xr:uid="{00000000-0005-0000-0000-0000F41D0000}"/>
    <cellStyle name="Normal 6 11 2 4 18" xfId="4333" xr:uid="{00000000-0005-0000-0000-0000F51D0000}"/>
    <cellStyle name="Normal 6 11 2 4 19" xfId="4334" xr:uid="{00000000-0005-0000-0000-0000F61D0000}"/>
    <cellStyle name="Normal 6 11 2 4 2" xfId="4335" xr:uid="{00000000-0005-0000-0000-0000F71D0000}"/>
    <cellStyle name="Normal 6 11 2 4 20" xfId="4336" xr:uid="{00000000-0005-0000-0000-0000F81D0000}"/>
    <cellStyle name="Normal 6 11 2 4 21" xfId="4337" xr:uid="{00000000-0005-0000-0000-0000F91D0000}"/>
    <cellStyle name="Normal 6 11 2 4 22" xfId="4338" xr:uid="{00000000-0005-0000-0000-0000FA1D0000}"/>
    <cellStyle name="Normal 6 11 2 4 23" xfId="4339" xr:uid="{00000000-0005-0000-0000-0000FB1D0000}"/>
    <cellStyle name="Normal 6 11 2 4 24" xfId="4340" xr:uid="{00000000-0005-0000-0000-0000FC1D0000}"/>
    <cellStyle name="Normal 6 11 2 4 25" xfId="4341" xr:uid="{00000000-0005-0000-0000-0000FD1D0000}"/>
    <cellStyle name="Normal 6 11 2 4 26" xfId="4342" xr:uid="{00000000-0005-0000-0000-0000FE1D0000}"/>
    <cellStyle name="Normal 6 11 2 4 3" xfId="4343" xr:uid="{00000000-0005-0000-0000-0000FF1D0000}"/>
    <cellStyle name="Normal 6 11 2 4 4" xfId="4344" xr:uid="{00000000-0005-0000-0000-0000001E0000}"/>
    <cellStyle name="Normal 6 11 2 4 5" xfId="4345" xr:uid="{00000000-0005-0000-0000-0000011E0000}"/>
    <cellStyle name="Normal 6 11 2 4 6" xfId="4346" xr:uid="{00000000-0005-0000-0000-0000021E0000}"/>
    <cellStyle name="Normal 6 11 2 4 7" xfId="4347" xr:uid="{00000000-0005-0000-0000-0000031E0000}"/>
    <cellStyle name="Normal 6 11 2 4 8" xfId="4348" xr:uid="{00000000-0005-0000-0000-0000041E0000}"/>
    <cellStyle name="Normal 6 11 2 4 9" xfId="4349" xr:uid="{00000000-0005-0000-0000-0000051E0000}"/>
    <cellStyle name="Normal 6 11 2 4_11. BS" xfId="10891" xr:uid="{C08F3165-92FE-42C3-A318-6EE31A2AC7E4}"/>
    <cellStyle name="Normal 6 11 2 5" xfId="4350" xr:uid="{00000000-0005-0000-0000-0000071E0000}"/>
    <cellStyle name="Normal 6 11 2 5 10" xfId="4351" xr:uid="{00000000-0005-0000-0000-0000081E0000}"/>
    <cellStyle name="Normal 6 11 2 5 11" xfId="4352" xr:uid="{00000000-0005-0000-0000-0000091E0000}"/>
    <cellStyle name="Normal 6 11 2 5 12" xfId="4353" xr:uid="{00000000-0005-0000-0000-00000A1E0000}"/>
    <cellStyle name="Normal 6 11 2 5 13" xfId="4354" xr:uid="{00000000-0005-0000-0000-00000B1E0000}"/>
    <cellStyle name="Normal 6 11 2 5 14" xfId="4355" xr:uid="{00000000-0005-0000-0000-00000C1E0000}"/>
    <cellStyle name="Normal 6 11 2 5 15" xfId="4356" xr:uid="{00000000-0005-0000-0000-00000D1E0000}"/>
    <cellStyle name="Normal 6 11 2 5 16" xfId="4357" xr:uid="{00000000-0005-0000-0000-00000E1E0000}"/>
    <cellStyle name="Normal 6 11 2 5 17" xfId="4358" xr:uid="{00000000-0005-0000-0000-00000F1E0000}"/>
    <cellStyle name="Normal 6 11 2 5 18" xfId="4359" xr:uid="{00000000-0005-0000-0000-0000101E0000}"/>
    <cellStyle name="Normal 6 11 2 5 19" xfId="4360" xr:uid="{00000000-0005-0000-0000-0000111E0000}"/>
    <cellStyle name="Normal 6 11 2 5 2" xfId="4361" xr:uid="{00000000-0005-0000-0000-0000121E0000}"/>
    <cellStyle name="Normal 6 11 2 5 20" xfId="4362" xr:uid="{00000000-0005-0000-0000-0000131E0000}"/>
    <cellStyle name="Normal 6 11 2 5 21" xfId="4363" xr:uid="{00000000-0005-0000-0000-0000141E0000}"/>
    <cellStyle name="Normal 6 11 2 5 22" xfId="4364" xr:uid="{00000000-0005-0000-0000-0000151E0000}"/>
    <cellStyle name="Normal 6 11 2 5 23" xfId="4365" xr:uid="{00000000-0005-0000-0000-0000161E0000}"/>
    <cellStyle name="Normal 6 11 2 5 24" xfId="4366" xr:uid="{00000000-0005-0000-0000-0000171E0000}"/>
    <cellStyle name="Normal 6 11 2 5 25" xfId="4367" xr:uid="{00000000-0005-0000-0000-0000181E0000}"/>
    <cellStyle name="Normal 6 11 2 5 26" xfId="4368" xr:uid="{00000000-0005-0000-0000-0000191E0000}"/>
    <cellStyle name="Normal 6 11 2 5 3" xfId="4369" xr:uid="{00000000-0005-0000-0000-00001A1E0000}"/>
    <cellStyle name="Normal 6 11 2 5 4" xfId="4370" xr:uid="{00000000-0005-0000-0000-00001B1E0000}"/>
    <cellStyle name="Normal 6 11 2 5 5" xfId="4371" xr:uid="{00000000-0005-0000-0000-00001C1E0000}"/>
    <cellStyle name="Normal 6 11 2 5 6" xfId="4372" xr:uid="{00000000-0005-0000-0000-00001D1E0000}"/>
    <cellStyle name="Normal 6 11 2 5 7" xfId="4373" xr:uid="{00000000-0005-0000-0000-00001E1E0000}"/>
    <cellStyle name="Normal 6 11 2 5 8" xfId="4374" xr:uid="{00000000-0005-0000-0000-00001F1E0000}"/>
    <cellStyle name="Normal 6 11 2 5 9" xfId="4375" xr:uid="{00000000-0005-0000-0000-0000201E0000}"/>
    <cellStyle name="Normal 6 11 2 5_11. BS" xfId="10892" xr:uid="{A931EE6B-D9CE-4A78-B61A-143865627024}"/>
    <cellStyle name="Normal 6 11 2 6" xfId="4376" xr:uid="{00000000-0005-0000-0000-0000221E0000}"/>
    <cellStyle name="Normal 6 11 2 6 10" xfId="4377" xr:uid="{00000000-0005-0000-0000-0000231E0000}"/>
    <cellStyle name="Normal 6 11 2 6 11" xfId="4378" xr:uid="{00000000-0005-0000-0000-0000241E0000}"/>
    <cellStyle name="Normal 6 11 2 6 12" xfId="4379" xr:uid="{00000000-0005-0000-0000-0000251E0000}"/>
    <cellStyle name="Normal 6 11 2 6 13" xfId="4380" xr:uid="{00000000-0005-0000-0000-0000261E0000}"/>
    <cellStyle name="Normal 6 11 2 6 14" xfId="4381" xr:uid="{00000000-0005-0000-0000-0000271E0000}"/>
    <cellStyle name="Normal 6 11 2 6 15" xfId="4382" xr:uid="{00000000-0005-0000-0000-0000281E0000}"/>
    <cellStyle name="Normal 6 11 2 6 16" xfId="4383" xr:uid="{00000000-0005-0000-0000-0000291E0000}"/>
    <cellStyle name="Normal 6 11 2 6 17" xfId="4384" xr:uid="{00000000-0005-0000-0000-00002A1E0000}"/>
    <cellStyle name="Normal 6 11 2 6 18" xfId="4385" xr:uid="{00000000-0005-0000-0000-00002B1E0000}"/>
    <cellStyle name="Normal 6 11 2 6 19" xfId="4386" xr:uid="{00000000-0005-0000-0000-00002C1E0000}"/>
    <cellStyle name="Normal 6 11 2 6 2" xfId="4387" xr:uid="{00000000-0005-0000-0000-00002D1E0000}"/>
    <cellStyle name="Normal 6 11 2 6 20" xfId="4388" xr:uid="{00000000-0005-0000-0000-00002E1E0000}"/>
    <cellStyle name="Normal 6 11 2 6 21" xfId="4389" xr:uid="{00000000-0005-0000-0000-00002F1E0000}"/>
    <cellStyle name="Normal 6 11 2 6 22" xfId="4390" xr:uid="{00000000-0005-0000-0000-0000301E0000}"/>
    <cellStyle name="Normal 6 11 2 6 23" xfId="4391" xr:uid="{00000000-0005-0000-0000-0000311E0000}"/>
    <cellStyle name="Normal 6 11 2 6 24" xfId="4392" xr:uid="{00000000-0005-0000-0000-0000321E0000}"/>
    <cellStyle name="Normal 6 11 2 6 25" xfId="4393" xr:uid="{00000000-0005-0000-0000-0000331E0000}"/>
    <cellStyle name="Normal 6 11 2 6 26" xfId="4394" xr:uid="{00000000-0005-0000-0000-0000341E0000}"/>
    <cellStyle name="Normal 6 11 2 6 3" xfId="4395" xr:uid="{00000000-0005-0000-0000-0000351E0000}"/>
    <cellStyle name="Normal 6 11 2 6 4" xfId="4396" xr:uid="{00000000-0005-0000-0000-0000361E0000}"/>
    <cellStyle name="Normal 6 11 2 6 5" xfId="4397" xr:uid="{00000000-0005-0000-0000-0000371E0000}"/>
    <cellStyle name="Normal 6 11 2 6 6" xfId="4398" xr:uid="{00000000-0005-0000-0000-0000381E0000}"/>
    <cellStyle name="Normal 6 11 2 6 7" xfId="4399" xr:uid="{00000000-0005-0000-0000-0000391E0000}"/>
    <cellStyle name="Normal 6 11 2 6 8" xfId="4400" xr:uid="{00000000-0005-0000-0000-00003A1E0000}"/>
    <cellStyle name="Normal 6 11 2 6 9" xfId="4401" xr:uid="{00000000-0005-0000-0000-00003B1E0000}"/>
    <cellStyle name="Normal 6 11 2 6_11. BS" xfId="10893" xr:uid="{7E5C441F-1C04-48D4-A1C9-783D439EF5BC}"/>
    <cellStyle name="Normal 6 11 2 7" xfId="4402" xr:uid="{00000000-0005-0000-0000-00003D1E0000}"/>
    <cellStyle name="Normal 6 11 2 7 10" xfId="4403" xr:uid="{00000000-0005-0000-0000-00003E1E0000}"/>
    <cellStyle name="Normal 6 11 2 7 11" xfId="4404" xr:uid="{00000000-0005-0000-0000-00003F1E0000}"/>
    <cellStyle name="Normal 6 11 2 7 12" xfId="4405" xr:uid="{00000000-0005-0000-0000-0000401E0000}"/>
    <cellStyle name="Normal 6 11 2 7 13" xfId="4406" xr:uid="{00000000-0005-0000-0000-0000411E0000}"/>
    <cellStyle name="Normal 6 11 2 7 14" xfId="4407" xr:uid="{00000000-0005-0000-0000-0000421E0000}"/>
    <cellStyle name="Normal 6 11 2 7 15" xfId="4408" xr:uid="{00000000-0005-0000-0000-0000431E0000}"/>
    <cellStyle name="Normal 6 11 2 7 16" xfId="4409" xr:uid="{00000000-0005-0000-0000-0000441E0000}"/>
    <cellStyle name="Normal 6 11 2 7 17" xfId="4410" xr:uid="{00000000-0005-0000-0000-0000451E0000}"/>
    <cellStyle name="Normal 6 11 2 7 18" xfId="4411" xr:uid="{00000000-0005-0000-0000-0000461E0000}"/>
    <cellStyle name="Normal 6 11 2 7 19" xfId="4412" xr:uid="{00000000-0005-0000-0000-0000471E0000}"/>
    <cellStyle name="Normal 6 11 2 7 2" xfId="4413" xr:uid="{00000000-0005-0000-0000-0000481E0000}"/>
    <cellStyle name="Normal 6 11 2 7 20" xfId="4414" xr:uid="{00000000-0005-0000-0000-0000491E0000}"/>
    <cellStyle name="Normal 6 11 2 7 21" xfId="4415" xr:uid="{00000000-0005-0000-0000-00004A1E0000}"/>
    <cellStyle name="Normal 6 11 2 7 22" xfId="4416" xr:uid="{00000000-0005-0000-0000-00004B1E0000}"/>
    <cellStyle name="Normal 6 11 2 7 23" xfId="4417" xr:uid="{00000000-0005-0000-0000-00004C1E0000}"/>
    <cellStyle name="Normal 6 11 2 7 24" xfId="4418" xr:uid="{00000000-0005-0000-0000-00004D1E0000}"/>
    <cellStyle name="Normal 6 11 2 7 25" xfId="4419" xr:uid="{00000000-0005-0000-0000-00004E1E0000}"/>
    <cellStyle name="Normal 6 11 2 7 26" xfId="4420" xr:uid="{00000000-0005-0000-0000-00004F1E0000}"/>
    <cellStyle name="Normal 6 11 2 7 3" xfId="4421" xr:uid="{00000000-0005-0000-0000-0000501E0000}"/>
    <cellStyle name="Normal 6 11 2 7 4" xfId="4422" xr:uid="{00000000-0005-0000-0000-0000511E0000}"/>
    <cellStyle name="Normal 6 11 2 7 5" xfId="4423" xr:uid="{00000000-0005-0000-0000-0000521E0000}"/>
    <cellStyle name="Normal 6 11 2 7 6" xfId="4424" xr:uid="{00000000-0005-0000-0000-0000531E0000}"/>
    <cellStyle name="Normal 6 11 2 7 7" xfId="4425" xr:uid="{00000000-0005-0000-0000-0000541E0000}"/>
    <cellStyle name="Normal 6 11 2 7 8" xfId="4426" xr:uid="{00000000-0005-0000-0000-0000551E0000}"/>
    <cellStyle name="Normal 6 11 2 7 9" xfId="4427" xr:uid="{00000000-0005-0000-0000-0000561E0000}"/>
    <cellStyle name="Normal 6 11 2 7_11. BS" xfId="10894" xr:uid="{B12F06D6-50BD-4756-B39E-66EB24BBB16A}"/>
    <cellStyle name="Normal 6 11 2 8" xfId="4428" xr:uid="{00000000-0005-0000-0000-0000581E0000}"/>
    <cellStyle name="Normal 6 11 2 8 10" xfId="4429" xr:uid="{00000000-0005-0000-0000-0000591E0000}"/>
    <cellStyle name="Normal 6 11 2 8 11" xfId="4430" xr:uid="{00000000-0005-0000-0000-00005A1E0000}"/>
    <cellStyle name="Normal 6 11 2 8 12" xfId="4431" xr:uid="{00000000-0005-0000-0000-00005B1E0000}"/>
    <cellStyle name="Normal 6 11 2 8 13" xfId="4432" xr:uid="{00000000-0005-0000-0000-00005C1E0000}"/>
    <cellStyle name="Normal 6 11 2 8 14" xfId="4433" xr:uid="{00000000-0005-0000-0000-00005D1E0000}"/>
    <cellStyle name="Normal 6 11 2 8 15" xfId="4434" xr:uid="{00000000-0005-0000-0000-00005E1E0000}"/>
    <cellStyle name="Normal 6 11 2 8 16" xfId="4435" xr:uid="{00000000-0005-0000-0000-00005F1E0000}"/>
    <cellStyle name="Normal 6 11 2 8 17" xfId="4436" xr:uid="{00000000-0005-0000-0000-0000601E0000}"/>
    <cellStyle name="Normal 6 11 2 8 18" xfId="4437" xr:uid="{00000000-0005-0000-0000-0000611E0000}"/>
    <cellStyle name="Normal 6 11 2 8 19" xfId="4438" xr:uid="{00000000-0005-0000-0000-0000621E0000}"/>
    <cellStyle name="Normal 6 11 2 8 2" xfId="4439" xr:uid="{00000000-0005-0000-0000-0000631E0000}"/>
    <cellStyle name="Normal 6 11 2 8 20" xfId="4440" xr:uid="{00000000-0005-0000-0000-0000641E0000}"/>
    <cellStyle name="Normal 6 11 2 8 21" xfId="4441" xr:uid="{00000000-0005-0000-0000-0000651E0000}"/>
    <cellStyle name="Normal 6 11 2 8 22" xfId="4442" xr:uid="{00000000-0005-0000-0000-0000661E0000}"/>
    <cellStyle name="Normal 6 11 2 8 23" xfId="4443" xr:uid="{00000000-0005-0000-0000-0000671E0000}"/>
    <cellStyle name="Normal 6 11 2 8 24" xfId="4444" xr:uid="{00000000-0005-0000-0000-0000681E0000}"/>
    <cellStyle name="Normal 6 11 2 8 25" xfId="4445" xr:uid="{00000000-0005-0000-0000-0000691E0000}"/>
    <cellStyle name="Normal 6 11 2 8 26" xfId="4446" xr:uid="{00000000-0005-0000-0000-00006A1E0000}"/>
    <cellStyle name="Normal 6 11 2 8 3" xfId="4447" xr:uid="{00000000-0005-0000-0000-00006B1E0000}"/>
    <cellStyle name="Normal 6 11 2 8 4" xfId="4448" xr:uid="{00000000-0005-0000-0000-00006C1E0000}"/>
    <cellStyle name="Normal 6 11 2 8 5" xfId="4449" xr:uid="{00000000-0005-0000-0000-00006D1E0000}"/>
    <cellStyle name="Normal 6 11 2 8 6" xfId="4450" xr:uid="{00000000-0005-0000-0000-00006E1E0000}"/>
    <cellStyle name="Normal 6 11 2 8 7" xfId="4451" xr:uid="{00000000-0005-0000-0000-00006F1E0000}"/>
    <cellStyle name="Normal 6 11 2 8 8" xfId="4452" xr:uid="{00000000-0005-0000-0000-0000701E0000}"/>
    <cellStyle name="Normal 6 11 2 8 9" xfId="4453" xr:uid="{00000000-0005-0000-0000-0000711E0000}"/>
    <cellStyle name="Normal 6 11 2 8_11. BS" xfId="10895" xr:uid="{A68FDC38-E355-4852-8CA6-49A1B52009B6}"/>
    <cellStyle name="Normal 6 11 2 9" xfId="4454" xr:uid="{00000000-0005-0000-0000-0000731E0000}"/>
    <cellStyle name="Normal 6 11 2_11. BS" xfId="10888" xr:uid="{81DA50BD-A67C-4967-BD91-F13118F731C4}"/>
    <cellStyle name="Normal 6 11 20" xfId="4455" xr:uid="{00000000-0005-0000-0000-0000751E0000}"/>
    <cellStyle name="Normal 6 11 21" xfId="4456" xr:uid="{00000000-0005-0000-0000-0000761E0000}"/>
    <cellStyle name="Normal 6 11 22" xfId="4457" xr:uid="{00000000-0005-0000-0000-0000771E0000}"/>
    <cellStyle name="Normal 6 11 23" xfId="4458" xr:uid="{00000000-0005-0000-0000-0000781E0000}"/>
    <cellStyle name="Normal 6 11 24" xfId="4459" xr:uid="{00000000-0005-0000-0000-0000791E0000}"/>
    <cellStyle name="Normal 6 11 25" xfId="4460" xr:uid="{00000000-0005-0000-0000-00007A1E0000}"/>
    <cellStyle name="Normal 6 11 26" xfId="4461" xr:uid="{00000000-0005-0000-0000-00007B1E0000}"/>
    <cellStyle name="Normal 6 11 27" xfId="4462" xr:uid="{00000000-0005-0000-0000-00007C1E0000}"/>
    <cellStyle name="Normal 6 11 28" xfId="4463" xr:uid="{00000000-0005-0000-0000-00007D1E0000}"/>
    <cellStyle name="Normal 6 11 29" xfId="4464" xr:uid="{00000000-0005-0000-0000-00007E1E0000}"/>
    <cellStyle name="Normal 6 11 3" xfId="4465" xr:uid="{00000000-0005-0000-0000-00007F1E0000}"/>
    <cellStyle name="Normal 6 11 3 10" xfId="4466" xr:uid="{00000000-0005-0000-0000-0000801E0000}"/>
    <cellStyle name="Normal 6 11 3 11" xfId="4467" xr:uid="{00000000-0005-0000-0000-0000811E0000}"/>
    <cellStyle name="Normal 6 11 3 12" xfId="4468" xr:uid="{00000000-0005-0000-0000-0000821E0000}"/>
    <cellStyle name="Normal 6 11 3 13" xfId="4469" xr:uid="{00000000-0005-0000-0000-0000831E0000}"/>
    <cellStyle name="Normal 6 11 3 14" xfId="4470" xr:uid="{00000000-0005-0000-0000-0000841E0000}"/>
    <cellStyle name="Normal 6 11 3 15" xfId="4471" xr:uid="{00000000-0005-0000-0000-0000851E0000}"/>
    <cellStyle name="Normal 6 11 3 16" xfId="4472" xr:uid="{00000000-0005-0000-0000-0000861E0000}"/>
    <cellStyle name="Normal 6 11 3 17" xfId="4473" xr:uid="{00000000-0005-0000-0000-0000871E0000}"/>
    <cellStyle name="Normal 6 11 3 18" xfId="4474" xr:uid="{00000000-0005-0000-0000-0000881E0000}"/>
    <cellStyle name="Normal 6 11 3 19" xfId="4475" xr:uid="{00000000-0005-0000-0000-0000891E0000}"/>
    <cellStyle name="Normal 6 11 3 2" xfId="4476" xr:uid="{00000000-0005-0000-0000-00008A1E0000}"/>
    <cellStyle name="Normal 6 11 3 2 10" xfId="4477" xr:uid="{00000000-0005-0000-0000-00008B1E0000}"/>
    <cellStyle name="Normal 6 11 3 2 11" xfId="4478" xr:uid="{00000000-0005-0000-0000-00008C1E0000}"/>
    <cellStyle name="Normal 6 11 3 2 12" xfId="4479" xr:uid="{00000000-0005-0000-0000-00008D1E0000}"/>
    <cellStyle name="Normal 6 11 3 2 13" xfId="4480" xr:uid="{00000000-0005-0000-0000-00008E1E0000}"/>
    <cellStyle name="Normal 6 11 3 2 14" xfId="4481" xr:uid="{00000000-0005-0000-0000-00008F1E0000}"/>
    <cellStyle name="Normal 6 11 3 2 15" xfId="4482" xr:uid="{00000000-0005-0000-0000-0000901E0000}"/>
    <cellStyle name="Normal 6 11 3 2 16" xfId="4483" xr:uid="{00000000-0005-0000-0000-0000911E0000}"/>
    <cellStyle name="Normal 6 11 3 2 17" xfId="4484" xr:uid="{00000000-0005-0000-0000-0000921E0000}"/>
    <cellStyle name="Normal 6 11 3 2 18" xfId="4485" xr:uid="{00000000-0005-0000-0000-0000931E0000}"/>
    <cellStyle name="Normal 6 11 3 2 19" xfId="4486" xr:uid="{00000000-0005-0000-0000-0000941E0000}"/>
    <cellStyle name="Normal 6 11 3 2 2" xfId="4487" xr:uid="{00000000-0005-0000-0000-0000951E0000}"/>
    <cellStyle name="Normal 6 11 3 2 20" xfId="4488" xr:uid="{00000000-0005-0000-0000-0000961E0000}"/>
    <cellStyle name="Normal 6 11 3 2 21" xfId="4489" xr:uid="{00000000-0005-0000-0000-0000971E0000}"/>
    <cellStyle name="Normal 6 11 3 2 22" xfId="4490" xr:uid="{00000000-0005-0000-0000-0000981E0000}"/>
    <cellStyle name="Normal 6 11 3 2 23" xfId="4491" xr:uid="{00000000-0005-0000-0000-0000991E0000}"/>
    <cellStyle name="Normal 6 11 3 2 24" xfId="4492" xr:uid="{00000000-0005-0000-0000-00009A1E0000}"/>
    <cellStyle name="Normal 6 11 3 2 25" xfId="4493" xr:uid="{00000000-0005-0000-0000-00009B1E0000}"/>
    <cellStyle name="Normal 6 11 3 2 26" xfId="4494" xr:uid="{00000000-0005-0000-0000-00009C1E0000}"/>
    <cellStyle name="Normal 6 11 3 2 3" xfId="4495" xr:uid="{00000000-0005-0000-0000-00009D1E0000}"/>
    <cellStyle name="Normal 6 11 3 2 4" xfId="4496" xr:uid="{00000000-0005-0000-0000-00009E1E0000}"/>
    <cellStyle name="Normal 6 11 3 2 5" xfId="4497" xr:uid="{00000000-0005-0000-0000-00009F1E0000}"/>
    <cellStyle name="Normal 6 11 3 2 6" xfId="4498" xr:uid="{00000000-0005-0000-0000-0000A01E0000}"/>
    <cellStyle name="Normal 6 11 3 2 7" xfId="4499" xr:uid="{00000000-0005-0000-0000-0000A11E0000}"/>
    <cellStyle name="Normal 6 11 3 2 8" xfId="4500" xr:uid="{00000000-0005-0000-0000-0000A21E0000}"/>
    <cellStyle name="Normal 6 11 3 2 9" xfId="4501" xr:uid="{00000000-0005-0000-0000-0000A31E0000}"/>
    <cellStyle name="Normal 6 11 3 2_11. BS" xfId="10897" xr:uid="{05408C84-2808-44AC-834B-6B8BEA3F5CD2}"/>
    <cellStyle name="Normal 6 11 3 20" xfId="4502" xr:uid="{00000000-0005-0000-0000-0000A51E0000}"/>
    <cellStyle name="Normal 6 11 3 21" xfId="4503" xr:uid="{00000000-0005-0000-0000-0000A61E0000}"/>
    <cellStyle name="Normal 6 11 3 22" xfId="4504" xr:uid="{00000000-0005-0000-0000-0000A71E0000}"/>
    <cellStyle name="Normal 6 11 3 23" xfId="4505" xr:uid="{00000000-0005-0000-0000-0000A81E0000}"/>
    <cellStyle name="Normal 6 11 3 24" xfId="4506" xr:uid="{00000000-0005-0000-0000-0000A91E0000}"/>
    <cellStyle name="Normal 6 11 3 25" xfId="4507" xr:uid="{00000000-0005-0000-0000-0000AA1E0000}"/>
    <cellStyle name="Normal 6 11 3 26" xfId="4508" xr:uid="{00000000-0005-0000-0000-0000AB1E0000}"/>
    <cellStyle name="Normal 6 11 3 27" xfId="4509" xr:uid="{00000000-0005-0000-0000-0000AC1E0000}"/>
    <cellStyle name="Normal 6 11 3 3" xfId="4510" xr:uid="{00000000-0005-0000-0000-0000AD1E0000}"/>
    <cellStyle name="Normal 6 11 3 4" xfId="4511" xr:uid="{00000000-0005-0000-0000-0000AE1E0000}"/>
    <cellStyle name="Normal 6 11 3 5" xfId="4512" xr:uid="{00000000-0005-0000-0000-0000AF1E0000}"/>
    <cellStyle name="Normal 6 11 3 6" xfId="4513" xr:uid="{00000000-0005-0000-0000-0000B01E0000}"/>
    <cellStyle name="Normal 6 11 3 7" xfId="4514" xr:uid="{00000000-0005-0000-0000-0000B11E0000}"/>
    <cellStyle name="Normal 6 11 3 8" xfId="4515" xr:uid="{00000000-0005-0000-0000-0000B21E0000}"/>
    <cellStyle name="Normal 6 11 3 9" xfId="4516" xr:uid="{00000000-0005-0000-0000-0000B31E0000}"/>
    <cellStyle name="Normal 6 11 3_11. BS" xfId="10896" xr:uid="{F5B698D3-4F24-4C25-80C8-7907EB477FA2}"/>
    <cellStyle name="Normal 6 11 30" xfId="4517" xr:uid="{00000000-0005-0000-0000-0000B51E0000}"/>
    <cellStyle name="Normal 6 11 31" xfId="4518" xr:uid="{00000000-0005-0000-0000-0000B61E0000}"/>
    <cellStyle name="Normal 6 11 32" xfId="4519" xr:uid="{00000000-0005-0000-0000-0000B71E0000}"/>
    <cellStyle name="Normal 6 11 33" xfId="4520" xr:uid="{00000000-0005-0000-0000-0000B81E0000}"/>
    <cellStyle name="Normal 6 11 34" xfId="4521" xr:uid="{00000000-0005-0000-0000-0000B91E0000}"/>
    <cellStyle name="Normal 6 11 35" xfId="4522" xr:uid="{00000000-0005-0000-0000-0000BA1E0000}"/>
    <cellStyle name="Normal 6 11 4" xfId="4523" xr:uid="{00000000-0005-0000-0000-0000BB1E0000}"/>
    <cellStyle name="Normal 6 11 4 10" xfId="4524" xr:uid="{00000000-0005-0000-0000-0000BC1E0000}"/>
    <cellStyle name="Normal 6 11 4 11" xfId="4525" xr:uid="{00000000-0005-0000-0000-0000BD1E0000}"/>
    <cellStyle name="Normal 6 11 4 12" xfId="4526" xr:uid="{00000000-0005-0000-0000-0000BE1E0000}"/>
    <cellStyle name="Normal 6 11 4 13" xfId="4527" xr:uid="{00000000-0005-0000-0000-0000BF1E0000}"/>
    <cellStyle name="Normal 6 11 4 14" xfId="4528" xr:uid="{00000000-0005-0000-0000-0000C01E0000}"/>
    <cellStyle name="Normal 6 11 4 15" xfId="4529" xr:uid="{00000000-0005-0000-0000-0000C11E0000}"/>
    <cellStyle name="Normal 6 11 4 16" xfId="4530" xr:uid="{00000000-0005-0000-0000-0000C21E0000}"/>
    <cellStyle name="Normal 6 11 4 17" xfId="4531" xr:uid="{00000000-0005-0000-0000-0000C31E0000}"/>
    <cellStyle name="Normal 6 11 4 18" xfId="4532" xr:uid="{00000000-0005-0000-0000-0000C41E0000}"/>
    <cellStyle name="Normal 6 11 4 19" xfId="4533" xr:uid="{00000000-0005-0000-0000-0000C51E0000}"/>
    <cellStyle name="Normal 6 11 4 2" xfId="4534" xr:uid="{00000000-0005-0000-0000-0000C61E0000}"/>
    <cellStyle name="Normal 6 11 4 2 10" xfId="4535" xr:uid="{00000000-0005-0000-0000-0000C71E0000}"/>
    <cellStyle name="Normal 6 11 4 2 11" xfId="4536" xr:uid="{00000000-0005-0000-0000-0000C81E0000}"/>
    <cellStyle name="Normal 6 11 4 2 12" xfId="4537" xr:uid="{00000000-0005-0000-0000-0000C91E0000}"/>
    <cellStyle name="Normal 6 11 4 2 13" xfId="4538" xr:uid="{00000000-0005-0000-0000-0000CA1E0000}"/>
    <cellStyle name="Normal 6 11 4 2 14" xfId="4539" xr:uid="{00000000-0005-0000-0000-0000CB1E0000}"/>
    <cellStyle name="Normal 6 11 4 2 15" xfId="4540" xr:uid="{00000000-0005-0000-0000-0000CC1E0000}"/>
    <cellStyle name="Normal 6 11 4 2 16" xfId="4541" xr:uid="{00000000-0005-0000-0000-0000CD1E0000}"/>
    <cellStyle name="Normal 6 11 4 2 17" xfId="4542" xr:uid="{00000000-0005-0000-0000-0000CE1E0000}"/>
    <cellStyle name="Normal 6 11 4 2 18" xfId="4543" xr:uid="{00000000-0005-0000-0000-0000CF1E0000}"/>
    <cellStyle name="Normal 6 11 4 2 19" xfId="4544" xr:uid="{00000000-0005-0000-0000-0000D01E0000}"/>
    <cellStyle name="Normal 6 11 4 2 2" xfId="4545" xr:uid="{00000000-0005-0000-0000-0000D11E0000}"/>
    <cellStyle name="Normal 6 11 4 2 20" xfId="4546" xr:uid="{00000000-0005-0000-0000-0000D21E0000}"/>
    <cellStyle name="Normal 6 11 4 2 21" xfId="4547" xr:uid="{00000000-0005-0000-0000-0000D31E0000}"/>
    <cellStyle name="Normal 6 11 4 2 22" xfId="4548" xr:uid="{00000000-0005-0000-0000-0000D41E0000}"/>
    <cellStyle name="Normal 6 11 4 2 23" xfId="4549" xr:uid="{00000000-0005-0000-0000-0000D51E0000}"/>
    <cellStyle name="Normal 6 11 4 2 24" xfId="4550" xr:uid="{00000000-0005-0000-0000-0000D61E0000}"/>
    <cellStyle name="Normal 6 11 4 2 25" xfId="4551" xr:uid="{00000000-0005-0000-0000-0000D71E0000}"/>
    <cellStyle name="Normal 6 11 4 2 26" xfId="4552" xr:uid="{00000000-0005-0000-0000-0000D81E0000}"/>
    <cellStyle name="Normal 6 11 4 2 3" xfId="4553" xr:uid="{00000000-0005-0000-0000-0000D91E0000}"/>
    <cellStyle name="Normal 6 11 4 2 4" xfId="4554" xr:uid="{00000000-0005-0000-0000-0000DA1E0000}"/>
    <cellStyle name="Normal 6 11 4 2 5" xfId="4555" xr:uid="{00000000-0005-0000-0000-0000DB1E0000}"/>
    <cellStyle name="Normal 6 11 4 2 6" xfId="4556" xr:uid="{00000000-0005-0000-0000-0000DC1E0000}"/>
    <cellStyle name="Normal 6 11 4 2 7" xfId="4557" xr:uid="{00000000-0005-0000-0000-0000DD1E0000}"/>
    <cellStyle name="Normal 6 11 4 2 8" xfId="4558" xr:uid="{00000000-0005-0000-0000-0000DE1E0000}"/>
    <cellStyle name="Normal 6 11 4 2 9" xfId="4559" xr:uid="{00000000-0005-0000-0000-0000DF1E0000}"/>
    <cellStyle name="Normal 6 11 4 2_11. BS" xfId="10899" xr:uid="{28516C76-5C4E-4F56-9019-47BFF1B014FD}"/>
    <cellStyle name="Normal 6 11 4 20" xfId="4560" xr:uid="{00000000-0005-0000-0000-0000E11E0000}"/>
    <cellStyle name="Normal 6 11 4 21" xfId="4561" xr:uid="{00000000-0005-0000-0000-0000E21E0000}"/>
    <cellStyle name="Normal 6 11 4 22" xfId="4562" xr:uid="{00000000-0005-0000-0000-0000E31E0000}"/>
    <cellStyle name="Normal 6 11 4 23" xfId="4563" xr:uid="{00000000-0005-0000-0000-0000E41E0000}"/>
    <cellStyle name="Normal 6 11 4 24" xfId="4564" xr:uid="{00000000-0005-0000-0000-0000E51E0000}"/>
    <cellStyle name="Normal 6 11 4 25" xfId="4565" xr:uid="{00000000-0005-0000-0000-0000E61E0000}"/>
    <cellStyle name="Normal 6 11 4 26" xfId="4566" xr:uid="{00000000-0005-0000-0000-0000E71E0000}"/>
    <cellStyle name="Normal 6 11 4 27" xfId="4567" xr:uid="{00000000-0005-0000-0000-0000E81E0000}"/>
    <cellStyle name="Normal 6 11 4 3" xfId="4568" xr:uid="{00000000-0005-0000-0000-0000E91E0000}"/>
    <cellStyle name="Normal 6 11 4 4" xfId="4569" xr:uid="{00000000-0005-0000-0000-0000EA1E0000}"/>
    <cellStyle name="Normal 6 11 4 5" xfId="4570" xr:uid="{00000000-0005-0000-0000-0000EB1E0000}"/>
    <cellStyle name="Normal 6 11 4 6" xfId="4571" xr:uid="{00000000-0005-0000-0000-0000EC1E0000}"/>
    <cellStyle name="Normal 6 11 4 7" xfId="4572" xr:uid="{00000000-0005-0000-0000-0000ED1E0000}"/>
    <cellStyle name="Normal 6 11 4 8" xfId="4573" xr:uid="{00000000-0005-0000-0000-0000EE1E0000}"/>
    <cellStyle name="Normal 6 11 4 9" xfId="4574" xr:uid="{00000000-0005-0000-0000-0000EF1E0000}"/>
    <cellStyle name="Normal 6 11 4_11. BS" xfId="10898" xr:uid="{AB40BD89-631C-4240-81C9-F0F43D17C210}"/>
    <cellStyle name="Normal 6 11 5" xfId="4575" xr:uid="{00000000-0005-0000-0000-0000F11E0000}"/>
    <cellStyle name="Normal 6 11 5 10" xfId="4576" xr:uid="{00000000-0005-0000-0000-0000F21E0000}"/>
    <cellStyle name="Normal 6 11 5 11" xfId="4577" xr:uid="{00000000-0005-0000-0000-0000F31E0000}"/>
    <cellStyle name="Normal 6 11 5 12" xfId="4578" xr:uid="{00000000-0005-0000-0000-0000F41E0000}"/>
    <cellStyle name="Normal 6 11 5 13" xfId="4579" xr:uid="{00000000-0005-0000-0000-0000F51E0000}"/>
    <cellStyle name="Normal 6 11 5 14" xfId="4580" xr:uid="{00000000-0005-0000-0000-0000F61E0000}"/>
    <cellStyle name="Normal 6 11 5 15" xfId="4581" xr:uid="{00000000-0005-0000-0000-0000F71E0000}"/>
    <cellStyle name="Normal 6 11 5 16" xfId="4582" xr:uid="{00000000-0005-0000-0000-0000F81E0000}"/>
    <cellStyle name="Normal 6 11 5 17" xfId="4583" xr:uid="{00000000-0005-0000-0000-0000F91E0000}"/>
    <cellStyle name="Normal 6 11 5 18" xfId="4584" xr:uid="{00000000-0005-0000-0000-0000FA1E0000}"/>
    <cellStyle name="Normal 6 11 5 19" xfId="4585" xr:uid="{00000000-0005-0000-0000-0000FB1E0000}"/>
    <cellStyle name="Normal 6 11 5 2" xfId="4586" xr:uid="{00000000-0005-0000-0000-0000FC1E0000}"/>
    <cellStyle name="Normal 6 11 5 20" xfId="4587" xr:uid="{00000000-0005-0000-0000-0000FD1E0000}"/>
    <cellStyle name="Normal 6 11 5 21" xfId="4588" xr:uid="{00000000-0005-0000-0000-0000FE1E0000}"/>
    <cellStyle name="Normal 6 11 5 22" xfId="4589" xr:uid="{00000000-0005-0000-0000-0000FF1E0000}"/>
    <cellStyle name="Normal 6 11 5 23" xfId="4590" xr:uid="{00000000-0005-0000-0000-0000001F0000}"/>
    <cellStyle name="Normal 6 11 5 24" xfId="4591" xr:uid="{00000000-0005-0000-0000-0000011F0000}"/>
    <cellStyle name="Normal 6 11 5 25" xfId="4592" xr:uid="{00000000-0005-0000-0000-0000021F0000}"/>
    <cellStyle name="Normal 6 11 5 26" xfId="4593" xr:uid="{00000000-0005-0000-0000-0000031F0000}"/>
    <cellStyle name="Normal 6 11 5 3" xfId="4594" xr:uid="{00000000-0005-0000-0000-0000041F0000}"/>
    <cellStyle name="Normal 6 11 5 4" xfId="4595" xr:uid="{00000000-0005-0000-0000-0000051F0000}"/>
    <cellStyle name="Normal 6 11 5 5" xfId="4596" xr:uid="{00000000-0005-0000-0000-0000061F0000}"/>
    <cellStyle name="Normal 6 11 5 6" xfId="4597" xr:uid="{00000000-0005-0000-0000-0000071F0000}"/>
    <cellStyle name="Normal 6 11 5 7" xfId="4598" xr:uid="{00000000-0005-0000-0000-0000081F0000}"/>
    <cellStyle name="Normal 6 11 5 8" xfId="4599" xr:uid="{00000000-0005-0000-0000-0000091F0000}"/>
    <cellStyle name="Normal 6 11 5 9" xfId="4600" xr:uid="{00000000-0005-0000-0000-00000A1F0000}"/>
    <cellStyle name="Normal 6 11 5_11. BS" xfId="10900" xr:uid="{F5CAA848-AF31-4FFD-8AA9-3A4C6C2E9443}"/>
    <cellStyle name="Normal 6 11 6" xfId="4601" xr:uid="{00000000-0005-0000-0000-00000C1F0000}"/>
    <cellStyle name="Normal 6 11 6 10" xfId="4602" xr:uid="{00000000-0005-0000-0000-00000D1F0000}"/>
    <cellStyle name="Normal 6 11 6 11" xfId="4603" xr:uid="{00000000-0005-0000-0000-00000E1F0000}"/>
    <cellStyle name="Normal 6 11 6 12" xfId="4604" xr:uid="{00000000-0005-0000-0000-00000F1F0000}"/>
    <cellStyle name="Normal 6 11 6 13" xfId="4605" xr:uid="{00000000-0005-0000-0000-0000101F0000}"/>
    <cellStyle name="Normal 6 11 6 14" xfId="4606" xr:uid="{00000000-0005-0000-0000-0000111F0000}"/>
    <cellStyle name="Normal 6 11 6 15" xfId="4607" xr:uid="{00000000-0005-0000-0000-0000121F0000}"/>
    <cellStyle name="Normal 6 11 6 16" xfId="4608" xr:uid="{00000000-0005-0000-0000-0000131F0000}"/>
    <cellStyle name="Normal 6 11 6 17" xfId="4609" xr:uid="{00000000-0005-0000-0000-0000141F0000}"/>
    <cellStyle name="Normal 6 11 6 18" xfId="4610" xr:uid="{00000000-0005-0000-0000-0000151F0000}"/>
    <cellStyle name="Normal 6 11 6 19" xfId="4611" xr:uid="{00000000-0005-0000-0000-0000161F0000}"/>
    <cellStyle name="Normal 6 11 6 2" xfId="4612" xr:uid="{00000000-0005-0000-0000-0000171F0000}"/>
    <cellStyle name="Normal 6 11 6 20" xfId="4613" xr:uid="{00000000-0005-0000-0000-0000181F0000}"/>
    <cellStyle name="Normal 6 11 6 21" xfId="4614" xr:uid="{00000000-0005-0000-0000-0000191F0000}"/>
    <cellStyle name="Normal 6 11 6 22" xfId="4615" xr:uid="{00000000-0005-0000-0000-00001A1F0000}"/>
    <cellStyle name="Normal 6 11 6 23" xfId="4616" xr:uid="{00000000-0005-0000-0000-00001B1F0000}"/>
    <cellStyle name="Normal 6 11 6 24" xfId="4617" xr:uid="{00000000-0005-0000-0000-00001C1F0000}"/>
    <cellStyle name="Normal 6 11 6 25" xfId="4618" xr:uid="{00000000-0005-0000-0000-00001D1F0000}"/>
    <cellStyle name="Normal 6 11 6 26" xfId="4619" xr:uid="{00000000-0005-0000-0000-00001E1F0000}"/>
    <cellStyle name="Normal 6 11 6 3" xfId="4620" xr:uid="{00000000-0005-0000-0000-00001F1F0000}"/>
    <cellStyle name="Normal 6 11 6 4" xfId="4621" xr:uid="{00000000-0005-0000-0000-0000201F0000}"/>
    <cellStyle name="Normal 6 11 6 5" xfId="4622" xr:uid="{00000000-0005-0000-0000-0000211F0000}"/>
    <cellStyle name="Normal 6 11 6 6" xfId="4623" xr:uid="{00000000-0005-0000-0000-0000221F0000}"/>
    <cellStyle name="Normal 6 11 6 7" xfId="4624" xr:uid="{00000000-0005-0000-0000-0000231F0000}"/>
    <cellStyle name="Normal 6 11 6 8" xfId="4625" xr:uid="{00000000-0005-0000-0000-0000241F0000}"/>
    <cellStyle name="Normal 6 11 6 9" xfId="4626" xr:uid="{00000000-0005-0000-0000-0000251F0000}"/>
    <cellStyle name="Normal 6 11 6_11. BS" xfId="10901" xr:uid="{863E1953-D06A-430B-8E5E-DB197AA2038D}"/>
    <cellStyle name="Normal 6 11 7" xfId="4627" xr:uid="{00000000-0005-0000-0000-0000271F0000}"/>
    <cellStyle name="Normal 6 11 7 10" xfId="4628" xr:uid="{00000000-0005-0000-0000-0000281F0000}"/>
    <cellStyle name="Normal 6 11 7 11" xfId="4629" xr:uid="{00000000-0005-0000-0000-0000291F0000}"/>
    <cellStyle name="Normal 6 11 7 12" xfId="4630" xr:uid="{00000000-0005-0000-0000-00002A1F0000}"/>
    <cellStyle name="Normal 6 11 7 13" xfId="4631" xr:uid="{00000000-0005-0000-0000-00002B1F0000}"/>
    <cellStyle name="Normal 6 11 7 14" xfId="4632" xr:uid="{00000000-0005-0000-0000-00002C1F0000}"/>
    <cellStyle name="Normal 6 11 7 15" xfId="4633" xr:uid="{00000000-0005-0000-0000-00002D1F0000}"/>
    <cellStyle name="Normal 6 11 7 16" xfId="4634" xr:uid="{00000000-0005-0000-0000-00002E1F0000}"/>
    <cellStyle name="Normal 6 11 7 17" xfId="4635" xr:uid="{00000000-0005-0000-0000-00002F1F0000}"/>
    <cellStyle name="Normal 6 11 7 18" xfId="4636" xr:uid="{00000000-0005-0000-0000-0000301F0000}"/>
    <cellStyle name="Normal 6 11 7 19" xfId="4637" xr:uid="{00000000-0005-0000-0000-0000311F0000}"/>
    <cellStyle name="Normal 6 11 7 2" xfId="4638" xr:uid="{00000000-0005-0000-0000-0000321F0000}"/>
    <cellStyle name="Normal 6 11 7 20" xfId="4639" xr:uid="{00000000-0005-0000-0000-0000331F0000}"/>
    <cellStyle name="Normal 6 11 7 21" xfId="4640" xr:uid="{00000000-0005-0000-0000-0000341F0000}"/>
    <cellStyle name="Normal 6 11 7 22" xfId="4641" xr:uid="{00000000-0005-0000-0000-0000351F0000}"/>
    <cellStyle name="Normal 6 11 7 23" xfId="4642" xr:uid="{00000000-0005-0000-0000-0000361F0000}"/>
    <cellStyle name="Normal 6 11 7 24" xfId="4643" xr:uid="{00000000-0005-0000-0000-0000371F0000}"/>
    <cellStyle name="Normal 6 11 7 25" xfId="4644" xr:uid="{00000000-0005-0000-0000-0000381F0000}"/>
    <cellStyle name="Normal 6 11 7 26" xfId="4645" xr:uid="{00000000-0005-0000-0000-0000391F0000}"/>
    <cellStyle name="Normal 6 11 7 3" xfId="4646" xr:uid="{00000000-0005-0000-0000-00003A1F0000}"/>
    <cellStyle name="Normal 6 11 7 4" xfId="4647" xr:uid="{00000000-0005-0000-0000-00003B1F0000}"/>
    <cellStyle name="Normal 6 11 7 5" xfId="4648" xr:uid="{00000000-0005-0000-0000-00003C1F0000}"/>
    <cellStyle name="Normal 6 11 7 6" xfId="4649" xr:uid="{00000000-0005-0000-0000-00003D1F0000}"/>
    <cellStyle name="Normal 6 11 7 7" xfId="4650" xr:uid="{00000000-0005-0000-0000-00003E1F0000}"/>
    <cellStyle name="Normal 6 11 7 8" xfId="4651" xr:uid="{00000000-0005-0000-0000-00003F1F0000}"/>
    <cellStyle name="Normal 6 11 7 9" xfId="4652" xr:uid="{00000000-0005-0000-0000-0000401F0000}"/>
    <cellStyle name="Normal 6 11 7_11. BS" xfId="10902" xr:uid="{5C4801A6-C492-4AA2-BDB0-2117823BA2C1}"/>
    <cellStyle name="Normal 6 11 8" xfId="4653" xr:uid="{00000000-0005-0000-0000-0000421F0000}"/>
    <cellStyle name="Normal 6 11 8 10" xfId="4654" xr:uid="{00000000-0005-0000-0000-0000431F0000}"/>
    <cellStyle name="Normal 6 11 8 11" xfId="4655" xr:uid="{00000000-0005-0000-0000-0000441F0000}"/>
    <cellStyle name="Normal 6 11 8 12" xfId="4656" xr:uid="{00000000-0005-0000-0000-0000451F0000}"/>
    <cellStyle name="Normal 6 11 8 13" xfId="4657" xr:uid="{00000000-0005-0000-0000-0000461F0000}"/>
    <cellStyle name="Normal 6 11 8 14" xfId="4658" xr:uid="{00000000-0005-0000-0000-0000471F0000}"/>
    <cellStyle name="Normal 6 11 8 15" xfId="4659" xr:uid="{00000000-0005-0000-0000-0000481F0000}"/>
    <cellStyle name="Normal 6 11 8 16" xfId="4660" xr:uid="{00000000-0005-0000-0000-0000491F0000}"/>
    <cellStyle name="Normal 6 11 8 17" xfId="4661" xr:uid="{00000000-0005-0000-0000-00004A1F0000}"/>
    <cellStyle name="Normal 6 11 8 18" xfId="4662" xr:uid="{00000000-0005-0000-0000-00004B1F0000}"/>
    <cellStyle name="Normal 6 11 8 19" xfId="4663" xr:uid="{00000000-0005-0000-0000-00004C1F0000}"/>
    <cellStyle name="Normal 6 11 8 2" xfId="4664" xr:uid="{00000000-0005-0000-0000-00004D1F0000}"/>
    <cellStyle name="Normal 6 11 8 20" xfId="4665" xr:uid="{00000000-0005-0000-0000-00004E1F0000}"/>
    <cellStyle name="Normal 6 11 8 21" xfId="4666" xr:uid="{00000000-0005-0000-0000-00004F1F0000}"/>
    <cellStyle name="Normal 6 11 8 22" xfId="4667" xr:uid="{00000000-0005-0000-0000-0000501F0000}"/>
    <cellStyle name="Normal 6 11 8 23" xfId="4668" xr:uid="{00000000-0005-0000-0000-0000511F0000}"/>
    <cellStyle name="Normal 6 11 8 24" xfId="4669" xr:uid="{00000000-0005-0000-0000-0000521F0000}"/>
    <cellStyle name="Normal 6 11 8 25" xfId="4670" xr:uid="{00000000-0005-0000-0000-0000531F0000}"/>
    <cellStyle name="Normal 6 11 8 26" xfId="4671" xr:uid="{00000000-0005-0000-0000-0000541F0000}"/>
    <cellStyle name="Normal 6 11 8 3" xfId="4672" xr:uid="{00000000-0005-0000-0000-0000551F0000}"/>
    <cellStyle name="Normal 6 11 8 4" xfId="4673" xr:uid="{00000000-0005-0000-0000-0000561F0000}"/>
    <cellStyle name="Normal 6 11 8 5" xfId="4674" xr:uid="{00000000-0005-0000-0000-0000571F0000}"/>
    <cellStyle name="Normal 6 11 8 6" xfId="4675" xr:uid="{00000000-0005-0000-0000-0000581F0000}"/>
    <cellStyle name="Normal 6 11 8 7" xfId="4676" xr:uid="{00000000-0005-0000-0000-0000591F0000}"/>
    <cellStyle name="Normal 6 11 8 8" xfId="4677" xr:uid="{00000000-0005-0000-0000-00005A1F0000}"/>
    <cellStyle name="Normal 6 11 8 9" xfId="4678" xr:uid="{00000000-0005-0000-0000-00005B1F0000}"/>
    <cellStyle name="Normal 6 11 8_11. BS" xfId="10903" xr:uid="{B0AE64B7-CA5C-44E7-9814-0EA1B16D7DC3}"/>
    <cellStyle name="Normal 6 11 9" xfId="4679" xr:uid="{00000000-0005-0000-0000-00005D1F0000}"/>
    <cellStyle name="Normal 6 11 9 10" xfId="4680" xr:uid="{00000000-0005-0000-0000-00005E1F0000}"/>
    <cellStyle name="Normal 6 11 9 11" xfId="4681" xr:uid="{00000000-0005-0000-0000-00005F1F0000}"/>
    <cellStyle name="Normal 6 11 9 12" xfId="4682" xr:uid="{00000000-0005-0000-0000-0000601F0000}"/>
    <cellStyle name="Normal 6 11 9 13" xfId="4683" xr:uid="{00000000-0005-0000-0000-0000611F0000}"/>
    <cellStyle name="Normal 6 11 9 14" xfId="4684" xr:uid="{00000000-0005-0000-0000-0000621F0000}"/>
    <cellStyle name="Normal 6 11 9 15" xfId="4685" xr:uid="{00000000-0005-0000-0000-0000631F0000}"/>
    <cellStyle name="Normal 6 11 9 16" xfId="4686" xr:uid="{00000000-0005-0000-0000-0000641F0000}"/>
    <cellStyle name="Normal 6 11 9 17" xfId="4687" xr:uid="{00000000-0005-0000-0000-0000651F0000}"/>
    <cellStyle name="Normal 6 11 9 18" xfId="4688" xr:uid="{00000000-0005-0000-0000-0000661F0000}"/>
    <cellStyle name="Normal 6 11 9 19" xfId="4689" xr:uid="{00000000-0005-0000-0000-0000671F0000}"/>
    <cellStyle name="Normal 6 11 9 2" xfId="4690" xr:uid="{00000000-0005-0000-0000-0000681F0000}"/>
    <cellStyle name="Normal 6 11 9 20" xfId="4691" xr:uid="{00000000-0005-0000-0000-0000691F0000}"/>
    <cellStyle name="Normal 6 11 9 21" xfId="4692" xr:uid="{00000000-0005-0000-0000-00006A1F0000}"/>
    <cellStyle name="Normal 6 11 9 22" xfId="4693" xr:uid="{00000000-0005-0000-0000-00006B1F0000}"/>
    <cellStyle name="Normal 6 11 9 23" xfId="4694" xr:uid="{00000000-0005-0000-0000-00006C1F0000}"/>
    <cellStyle name="Normal 6 11 9 24" xfId="4695" xr:uid="{00000000-0005-0000-0000-00006D1F0000}"/>
    <cellStyle name="Normal 6 11 9 25" xfId="4696" xr:uid="{00000000-0005-0000-0000-00006E1F0000}"/>
    <cellStyle name="Normal 6 11 9 26" xfId="4697" xr:uid="{00000000-0005-0000-0000-00006F1F0000}"/>
    <cellStyle name="Normal 6 11 9 3" xfId="4698" xr:uid="{00000000-0005-0000-0000-0000701F0000}"/>
    <cellStyle name="Normal 6 11 9 4" xfId="4699" xr:uid="{00000000-0005-0000-0000-0000711F0000}"/>
    <cellStyle name="Normal 6 11 9 5" xfId="4700" xr:uid="{00000000-0005-0000-0000-0000721F0000}"/>
    <cellStyle name="Normal 6 11 9 6" xfId="4701" xr:uid="{00000000-0005-0000-0000-0000731F0000}"/>
    <cellStyle name="Normal 6 11 9 7" xfId="4702" xr:uid="{00000000-0005-0000-0000-0000741F0000}"/>
    <cellStyle name="Normal 6 11 9 8" xfId="4703" xr:uid="{00000000-0005-0000-0000-0000751F0000}"/>
    <cellStyle name="Normal 6 11 9 9" xfId="4704" xr:uid="{00000000-0005-0000-0000-0000761F0000}"/>
    <cellStyle name="Normal 6 11 9_11. BS" xfId="10904" xr:uid="{351552E2-44FE-4573-85BC-A09813F4ABE8}"/>
    <cellStyle name="Normal 6 11_11. BS" xfId="10886" xr:uid="{BA4F8518-209D-485B-A666-9141F21B9E43}"/>
    <cellStyle name="Normal 6 12" xfId="4705" xr:uid="{00000000-0005-0000-0000-0000791F0000}"/>
    <cellStyle name="Normal 6 12 10" xfId="4706" xr:uid="{00000000-0005-0000-0000-00007A1F0000}"/>
    <cellStyle name="Normal 6 12 10 10" xfId="4707" xr:uid="{00000000-0005-0000-0000-00007B1F0000}"/>
    <cellStyle name="Normal 6 12 10 11" xfId="4708" xr:uid="{00000000-0005-0000-0000-00007C1F0000}"/>
    <cellStyle name="Normal 6 12 10 12" xfId="4709" xr:uid="{00000000-0005-0000-0000-00007D1F0000}"/>
    <cellStyle name="Normal 6 12 10 13" xfId="4710" xr:uid="{00000000-0005-0000-0000-00007E1F0000}"/>
    <cellStyle name="Normal 6 12 10 14" xfId="4711" xr:uid="{00000000-0005-0000-0000-00007F1F0000}"/>
    <cellStyle name="Normal 6 12 10 15" xfId="4712" xr:uid="{00000000-0005-0000-0000-0000801F0000}"/>
    <cellStyle name="Normal 6 12 10 16" xfId="4713" xr:uid="{00000000-0005-0000-0000-0000811F0000}"/>
    <cellStyle name="Normal 6 12 10 17" xfId="4714" xr:uid="{00000000-0005-0000-0000-0000821F0000}"/>
    <cellStyle name="Normal 6 12 10 18" xfId="4715" xr:uid="{00000000-0005-0000-0000-0000831F0000}"/>
    <cellStyle name="Normal 6 12 10 19" xfId="4716" xr:uid="{00000000-0005-0000-0000-0000841F0000}"/>
    <cellStyle name="Normal 6 12 10 2" xfId="4717" xr:uid="{00000000-0005-0000-0000-0000851F0000}"/>
    <cellStyle name="Normal 6 12 10 20" xfId="4718" xr:uid="{00000000-0005-0000-0000-0000861F0000}"/>
    <cellStyle name="Normal 6 12 10 21" xfId="4719" xr:uid="{00000000-0005-0000-0000-0000871F0000}"/>
    <cellStyle name="Normal 6 12 10 22" xfId="4720" xr:uid="{00000000-0005-0000-0000-0000881F0000}"/>
    <cellStyle name="Normal 6 12 10 23" xfId="4721" xr:uid="{00000000-0005-0000-0000-0000891F0000}"/>
    <cellStyle name="Normal 6 12 10 24" xfId="4722" xr:uid="{00000000-0005-0000-0000-00008A1F0000}"/>
    <cellStyle name="Normal 6 12 10 25" xfId="4723" xr:uid="{00000000-0005-0000-0000-00008B1F0000}"/>
    <cellStyle name="Normal 6 12 10 26" xfId="4724" xr:uid="{00000000-0005-0000-0000-00008C1F0000}"/>
    <cellStyle name="Normal 6 12 10 3" xfId="4725" xr:uid="{00000000-0005-0000-0000-00008D1F0000}"/>
    <cellStyle name="Normal 6 12 10 4" xfId="4726" xr:uid="{00000000-0005-0000-0000-00008E1F0000}"/>
    <cellStyle name="Normal 6 12 10 5" xfId="4727" xr:uid="{00000000-0005-0000-0000-00008F1F0000}"/>
    <cellStyle name="Normal 6 12 10 6" xfId="4728" xr:uid="{00000000-0005-0000-0000-0000901F0000}"/>
    <cellStyle name="Normal 6 12 10 7" xfId="4729" xr:uid="{00000000-0005-0000-0000-0000911F0000}"/>
    <cellStyle name="Normal 6 12 10 8" xfId="4730" xr:uid="{00000000-0005-0000-0000-0000921F0000}"/>
    <cellStyle name="Normal 6 12 10 9" xfId="4731" xr:uid="{00000000-0005-0000-0000-0000931F0000}"/>
    <cellStyle name="Normal 6 12 10_11. BS" xfId="10906" xr:uid="{D16615EF-B246-4834-9560-EECF3DC09C4A}"/>
    <cellStyle name="Normal 6 12 11" xfId="4732" xr:uid="{00000000-0005-0000-0000-0000951F0000}"/>
    <cellStyle name="Normal 6 12 12" xfId="4733" xr:uid="{00000000-0005-0000-0000-0000961F0000}"/>
    <cellStyle name="Normal 6 12 13" xfId="4734" xr:uid="{00000000-0005-0000-0000-0000971F0000}"/>
    <cellStyle name="Normal 6 12 14" xfId="4735" xr:uid="{00000000-0005-0000-0000-0000981F0000}"/>
    <cellStyle name="Normal 6 12 15" xfId="4736" xr:uid="{00000000-0005-0000-0000-0000991F0000}"/>
    <cellStyle name="Normal 6 12 16" xfId="4737" xr:uid="{00000000-0005-0000-0000-00009A1F0000}"/>
    <cellStyle name="Normal 6 12 17" xfId="4738" xr:uid="{00000000-0005-0000-0000-00009B1F0000}"/>
    <cellStyle name="Normal 6 12 18" xfId="4739" xr:uid="{00000000-0005-0000-0000-00009C1F0000}"/>
    <cellStyle name="Normal 6 12 19" xfId="4740" xr:uid="{00000000-0005-0000-0000-00009D1F0000}"/>
    <cellStyle name="Normal 6 12 2" xfId="4741" xr:uid="{00000000-0005-0000-0000-00009E1F0000}"/>
    <cellStyle name="Normal 6 12 2 10" xfId="4742" xr:uid="{00000000-0005-0000-0000-00009F1F0000}"/>
    <cellStyle name="Normal 6 12 2 11" xfId="4743" xr:uid="{00000000-0005-0000-0000-0000A01F0000}"/>
    <cellStyle name="Normal 6 12 2 12" xfId="4744" xr:uid="{00000000-0005-0000-0000-0000A11F0000}"/>
    <cellStyle name="Normal 6 12 2 13" xfId="4745" xr:uid="{00000000-0005-0000-0000-0000A21F0000}"/>
    <cellStyle name="Normal 6 12 2 14" xfId="4746" xr:uid="{00000000-0005-0000-0000-0000A31F0000}"/>
    <cellStyle name="Normal 6 12 2 15" xfId="4747" xr:uid="{00000000-0005-0000-0000-0000A41F0000}"/>
    <cellStyle name="Normal 6 12 2 16" xfId="4748" xr:uid="{00000000-0005-0000-0000-0000A51F0000}"/>
    <cellStyle name="Normal 6 12 2 17" xfId="4749" xr:uid="{00000000-0005-0000-0000-0000A61F0000}"/>
    <cellStyle name="Normal 6 12 2 18" xfId="4750" xr:uid="{00000000-0005-0000-0000-0000A71F0000}"/>
    <cellStyle name="Normal 6 12 2 19" xfId="4751" xr:uid="{00000000-0005-0000-0000-0000A81F0000}"/>
    <cellStyle name="Normal 6 12 2 2" xfId="4752" xr:uid="{00000000-0005-0000-0000-0000A91F0000}"/>
    <cellStyle name="Normal 6 12 2 2 10" xfId="4753" xr:uid="{00000000-0005-0000-0000-0000AA1F0000}"/>
    <cellStyle name="Normal 6 12 2 2 11" xfId="4754" xr:uid="{00000000-0005-0000-0000-0000AB1F0000}"/>
    <cellStyle name="Normal 6 12 2 2 12" xfId="4755" xr:uid="{00000000-0005-0000-0000-0000AC1F0000}"/>
    <cellStyle name="Normal 6 12 2 2 13" xfId="4756" xr:uid="{00000000-0005-0000-0000-0000AD1F0000}"/>
    <cellStyle name="Normal 6 12 2 2 14" xfId="4757" xr:uid="{00000000-0005-0000-0000-0000AE1F0000}"/>
    <cellStyle name="Normal 6 12 2 2 15" xfId="4758" xr:uid="{00000000-0005-0000-0000-0000AF1F0000}"/>
    <cellStyle name="Normal 6 12 2 2 16" xfId="4759" xr:uid="{00000000-0005-0000-0000-0000B01F0000}"/>
    <cellStyle name="Normal 6 12 2 2 17" xfId="4760" xr:uid="{00000000-0005-0000-0000-0000B11F0000}"/>
    <cellStyle name="Normal 6 12 2 2 18" xfId="4761" xr:uid="{00000000-0005-0000-0000-0000B21F0000}"/>
    <cellStyle name="Normal 6 12 2 2 19" xfId="4762" xr:uid="{00000000-0005-0000-0000-0000B31F0000}"/>
    <cellStyle name="Normal 6 12 2 2 2" xfId="4763" xr:uid="{00000000-0005-0000-0000-0000B41F0000}"/>
    <cellStyle name="Normal 6 12 2 2 20" xfId="4764" xr:uid="{00000000-0005-0000-0000-0000B51F0000}"/>
    <cellStyle name="Normal 6 12 2 2 21" xfId="4765" xr:uid="{00000000-0005-0000-0000-0000B61F0000}"/>
    <cellStyle name="Normal 6 12 2 2 22" xfId="4766" xr:uid="{00000000-0005-0000-0000-0000B71F0000}"/>
    <cellStyle name="Normal 6 12 2 2 23" xfId="4767" xr:uid="{00000000-0005-0000-0000-0000B81F0000}"/>
    <cellStyle name="Normal 6 12 2 2 24" xfId="4768" xr:uid="{00000000-0005-0000-0000-0000B91F0000}"/>
    <cellStyle name="Normal 6 12 2 2 25" xfId="4769" xr:uid="{00000000-0005-0000-0000-0000BA1F0000}"/>
    <cellStyle name="Normal 6 12 2 2 26" xfId="4770" xr:uid="{00000000-0005-0000-0000-0000BB1F0000}"/>
    <cellStyle name="Normal 6 12 2 2 3" xfId="4771" xr:uid="{00000000-0005-0000-0000-0000BC1F0000}"/>
    <cellStyle name="Normal 6 12 2 2 4" xfId="4772" xr:uid="{00000000-0005-0000-0000-0000BD1F0000}"/>
    <cellStyle name="Normal 6 12 2 2 5" xfId="4773" xr:uid="{00000000-0005-0000-0000-0000BE1F0000}"/>
    <cellStyle name="Normal 6 12 2 2 6" xfId="4774" xr:uid="{00000000-0005-0000-0000-0000BF1F0000}"/>
    <cellStyle name="Normal 6 12 2 2 7" xfId="4775" xr:uid="{00000000-0005-0000-0000-0000C01F0000}"/>
    <cellStyle name="Normal 6 12 2 2 8" xfId="4776" xr:uid="{00000000-0005-0000-0000-0000C11F0000}"/>
    <cellStyle name="Normal 6 12 2 2 9" xfId="4777" xr:uid="{00000000-0005-0000-0000-0000C21F0000}"/>
    <cellStyle name="Normal 6 12 2 2_11. BS" xfId="10908" xr:uid="{63A58F75-F6FF-41E0-87D6-86C75FB71BCD}"/>
    <cellStyle name="Normal 6 12 2 20" xfId="4778" xr:uid="{00000000-0005-0000-0000-0000C41F0000}"/>
    <cellStyle name="Normal 6 12 2 21" xfId="4779" xr:uid="{00000000-0005-0000-0000-0000C51F0000}"/>
    <cellStyle name="Normal 6 12 2 22" xfId="4780" xr:uid="{00000000-0005-0000-0000-0000C61F0000}"/>
    <cellStyle name="Normal 6 12 2 23" xfId="4781" xr:uid="{00000000-0005-0000-0000-0000C71F0000}"/>
    <cellStyle name="Normal 6 12 2 24" xfId="4782" xr:uid="{00000000-0005-0000-0000-0000C81F0000}"/>
    <cellStyle name="Normal 6 12 2 25" xfId="4783" xr:uid="{00000000-0005-0000-0000-0000C91F0000}"/>
    <cellStyle name="Normal 6 12 2 26" xfId="4784" xr:uid="{00000000-0005-0000-0000-0000CA1F0000}"/>
    <cellStyle name="Normal 6 12 2 27" xfId="4785" xr:uid="{00000000-0005-0000-0000-0000CB1F0000}"/>
    <cellStyle name="Normal 6 12 2 28" xfId="4786" xr:uid="{00000000-0005-0000-0000-0000CC1F0000}"/>
    <cellStyle name="Normal 6 12 2 29" xfId="4787" xr:uid="{00000000-0005-0000-0000-0000CD1F0000}"/>
    <cellStyle name="Normal 6 12 2 3" xfId="4788" xr:uid="{00000000-0005-0000-0000-0000CE1F0000}"/>
    <cellStyle name="Normal 6 12 2 3 10" xfId="4789" xr:uid="{00000000-0005-0000-0000-0000CF1F0000}"/>
    <cellStyle name="Normal 6 12 2 3 11" xfId="4790" xr:uid="{00000000-0005-0000-0000-0000D01F0000}"/>
    <cellStyle name="Normal 6 12 2 3 12" xfId="4791" xr:uid="{00000000-0005-0000-0000-0000D11F0000}"/>
    <cellStyle name="Normal 6 12 2 3 13" xfId="4792" xr:uid="{00000000-0005-0000-0000-0000D21F0000}"/>
    <cellStyle name="Normal 6 12 2 3 14" xfId="4793" xr:uid="{00000000-0005-0000-0000-0000D31F0000}"/>
    <cellStyle name="Normal 6 12 2 3 15" xfId="4794" xr:uid="{00000000-0005-0000-0000-0000D41F0000}"/>
    <cellStyle name="Normal 6 12 2 3 16" xfId="4795" xr:uid="{00000000-0005-0000-0000-0000D51F0000}"/>
    <cellStyle name="Normal 6 12 2 3 17" xfId="4796" xr:uid="{00000000-0005-0000-0000-0000D61F0000}"/>
    <cellStyle name="Normal 6 12 2 3 18" xfId="4797" xr:uid="{00000000-0005-0000-0000-0000D71F0000}"/>
    <cellStyle name="Normal 6 12 2 3 19" xfId="4798" xr:uid="{00000000-0005-0000-0000-0000D81F0000}"/>
    <cellStyle name="Normal 6 12 2 3 2" xfId="4799" xr:uid="{00000000-0005-0000-0000-0000D91F0000}"/>
    <cellStyle name="Normal 6 12 2 3 20" xfId="4800" xr:uid="{00000000-0005-0000-0000-0000DA1F0000}"/>
    <cellStyle name="Normal 6 12 2 3 21" xfId="4801" xr:uid="{00000000-0005-0000-0000-0000DB1F0000}"/>
    <cellStyle name="Normal 6 12 2 3 22" xfId="4802" xr:uid="{00000000-0005-0000-0000-0000DC1F0000}"/>
    <cellStyle name="Normal 6 12 2 3 23" xfId="4803" xr:uid="{00000000-0005-0000-0000-0000DD1F0000}"/>
    <cellStyle name="Normal 6 12 2 3 24" xfId="4804" xr:uid="{00000000-0005-0000-0000-0000DE1F0000}"/>
    <cellStyle name="Normal 6 12 2 3 25" xfId="4805" xr:uid="{00000000-0005-0000-0000-0000DF1F0000}"/>
    <cellStyle name="Normal 6 12 2 3 26" xfId="4806" xr:uid="{00000000-0005-0000-0000-0000E01F0000}"/>
    <cellStyle name="Normal 6 12 2 3 3" xfId="4807" xr:uid="{00000000-0005-0000-0000-0000E11F0000}"/>
    <cellStyle name="Normal 6 12 2 3 4" xfId="4808" xr:uid="{00000000-0005-0000-0000-0000E21F0000}"/>
    <cellStyle name="Normal 6 12 2 3 5" xfId="4809" xr:uid="{00000000-0005-0000-0000-0000E31F0000}"/>
    <cellStyle name="Normal 6 12 2 3 6" xfId="4810" xr:uid="{00000000-0005-0000-0000-0000E41F0000}"/>
    <cellStyle name="Normal 6 12 2 3 7" xfId="4811" xr:uid="{00000000-0005-0000-0000-0000E51F0000}"/>
    <cellStyle name="Normal 6 12 2 3 8" xfId="4812" xr:uid="{00000000-0005-0000-0000-0000E61F0000}"/>
    <cellStyle name="Normal 6 12 2 3 9" xfId="4813" xr:uid="{00000000-0005-0000-0000-0000E71F0000}"/>
    <cellStyle name="Normal 6 12 2 3_11. BS" xfId="10909" xr:uid="{91BCFB1F-6E6E-402D-A9B8-DEC4B8B4683C}"/>
    <cellStyle name="Normal 6 12 2 30" xfId="4814" xr:uid="{00000000-0005-0000-0000-0000E91F0000}"/>
    <cellStyle name="Normal 6 12 2 31" xfId="4815" xr:uid="{00000000-0005-0000-0000-0000EA1F0000}"/>
    <cellStyle name="Normal 6 12 2 32" xfId="4816" xr:uid="{00000000-0005-0000-0000-0000EB1F0000}"/>
    <cellStyle name="Normal 6 12 2 33" xfId="4817" xr:uid="{00000000-0005-0000-0000-0000EC1F0000}"/>
    <cellStyle name="Normal 6 12 2 4" xfId="4818" xr:uid="{00000000-0005-0000-0000-0000ED1F0000}"/>
    <cellStyle name="Normal 6 12 2 4 10" xfId="4819" xr:uid="{00000000-0005-0000-0000-0000EE1F0000}"/>
    <cellStyle name="Normal 6 12 2 4 11" xfId="4820" xr:uid="{00000000-0005-0000-0000-0000EF1F0000}"/>
    <cellStyle name="Normal 6 12 2 4 12" xfId="4821" xr:uid="{00000000-0005-0000-0000-0000F01F0000}"/>
    <cellStyle name="Normal 6 12 2 4 13" xfId="4822" xr:uid="{00000000-0005-0000-0000-0000F11F0000}"/>
    <cellStyle name="Normal 6 12 2 4 14" xfId="4823" xr:uid="{00000000-0005-0000-0000-0000F21F0000}"/>
    <cellStyle name="Normal 6 12 2 4 15" xfId="4824" xr:uid="{00000000-0005-0000-0000-0000F31F0000}"/>
    <cellStyle name="Normal 6 12 2 4 16" xfId="4825" xr:uid="{00000000-0005-0000-0000-0000F41F0000}"/>
    <cellStyle name="Normal 6 12 2 4 17" xfId="4826" xr:uid="{00000000-0005-0000-0000-0000F51F0000}"/>
    <cellStyle name="Normal 6 12 2 4 18" xfId="4827" xr:uid="{00000000-0005-0000-0000-0000F61F0000}"/>
    <cellStyle name="Normal 6 12 2 4 19" xfId="4828" xr:uid="{00000000-0005-0000-0000-0000F71F0000}"/>
    <cellStyle name="Normal 6 12 2 4 2" xfId="4829" xr:uid="{00000000-0005-0000-0000-0000F81F0000}"/>
    <cellStyle name="Normal 6 12 2 4 20" xfId="4830" xr:uid="{00000000-0005-0000-0000-0000F91F0000}"/>
    <cellStyle name="Normal 6 12 2 4 21" xfId="4831" xr:uid="{00000000-0005-0000-0000-0000FA1F0000}"/>
    <cellStyle name="Normal 6 12 2 4 22" xfId="4832" xr:uid="{00000000-0005-0000-0000-0000FB1F0000}"/>
    <cellStyle name="Normal 6 12 2 4 23" xfId="4833" xr:uid="{00000000-0005-0000-0000-0000FC1F0000}"/>
    <cellStyle name="Normal 6 12 2 4 24" xfId="4834" xr:uid="{00000000-0005-0000-0000-0000FD1F0000}"/>
    <cellStyle name="Normal 6 12 2 4 25" xfId="4835" xr:uid="{00000000-0005-0000-0000-0000FE1F0000}"/>
    <cellStyle name="Normal 6 12 2 4 26" xfId="4836" xr:uid="{00000000-0005-0000-0000-0000FF1F0000}"/>
    <cellStyle name="Normal 6 12 2 4 3" xfId="4837" xr:uid="{00000000-0005-0000-0000-000000200000}"/>
    <cellStyle name="Normal 6 12 2 4 4" xfId="4838" xr:uid="{00000000-0005-0000-0000-000001200000}"/>
    <cellStyle name="Normal 6 12 2 4 5" xfId="4839" xr:uid="{00000000-0005-0000-0000-000002200000}"/>
    <cellStyle name="Normal 6 12 2 4 6" xfId="4840" xr:uid="{00000000-0005-0000-0000-000003200000}"/>
    <cellStyle name="Normal 6 12 2 4 7" xfId="4841" xr:uid="{00000000-0005-0000-0000-000004200000}"/>
    <cellStyle name="Normal 6 12 2 4 8" xfId="4842" xr:uid="{00000000-0005-0000-0000-000005200000}"/>
    <cellStyle name="Normal 6 12 2 4 9" xfId="4843" xr:uid="{00000000-0005-0000-0000-000006200000}"/>
    <cellStyle name="Normal 6 12 2 4_11. BS" xfId="10910" xr:uid="{D485BBD0-7646-4B7E-B349-ED3AA1E9522E}"/>
    <cellStyle name="Normal 6 12 2 5" xfId="4844" xr:uid="{00000000-0005-0000-0000-000008200000}"/>
    <cellStyle name="Normal 6 12 2 5 10" xfId="4845" xr:uid="{00000000-0005-0000-0000-000009200000}"/>
    <cellStyle name="Normal 6 12 2 5 11" xfId="4846" xr:uid="{00000000-0005-0000-0000-00000A200000}"/>
    <cellStyle name="Normal 6 12 2 5 12" xfId="4847" xr:uid="{00000000-0005-0000-0000-00000B200000}"/>
    <cellStyle name="Normal 6 12 2 5 13" xfId="4848" xr:uid="{00000000-0005-0000-0000-00000C200000}"/>
    <cellStyle name="Normal 6 12 2 5 14" xfId="4849" xr:uid="{00000000-0005-0000-0000-00000D200000}"/>
    <cellStyle name="Normal 6 12 2 5 15" xfId="4850" xr:uid="{00000000-0005-0000-0000-00000E200000}"/>
    <cellStyle name="Normal 6 12 2 5 16" xfId="4851" xr:uid="{00000000-0005-0000-0000-00000F200000}"/>
    <cellStyle name="Normal 6 12 2 5 17" xfId="4852" xr:uid="{00000000-0005-0000-0000-000010200000}"/>
    <cellStyle name="Normal 6 12 2 5 18" xfId="4853" xr:uid="{00000000-0005-0000-0000-000011200000}"/>
    <cellStyle name="Normal 6 12 2 5 19" xfId="4854" xr:uid="{00000000-0005-0000-0000-000012200000}"/>
    <cellStyle name="Normal 6 12 2 5 2" xfId="4855" xr:uid="{00000000-0005-0000-0000-000013200000}"/>
    <cellStyle name="Normal 6 12 2 5 20" xfId="4856" xr:uid="{00000000-0005-0000-0000-000014200000}"/>
    <cellStyle name="Normal 6 12 2 5 21" xfId="4857" xr:uid="{00000000-0005-0000-0000-000015200000}"/>
    <cellStyle name="Normal 6 12 2 5 22" xfId="4858" xr:uid="{00000000-0005-0000-0000-000016200000}"/>
    <cellStyle name="Normal 6 12 2 5 23" xfId="4859" xr:uid="{00000000-0005-0000-0000-000017200000}"/>
    <cellStyle name="Normal 6 12 2 5 24" xfId="4860" xr:uid="{00000000-0005-0000-0000-000018200000}"/>
    <cellStyle name="Normal 6 12 2 5 25" xfId="4861" xr:uid="{00000000-0005-0000-0000-000019200000}"/>
    <cellStyle name="Normal 6 12 2 5 26" xfId="4862" xr:uid="{00000000-0005-0000-0000-00001A200000}"/>
    <cellStyle name="Normal 6 12 2 5 3" xfId="4863" xr:uid="{00000000-0005-0000-0000-00001B200000}"/>
    <cellStyle name="Normal 6 12 2 5 4" xfId="4864" xr:uid="{00000000-0005-0000-0000-00001C200000}"/>
    <cellStyle name="Normal 6 12 2 5 5" xfId="4865" xr:uid="{00000000-0005-0000-0000-00001D200000}"/>
    <cellStyle name="Normal 6 12 2 5 6" xfId="4866" xr:uid="{00000000-0005-0000-0000-00001E200000}"/>
    <cellStyle name="Normal 6 12 2 5 7" xfId="4867" xr:uid="{00000000-0005-0000-0000-00001F200000}"/>
    <cellStyle name="Normal 6 12 2 5 8" xfId="4868" xr:uid="{00000000-0005-0000-0000-000020200000}"/>
    <cellStyle name="Normal 6 12 2 5 9" xfId="4869" xr:uid="{00000000-0005-0000-0000-000021200000}"/>
    <cellStyle name="Normal 6 12 2 5_11. BS" xfId="10911" xr:uid="{C28C13AD-C18A-457D-915F-D3415C909644}"/>
    <cellStyle name="Normal 6 12 2 6" xfId="4870" xr:uid="{00000000-0005-0000-0000-000023200000}"/>
    <cellStyle name="Normal 6 12 2 6 10" xfId="4871" xr:uid="{00000000-0005-0000-0000-000024200000}"/>
    <cellStyle name="Normal 6 12 2 6 11" xfId="4872" xr:uid="{00000000-0005-0000-0000-000025200000}"/>
    <cellStyle name="Normal 6 12 2 6 12" xfId="4873" xr:uid="{00000000-0005-0000-0000-000026200000}"/>
    <cellStyle name="Normal 6 12 2 6 13" xfId="4874" xr:uid="{00000000-0005-0000-0000-000027200000}"/>
    <cellStyle name="Normal 6 12 2 6 14" xfId="4875" xr:uid="{00000000-0005-0000-0000-000028200000}"/>
    <cellStyle name="Normal 6 12 2 6 15" xfId="4876" xr:uid="{00000000-0005-0000-0000-000029200000}"/>
    <cellStyle name="Normal 6 12 2 6 16" xfId="4877" xr:uid="{00000000-0005-0000-0000-00002A200000}"/>
    <cellStyle name="Normal 6 12 2 6 17" xfId="4878" xr:uid="{00000000-0005-0000-0000-00002B200000}"/>
    <cellStyle name="Normal 6 12 2 6 18" xfId="4879" xr:uid="{00000000-0005-0000-0000-00002C200000}"/>
    <cellStyle name="Normal 6 12 2 6 19" xfId="4880" xr:uid="{00000000-0005-0000-0000-00002D200000}"/>
    <cellStyle name="Normal 6 12 2 6 2" xfId="4881" xr:uid="{00000000-0005-0000-0000-00002E200000}"/>
    <cellStyle name="Normal 6 12 2 6 20" xfId="4882" xr:uid="{00000000-0005-0000-0000-00002F200000}"/>
    <cellStyle name="Normal 6 12 2 6 21" xfId="4883" xr:uid="{00000000-0005-0000-0000-000030200000}"/>
    <cellStyle name="Normal 6 12 2 6 22" xfId="4884" xr:uid="{00000000-0005-0000-0000-000031200000}"/>
    <cellStyle name="Normal 6 12 2 6 23" xfId="4885" xr:uid="{00000000-0005-0000-0000-000032200000}"/>
    <cellStyle name="Normal 6 12 2 6 24" xfId="4886" xr:uid="{00000000-0005-0000-0000-000033200000}"/>
    <cellStyle name="Normal 6 12 2 6 25" xfId="4887" xr:uid="{00000000-0005-0000-0000-000034200000}"/>
    <cellStyle name="Normal 6 12 2 6 26" xfId="4888" xr:uid="{00000000-0005-0000-0000-000035200000}"/>
    <cellStyle name="Normal 6 12 2 6 3" xfId="4889" xr:uid="{00000000-0005-0000-0000-000036200000}"/>
    <cellStyle name="Normal 6 12 2 6 4" xfId="4890" xr:uid="{00000000-0005-0000-0000-000037200000}"/>
    <cellStyle name="Normal 6 12 2 6 5" xfId="4891" xr:uid="{00000000-0005-0000-0000-000038200000}"/>
    <cellStyle name="Normal 6 12 2 6 6" xfId="4892" xr:uid="{00000000-0005-0000-0000-000039200000}"/>
    <cellStyle name="Normal 6 12 2 6 7" xfId="4893" xr:uid="{00000000-0005-0000-0000-00003A200000}"/>
    <cellStyle name="Normal 6 12 2 6 8" xfId="4894" xr:uid="{00000000-0005-0000-0000-00003B200000}"/>
    <cellStyle name="Normal 6 12 2 6 9" xfId="4895" xr:uid="{00000000-0005-0000-0000-00003C200000}"/>
    <cellStyle name="Normal 6 12 2 6_11. BS" xfId="10912" xr:uid="{75E62D9C-DF95-4BF4-A86D-95AC1BAF9D7A}"/>
    <cellStyle name="Normal 6 12 2 7" xfId="4896" xr:uid="{00000000-0005-0000-0000-00003E200000}"/>
    <cellStyle name="Normal 6 12 2 7 10" xfId="4897" xr:uid="{00000000-0005-0000-0000-00003F200000}"/>
    <cellStyle name="Normal 6 12 2 7 11" xfId="4898" xr:uid="{00000000-0005-0000-0000-000040200000}"/>
    <cellStyle name="Normal 6 12 2 7 12" xfId="4899" xr:uid="{00000000-0005-0000-0000-000041200000}"/>
    <cellStyle name="Normal 6 12 2 7 13" xfId="4900" xr:uid="{00000000-0005-0000-0000-000042200000}"/>
    <cellStyle name="Normal 6 12 2 7 14" xfId="4901" xr:uid="{00000000-0005-0000-0000-000043200000}"/>
    <cellStyle name="Normal 6 12 2 7 15" xfId="4902" xr:uid="{00000000-0005-0000-0000-000044200000}"/>
    <cellStyle name="Normal 6 12 2 7 16" xfId="4903" xr:uid="{00000000-0005-0000-0000-000045200000}"/>
    <cellStyle name="Normal 6 12 2 7 17" xfId="4904" xr:uid="{00000000-0005-0000-0000-000046200000}"/>
    <cellStyle name="Normal 6 12 2 7 18" xfId="4905" xr:uid="{00000000-0005-0000-0000-000047200000}"/>
    <cellStyle name="Normal 6 12 2 7 19" xfId="4906" xr:uid="{00000000-0005-0000-0000-000048200000}"/>
    <cellStyle name="Normal 6 12 2 7 2" xfId="4907" xr:uid="{00000000-0005-0000-0000-000049200000}"/>
    <cellStyle name="Normal 6 12 2 7 20" xfId="4908" xr:uid="{00000000-0005-0000-0000-00004A200000}"/>
    <cellStyle name="Normal 6 12 2 7 21" xfId="4909" xr:uid="{00000000-0005-0000-0000-00004B200000}"/>
    <cellStyle name="Normal 6 12 2 7 22" xfId="4910" xr:uid="{00000000-0005-0000-0000-00004C200000}"/>
    <cellStyle name="Normal 6 12 2 7 23" xfId="4911" xr:uid="{00000000-0005-0000-0000-00004D200000}"/>
    <cellStyle name="Normal 6 12 2 7 24" xfId="4912" xr:uid="{00000000-0005-0000-0000-00004E200000}"/>
    <cellStyle name="Normal 6 12 2 7 25" xfId="4913" xr:uid="{00000000-0005-0000-0000-00004F200000}"/>
    <cellStyle name="Normal 6 12 2 7 26" xfId="4914" xr:uid="{00000000-0005-0000-0000-000050200000}"/>
    <cellStyle name="Normal 6 12 2 7 3" xfId="4915" xr:uid="{00000000-0005-0000-0000-000051200000}"/>
    <cellStyle name="Normal 6 12 2 7 4" xfId="4916" xr:uid="{00000000-0005-0000-0000-000052200000}"/>
    <cellStyle name="Normal 6 12 2 7 5" xfId="4917" xr:uid="{00000000-0005-0000-0000-000053200000}"/>
    <cellStyle name="Normal 6 12 2 7 6" xfId="4918" xr:uid="{00000000-0005-0000-0000-000054200000}"/>
    <cellStyle name="Normal 6 12 2 7 7" xfId="4919" xr:uid="{00000000-0005-0000-0000-000055200000}"/>
    <cellStyle name="Normal 6 12 2 7 8" xfId="4920" xr:uid="{00000000-0005-0000-0000-000056200000}"/>
    <cellStyle name="Normal 6 12 2 7 9" xfId="4921" xr:uid="{00000000-0005-0000-0000-000057200000}"/>
    <cellStyle name="Normal 6 12 2 7_11. BS" xfId="10913" xr:uid="{300CE6A6-5A14-4E76-B59C-F41F480FC5FC}"/>
    <cellStyle name="Normal 6 12 2 8" xfId="4922" xr:uid="{00000000-0005-0000-0000-000059200000}"/>
    <cellStyle name="Normal 6 12 2 8 10" xfId="4923" xr:uid="{00000000-0005-0000-0000-00005A200000}"/>
    <cellStyle name="Normal 6 12 2 8 11" xfId="4924" xr:uid="{00000000-0005-0000-0000-00005B200000}"/>
    <cellStyle name="Normal 6 12 2 8 12" xfId="4925" xr:uid="{00000000-0005-0000-0000-00005C200000}"/>
    <cellStyle name="Normal 6 12 2 8 13" xfId="4926" xr:uid="{00000000-0005-0000-0000-00005D200000}"/>
    <cellStyle name="Normal 6 12 2 8 14" xfId="4927" xr:uid="{00000000-0005-0000-0000-00005E200000}"/>
    <cellStyle name="Normal 6 12 2 8 15" xfId="4928" xr:uid="{00000000-0005-0000-0000-00005F200000}"/>
    <cellStyle name="Normal 6 12 2 8 16" xfId="4929" xr:uid="{00000000-0005-0000-0000-000060200000}"/>
    <cellStyle name="Normal 6 12 2 8 17" xfId="4930" xr:uid="{00000000-0005-0000-0000-000061200000}"/>
    <cellStyle name="Normal 6 12 2 8 18" xfId="4931" xr:uid="{00000000-0005-0000-0000-000062200000}"/>
    <cellStyle name="Normal 6 12 2 8 19" xfId="4932" xr:uid="{00000000-0005-0000-0000-000063200000}"/>
    <cellStyle name="Normal 6 12 2 8 2" xfId="4933" xr:uid="{00000000-0005-0000-0000-000064200000}"/>
    <cellStyle name="Normal 6 12 2 8 20" xfId="4934" xr:uid="{00000000-0005-0000-0000-000065200000}"/>
    <cellStyle name="Normal 6 12 2 8 21" xfId="4935" xr:uid="{00000000-0005-0000-0000-000066200000}"/>
    <cellStyle name="Normal 6 12 2 8 22" xfId="4936" xr:uid="{00000000-0005-0000-0000-000067200000}"/>
    <cellStyle name="Normal 6 12 2 8 23" xfId="4937" xr:uid="{00000000-0005-0000-0000-000068200000}"/>
    <cellStyle name="Normal 6 12 2 8 24" xfId="4938" xr:uid="{00000000-0005-0000-0000-000069200000}"/>
    <cellStyle name="Normal 6 12 2 8 25" xfId="4939" xr:uid="{00000000-0005-0000-0000-00006A200000}"/>
    <cellStyle name="Normal 6 12 2 8 26" xfId="4940" xr:uid="{00000000-0005-0000-0000-00006B200000}"/>
    <cellStyle name="Normal 6 12 2 8 3" xfId="4941" xr:uid="{00000000-0005-0000-0000-00006C200000}"/>
    <cellStyle name="Normal 6 12 2 8 4" xfId="4942" xr:uid="{00000000-0005-0000-0000-00006D200000}"/>
    <cellStyle name="Normal 6 12 2 8 5" xfId="4943" xr:uid="{00000000-0005-0000-0000-00006E200000}"/>
    <cellStyle name="Normal 6 12 2 8 6" xfId="4944" xr:uid="{00000000-0005-0000-0000-00006F200000}"/>
    <cellStyle name="Normal 6 12 2 8 7" xfId="4945" xr:uid="{00000000-0005-0000-0000-000070200000}"/>
    <cellStyle name="Normal 6 12 2 8 8" xfId="4946" xr:uid="{00000000-0005-0000-0000-000071200000}"/>
    <cellStyle name="Normal 6 12 2 8 9" xfId="4947" xr:uid="{00000000-0005-0000-0000-000072200000}"/>
    <cellStyle name="Normal 6 12 2 8_11. BS" xfId="10914" xr:uid="{4C262440-ED71-4289-92EC-BD2499920CB3}"/>
    <cellStyle name="Normal 6 12 2 9" xfId="4948" xr:uid="{00000000-0005-0000-0000-000074200000}"/>
    <cellStyle name="Normal 6 12 2_11. BS" xfId="10907" xr:uid="{DA47BD40-10EE-42E8-B072-46475E9EBA8C}"/>
    <cellStyle name="Normal 6 12 20" xfId="4949" xr:uid="{00000000-0005-0000-0000-000076200000}"/>
    <cellStyle name="Normal 6 12 21" xfId="4950" xr:uid="{00000000-0005-0000-0000-000077200000}"/>
    <cellStyle name="Normal 6 12 22" xfId="4951" xr:uid="{00000000-0005-0000-0000-000078200000}"/>
    <cellStyle name="Normal 6 12 23" xfId="4952" xr:uid="{00000000-0005-0000-0000-000079200000}"/>
    <cellStyle name="Normal 6 12 24" xfId="4953" xr:uid="{00000000-0005-0000-0000-00007A200000}"/>
    <cellStyle name="Normal 6 12 25" xfId="4954" xr:uid="{00000000-0005-0000-0000-00007B200000}"/>
    <cellStyle name="Normal 6 12 26" xfId="4955" xr:uid="{00000000-0005-0000-0000-00007C200000}"/>
    <cellStyle name="Normal 6 12 27" xfId="4956" xr:uid="{00000000-0005-0000-0000-00007D200000}"/>
    <cellStyle name="Normal 6 12 28" xfId="4957" xr:uid="{00000000-0005-0000-0000-00007E200000}"/>
    <cellStyle name="Normal 6 12 29" xfId="4958" xr:uid="{00000000-0005-0000-0000-00007F200000}"/>
    <cellStyle name="Normal 6 12 3" xfId="4959" xr:uid="{00000000-0005-0000-0000-000080200000}"/>
    <cellStyle name="Normal 6 12 3 10" xfId="4960" xr:uid="{00000000-0005-0000-0000-000081200000}"/>
    <cellStyle name="Normal 6 12 3 11" xfId="4961" xr:uid="{00000000-0005-0000-0000-000082200000}"/>
    <cellStyle name="Normal 6 12 3 12" xfId="4962" xr:uid="{00000000-0005-0000-0000-000083200000}"/>
    <cellStyle name="Normal 6 12 3 13" xfId="4963" xr:uid="{00000000-0005-0000-0000-000084200000}"/>
    <cellStyle name="Normal 6 12 3 14" xfId="4964" xr:uid="{00000000-0005-0000-0000-000085200000}"/>
    <cellStyle name="Normal 6 12 3 15" xfId="4965" xr:uid="{00000000-0005-0000-0000-000086200000}"/>
    <cellStyle name="Normal 6 12 3 16" xfId="4966" xr:uid="{00000000-0005-0000-0000-000087200000}"/>
    <cellStyle name="Normal 6 12 3 17" xfId="4967" xr:uid="{00000000-0005-0000-0000-000088200000}"/>
    <cellStyle name="Normal 6 12 3 18" xfId="4968" xr:uid="{00000000-0005-0000-0000-000089200000}"/>
    <cellStyle name="Normal 6 12 3 19" xfId="4969" xr:uid="{00000000-0005-0000-0000-00008A200000}"/>
    <cellStyle name="Normal 6 12 3 2" xfId="4970" xr:uid="{00000000-0005-0000-0000-00008B200000}"/>
    <cellStyle name="Normal 6 12 3 2 10" xfId="4971" xr:uid="{00000000-0005-0000-0000-00008C200000}"/>
    <cellStyle name="Normal 6 12 3 2 11" xfId="4972" xr:uid="{00000000-0005-0000-0000-00008D200000}"/>
    <cellStyle name="Normal 6 12 3 2 12" xfId="4973" xr:uid="{00000000-0005-0000-0000-00008E200000}"/>
    <cellStyle name="Normal 6 12 3 2 13" xfId="4974" xr:uid="{00000000-0005-0000-0000-00008F200000}"/>
    <cellStyle name="Normal 6 12 3 2 14" xfId="4975" xr:uid="{00000000-0005-0000-0000-000090200000}"/>
    <cellStyle name="Normal 6 12 3 2 15" xfId="4976" xr:uid="{00000000-0005-0000-0000-000091200000}"/>
    <cellStyle name="Normal 6 12 3 2 16" xfId="4977" xr:uid="{00000000-0005-0000-0000-000092200000}"/>
    <cellStyle name="Normal 6 12 3 2 17" xfId="4978" xr:uid="{00000000-0005-0000-0000-000093200000}"/>
    <cellStyle name="Normal 6 12 3 2 18" xfId="4979" xr:uid="{00000000-0005-0000-0000-000094200000}"/>
    <cellStyle name="Normal 6 12 3 2 19" xfId="4980" xr:uid="{00000000-0005-0000-0000-000095200000}"/>
    <cellStyle name="Normal 6 12 3 2 2" xfId="4981" xr:uid="{00000000-0005-0000-0000-000096200000}"/>
    <cellStyle name="Normal 6 12 3 2 20" xfId="4982" xr:uid="{00000000-0005-0000-0000-000097200000}"/>
    <cellStyle name="Normal 6 12 3 2 21" xfId="4983" xr:uid="{00000000-0005-0000-0000-000098200000}"/>
    <cellStyle name="Normal 6 12 3 2 22" xfId="4984" xr:uid="{00000000-0005-0000-0000-000099200000}"/>
    <cellStyle name="Normal 6 12 3 2 23" xfId="4985" xr:uid="{00000000-0005-0000-0000-00009A200000}"/>
    <cellStyle name="Normal 6 12 3 2 24" xfId="4986" xr:uid="{00000000-0005-0000-0000-00009B200000}"/>
    <cellStyle name="Normal 6 12 3 2 25" xfId="4987" xr:uid="{00000000-0005-0000-0000-00009C200000}"/>
    <cellStyle name="Normal 6 12 3 2 26" xfId="4988" xr:uid="{00000000-0005-0000-0000-00009D200000}"/>
    <cellStyle name="Normal 6 12 3 2 3" xfId="4989" xr:uid="{00000000-0005-0000-0000-00009E200000}"/>
    <cellStyle name="Normal 6 12 3 2 4" xfId="4990" xr:uid="{00000000-0005-0000-0000-00009F200000}"/>
    <cellStyle name="Normal 6 12 3 2 5" xfId="4991" xr:uid="{00000000-0005-0000-0000-0000A0200000}"/>
    <cellStyle name="Normal 6 12 3 2 6" xfId="4992" xr:uid="{00000000-0005-0000-0000-0000A1200000}"/>
    <cellStyle name="Normal 6 12 3 2 7" xfId="4993" xr:uid="{00000000-0005-0000-0000-0000A2200000}"/>
    <cellStyle name="Normal 6 12 3 2 8" xfId="4994" xr:uid="{00000000-0005-0000-0000-0000A3200000}"/>
    <cellStyle name="Normal 6 12 3 2 9" xfId="4995" xr:uid="{00000000-0005-0000-0000-0000A4200000}"/>
    <cellStyle name="Normal 6 12 3 2_11. BS" xfId="10916" xr:uid="{63E317A2-475B-4781-AEE8-C4D229E00AFC}"/>
    <cellStyle name="Normal 6 12 3 20" xfId="4996" xr:uid="{00000000-0005-0000-0000-0000A6200000}"/>
    <cellStyle name="Normal 6 12 3 21" xfId="4997" xr:uid="{00000000-0005-0000-0000-0000A7200000}"/>
    <cellStyle name="Normal 6 12 3 22" xfId="4998" xr:uid="{00000000-0005-0000-0000-0000A8200000}"/>
    <cellStyle name="Normal 6 12 3 23" xfId="4999" xr:uid="{00000000-0005-0000-0000-0000A9200000}"/>
    <cellStyle name="Normal 6 12 3 24" xfId="5000" xr:uid="{00000000-0005-0000-0000-0000AA200000}"/>
    <cellStyle name="Normal 6 12 3 25" xfId="5001" xr:uid="{00000000-0005-0000-0000-0000AB200000}"/>
    <cellStyle name="Normal 6 12 3 26" xfId="5002" xr:uid="{00000000-0005-0000-0000-0000AC200000}"/>
    <cellStyle name="Normal 6 12 3 27" xfId="5003" xr:uid="{00000000-0005-0000-0000-0000AD200000}"/>
    <cellStyle name="Normal 6 12 3 3" xfId="5004" xr:uid="{00000000-0005-0000-0000-0000AE200000}"/>
    <cellStyle name="Normal 6 12 3 4" xfId="5005" xr:uid="{00000000-0005-0000-0000-0000AF200000}"/>
    <cellStyle name="Normal 6 12 3 5" xfId="5006" xr:uid="{00000000-0005-0000-0000-0000B0200000}"/>
    <cellStyle name="Normal 6 12 3 6" xfId="5007" xr:uid="{00000000-0005-0000-0000-0000B1200000}"/>
    <cellStyle name="Normal 6 12 3 7" xfId="5008" xr:uid="{00000000-0005-0000-0000-0000B2200000}"/>
    <cellStyle name="Normal 6 12 3 8" xfId="5009" xr:uid="{00000000-0005-0000-0000-0000B3200000}"/>
    <cellStyle name="Normal 6 12 3 9" xfId="5010" xr:uid="{00000000-0005-0000-0000-0000B4200000}"/>
    <cellStyle name="Normal 6 12 3_11. BS" xfId="10915" xr:uid="{051EF920-5D07-4A27-86DE-1775A609149A}"/>
    <cellStyle name="Normal 6 12 30" xfId="5011" xr:uid="{00000000-0005-0000-0000-0000B6200000}"/>
    <cellStyle name="Normal 6 12 31" xfId="5012" xr:uid="{00000000-0005-0000-0000-0000B7200000}"/>
    <cellStyle name="Normal 6 12 32" xfId="5013" xr:uid="{00000000-0005-0000-0000-0000B8200000}"/>
    <cellStyle name="Normal 6 12 33" xfId="5014" xr:uid="{00000000-0005-0000-0000-0000B9200000}"/>
    <cellStyle name="Normal 6 12 34" xfId="5015" xr:uid="{00000000-0005-0000-0000-0000BA200000}"/>
    <cellStyle name="Normal 6 12 35" xfId="5016" xr:uid="{00000000-0005-0000-0000-0000BB200000}"/>
    <cellStyle name="Normal 6 12 4" xfId="5017" xr:uid="{00000000-0005-0000-0000-0000BC200000}"/>
    <cellStyle name="Normal 6 12 4 10" xfId="5018" xr:uid="{00000000-0005-0000-0000-0000BD200000}"/>
    <cellStyle name="Normal 6 12 4 11" xfId="5019" xr:uid="{00000000-0005-0000-0000-0000BE200000}"/>
    <cellStyle name="Normal 6 12 4 12" xfId="5020" xr:uid="{00000000-0005-0000-0000-0000BF200000}"/>
    <cellStyle name="Normal 6 12 4 13" xfId="5021" xr:uid="{00000000-0005-0000-0000-0000C0200000}"/>
    <cellStyle name="Normal 6 12 4 14" xfId="5022" xr:uid="{00000000-0005-0000-0000-0000C1200000}"/>
    <cellStyle name="Normal 6 12 4 15" xfId="5023" xr:uid="{00000000-0005-0000-0000-0000C2200000}"/>
    <cellStyle name="Normal 6 12 4 16" xfId="5024" xr:uid="{00000000-0005-0000-0000-0000C3200000}"/>
    <cellStyle name="Normal 6 12 4 17" xfId="5025" xr:uid="{00000000-0005-0000-0000-0000C4200000}"/>
    <cellStyle name="Normal 6 12 4 18" xfId="5026" xr:uid="{00000000-0005-0000-0000-0000C5200000}"/>
    <cellStyle name="Normal 6 12 4 19" xfId="5027" xr:uid="{00000000-0005-0000-0000-0000C6200000}"/>
    <cellStyle name="Normal 6 12 4 2" xfId="5028" xr:uid="{00000000-0005-0000-0000-0000C7200000}"/>
    <cellStyle name="Normal 6 12 4 2 10" xfId="5029" xr:uid="{00000000-0005-0000-0000-0000C8200000}"/>
    <cellStyle name="Normal 6 12 4 2 11" xfId="5030" xr:uid="{00000000-0005-0000-0000-0000C9200000}"/>
    <cellStyle name="Normal 6 12 4 2 12" xfId="5031" xr:uid="{00000000-0005-0000-0000-0000CA200000}"/>
    <cellStyle name="Normal 6 12 4 2 13" xfId="5032" xr:uid="{00000000-0005-0000-0000-0000CB200000}"/>
    <cellStyle name="Normal 6 12 4 2 14" xfId="5033" xr:uid="{00000000-0005-0000-0000-0000CC200000}"/>
    <cellStyle name="Normal 6 12 4 2 15" xfId="5034" xr:uid="{00000000-0005-0000-0000-0000CD200000}"/>
    <cellStyle name="Normal 6 12 4 2 16" xfId="5035" xr:uid="{00000000-0005-0000-0000-0000CE200000}"/>
    <cellStyle name="Normal 6 12 4 2 17" xfId="5036" xr:uid="{00000000-0005-0000-0000-0000CF200000}"/>
    <cellStyle name="Normal 6 12 4 2 18" xfId="5037" xr:uid="{00000000-0005-0000-0000-0000D0200000}"/>
    <cellStyle name="Normal 6 12 4 2 19" xfId="5038" xr:uid="{00000000-0005-0000-0000-0000D1200000}"/>
    <cellStyle name="Normal 6 12 4 2 2" xfId="5039" xr:uid="{00000000-0005-0000-0000-0000D2200000}"/>
    <cellStyle name="Normal 6 12 4 2 20" xfId="5040" xr:uid="{00000000-0005-0000-0000-0000D3200000}"/>
    <cellStyle name="Normal 6 12 4 2 21" xfId="5041" xr:uid="{00000000-0005-0000-0000-0000D4200000}"/>
    <cellStyle name="Normal 6 12 4 2 22" xfId="5042" xr:uid="{00000000-0005-0000-0000-0000D5200000}"/>
    <cellStyle name="Normal 6 12 4 2 23" xfId="5043" xr:uid="{00000000-0005-0000-0000-0000D6200000}"/>
    <cellStyle name="Normal 6 12 4 2 24" xfId="5044" xr:uid="{00000000-0005-0000-0000-0000D7200000}"/>
    <cellStyle name="Normal 6 12 4 2 25" xfId="5045" xr:uid="{00000000-0005-0000-0000-0000D8200000}"/>
    <cellStyle name="Normal 6 12 4 2 26" xfId="5046" xr:uid="{00000000-0005-0000-0000-0000D9200000}"/>
    <cellStyle name="Normal 6 12 4 2 3" xfId="5047" xr:uid="{00000000-0005-0000-0000-0000DA200000}"/>
    <cellStyle name="Normal 6 12 4 2 4" xfId="5048" xr:uid="{00000000-0005-0000-0000-0000DB200000}"/>
    <cellStyle name="Normal 6 12 4 2 5" xfId="5049" xr:uid="{00000000-0005-0000-0000-0000DC200000}"/>
    <cellStyle name="Normal 6 12 4 2 6" xfId="5050" xr:uid="{00000000-0005-0000-0000-0000DD200000}"/>
    <cellStyle name="Normal 6 12 4 2 7" xfId="5051" xr:uid="{00000000-0005-0000-0000-0000DE200000}"/>
    <cellStyle name="Normal 6 12 4 2 8" xfId="5052" xr:uid="{00000000-0005-0000-0000-0000DF200000}"/>
    <cellStyle name="Normal 6 12 4 2 9" xfId="5053" xr:uid="{00000000-0005-0000-0000-0000E0200000}"/>
    <cellStyle name="Normal 6 12 4 2_11. BS" xfId="10918" xr:uid="{B7BCB784-07B2-4EC3-8E64-89BF2F21FED3}"/>
    <cellStyle name="Normal 6 12 4 20" xfId="5054" xr:uid="{00000000-0005-0000-0000-0000E2200000}"/>
    <cellStyle name="Normal 6 12 4 21" xfId="5055" xr:uid="{00000000-0005-0000-0000-0000E3200000}"/>
    <cellStyle name="Normal 6 12 4 22" xfId="5056" xr:uid="{00000000-0005-0000-0000-0000E4200000}"/>
    <cellStyle name="Normal 6 12 4 23" xfId="5057" xr:uid="{00000000-0005-0000-0000-0000E5200000}"/>
    <cellStyle name="Normal 6 12 4 24" xfId="5058" xr:uid="{00000000-0005-0000-0000-0000E6200000}"/>
    <cellStyle name="Normal 6 12 4 25" xfId="5059" xr:uid="{00000000-0005-0000-0000-0000E7200000}"/>
    <cellStyle name="Normal 6 12 4 26" xfId="5060" xr:uid="{00000000-0005-0000-0000-0000E8200000}"/>
    <cellStyle name="Normal 6 12 4 27" xfId="5061" xr:uid="{00000000-0005-0000-0000-0000E9200000}"/>
    <cellStyle name="Normal 6 12 4 3" xfId="5062" xr:uid="{00000000-0005-0000-0000-0000EA200000}"/>
    <cellStyle name="Normal 6 12 4 4" xfId="5063" xr:uid="{00000000-0005-0000-0000-0000EB200000}"/>
    <cellStyle name="Normal 6 12 4 5" xfId="5064" xr:uid="{00000000-0005-0000-0000-0000EC200000}"/>
    <cellStyle name="Normal 6 12 4 6" xfId="5065" xr:uid="{00000000-0005-0000-0000-0000ED200000}"/>
    <cellStyle name="Normal 6 12 4 7" xfId="5066" xr:uid="{00000000-0005-0000-0000-0000EE200000}"/>
    <cellStyle name="Normal 6 12 4 8" xfId="5067" xr:uid="{00000000-0005-0000-0000-0000EF200000}"/>
    <cellStyle name="Normal 6 12 4 9" xfId="5068" xr:uid="{00000000-0005-0000-0000-0000F0200000}"/>
    <cellStyle name="Normal 6 12 4_11. BS" xfId="10917" xr:uid="{2F4CAE30-5C2C-4F85-8CC8-787309F98AD5}"/>
    <cellStyle name="Normal 6 12 5" xfId="5069" xr:uid="{00000000-0005-0000-0000-0000F2200000}"/>
    <cellStyle name="Normal 6 12 5 10" xfId="5070" xr:uid="{00000000-0005-0000-0000-0000F3200000}"/>
    <cellStyle name="Normal 6 12 5 11" xfId="5071" xr:uid="{00000000-0005-0000-0000-0000F4200000}"/>
    <cellStyle name="Normal 6 12 5 12" xfId="5072" xr:uid="{00000000-0005-0000-0000-0000F5200000}"/>
    <cellStyle name="Normal 6 12 5 13" xfId="5073" xr:uid="{00000000-0005-0000-0000-0000F6200000}"/>
    <cellStyle name="Normal 6 12 5 14" xfId="5074" xr:uid="{00000000-0005-0000-0000-0000F7200000}"/>
    <cellStyle name="Normal 6 12 5 15" xfId="5075" xr:uid="{00000000-0005-0000-0000-0000F8200000}"/>
    <cellStyle name="Normal 6 12 5 16" xfId="5076" xr:uid="{00000000-0005-0000-0000-0000F9200000}"/>
    <cellStyle name="Normal 6 12 5 17" xfId="5077" xr:uid="{00000000-0005-0000-0000-0000FA200000}"/>
    <cellStyle name="Normal 6 12 5 18" xfId="5078" xr:uid="{00000000-0005-0000-0000-0000FB200000}"/>
    <cellStyle name="Normal 6 12 5 19" xfId="5079" xr:uid="{00000000-0005-0000-0000-0000FC200000}"/>
    <cellStyle name="Normal 6 12 5 2" xfId="5080" xr:uid="{00000000-0005-0000-0000-0000FD200000}"/>
    <cellStyle name="Normal 6 12 5 20" xfId="5081" xr:uid="{00000000-0005-0000-0000-0000FE200000}"/>
    <cellStyle name="Normal 6 12 5 21" xfId="5082" xr:uid="{00000000-0005-0000-0000-0000FF200000}"/>
    <cellStyle name="Normal 6 12 5 22" xfId="5083" xr:uid="{00000000-0005-0000-0000-000000210000}"/>
    <cellStyle name="Normal 6 12 5 23" xfId="5084" xr:uid="{00000000-0005-0000-0000-000001210000}"/>
    <cellStyle name="Normal 6 12 5 24" xfId="5085" xr:uid="{00000000-0005-0000-0000-000002210000}"/>
    <cellStyle name="Normal 6 12 5 25" xfId="5086" xr:uid="{00000000-0005-0000-0000-000003210000}"/>
    <cellStyle name="Normal 6 12 5 26" xfId="5087" xr:uid="{00000000-0005-0000-0000-000004210000}"/>
    <cellStyle name="Normal 6 12 5 3" xfId="5088" xr:uid="{00000000-0005-0000-0000-000005210000}"/>
    <cellStyle name="Normal 6 12 5 4" xfId="5089" xr:uid="{00000000-0005-0000-0000-000006210000}"/>
    <cellStyle name="Normal 6 12 5 5" xfId="5090" xr:uid="{00000000-0005-0000-0000-000007210000}"/>
    <cellStyle name="Normal 6 12 5 6" xfId="5091" xr:uid="{00000000-0005-0000-0000-000008210000}"/>
    <cellStyle name="Normal 6 12 5 7" xfId="5092" xr:uid="{00000000-0005-0000-0000-000009210000}"/>
    <cellStyle name="Normal 6 12 5 8" xfId="5093" xr:uid="{00000000-0005-0000-0000-00000A210000}"/>
    <cellStyle name="Normal 6 12 5 9" xfId="5094" xr:uid="{00000000-0005-0000-0000-00000B210000}"/>
    <cellStyle name="Normal 6 12 5_11. BS" xfId="10919" xr:uid="{14CA5E70-0C35-4D7A-910B-65DC92C6ECF7}"/>
    <cellStyle name="Normal 6 12 6" xfId="5095" xr:uid="{00000000-0005-0000-0000-00000D210000}"/>
    <cellStyle name="Normal 6 12 6 10" xfId="5096" xr:uid="{00000000-0005-0000-0000-00000E210000}"/>
    <cellStyle name="Normal 6 12 6 11" xfId="5097" xr:uid="{00000000-0005-0000-0000-00000F210000}"/>
    <cellStyle name="Normal 6 12 6 12" xfId="5098" xr:uid="{00000000-0005-0000-0000-000010210000}"/>
    <cellStyle name="Normal 6 12 6 13" xfId="5099" xr:uid="{00000000-0005-0000-0000-000011210000}"/>
    <cellStyle name="Normal 6 12 6 14" xfId="5100" xr:uid="{00000000-0005-0000-0000-000012210000}"/>
    <cellStyle name="Normal 6 12 6 15" xfId="5101" xr:uid="{00000000-0005-0000-0000-000013210000}"/>
    <cellStyle name="Normal 6 12 6 16" xfId="5102" xr:uid="{00000000-0005-0000-0000-000014210000}"/>
    <cellStyle name="Normal 6 12 6 17" xfId="5103" xr:uid="{00000000-0005-0000-0000-000015210000}"/>
    <cellStyle name="Normal 6 12 6 18" xfId="5104" xr:uid="{00000000-0005-0000-0000-000016210000}"/>
    <cellStyle name="Normal 6 12 6 19" xfId="5105" xr:uid="{00000000-0005-0000-0000-000017210000}"/>
    <cellStyle name="Normal 6 12 6 2" xfId="5106" xr:uid="{00000000-0005-0000-0000-000018210000}"/>
    <cellStyle name="Normal 6 12 6 20" xfId="5107" xr:uid="{00000000-0005-0000-0000-000019210000}"/>
    <cellStyle name="Normal 6 12 6 21" xfId="5108" xr:uid="{00000000-0005-0000-0000-00001A210000}"/>
    <cellStyle name="Normal 6 12 6 22" xfId="5109" xr:uid="{00000000-0005-0000-0000-00001B210000}"/>
    <cellStyle name="Normal 6 12 6 23" xfId="5110" xr:uid="{00000000-0005-0000-0000-00001C210000}"/>
    <cellStyle name="Normal 6 12 6 24" xfId="5111" xr:uid="{00000000-0005-0000-0000-00001D210000}"/>
    <cellStyle name="Normal 6 12 6 25" xfId="5112" xr:uid="{00000000-0005-0000-0000-00001E210000}"/>
    <cellStyle name="Normal 6 12 6 26" xfId="5113" xr:uid="{00000000-0005-0000-0000-00001F210000}"/>
    <cellStyle name="Normal 6 12 6 3" xfId="5114" xr:uid="{00000000-0005-0000-0000-000020210000}"/>
    <cellStyle name="Normal 6 12 6 4" xfId="5115" xr:uid="{00000000-0005-0000-0000-000021210000}"/>
    <cellStyle name="Normal 6 12 6 5" xfId="5116" xr:uid="{00000000-0005-0000-0000-000022210000}"/>
    <cellStyle name="Normal 6 12 6 6" xfId="5117" xr:uid="{00000000-0005-0000-0000-000023210000}"/>
    <cellStyle name="Normal 6 12 6 7" xfId="5118" xr:uid="{00000000-0005-0000-0000-000024210000}"/>
    <cellStyle name="Normal 6 12 6 8" xfId="5119" xr:uid="{00000000-0005-0000-0000-000025210000}"/>
    <cellStyle name="Normal 6 12 6 9" xfId="5120" xr:uid="{00000000-0005-0000-0000-000026210000}"/>
    <cellStyle name="Normal 6 12 6_11. BS" xfId="10920" xr:uid="{6AC8EDD8-1F2B-4FB3-811F-AA250B858D16}"/>
    <cellStyle name="Normal 6 12 7" xfId="5121" xr:uid="{00000000-0005-0000-0000-000028210000}"/>
    <cellStyle name="Normal 6 12 7 10" xfId="5122" xr:uid="{00000000-0005-0000-0000-000029210000}"/>
    <cellStyle name="Normal 6 12 7 11" xfId="5123" xr:uid="{00000000-0005-0000-0000-00002A210000}"/>
    <cellStyle name="Normal 6 12 7 12" xfId="5124" xr:uid="{00000000-0005-0000-0000-00002B210000}"/>
    <cellStyle name="Normal 6 12 7 13" xfId="5125" xr:uid="{00000000-0005-0000-0000-00002C210000}"/>
    <cellStyle name="Normal 6 12 7 14" xfId="5126" xr:uid="{00000000-0005-0000-0000-00002D210000}"/>
    <cellStyle name="Normal 6 12 7 15" xfId="5127" xr:uid="{00000000-0005-0000-0000-00002E210000}"/>
    <cellStyle name="Normal 6 12 7 16" xfId="5128" xr:uid="{00000000-0005-0000-0000-00002F210000}"/>
    <cellStyle name="Normal 6 12 7 17" xfId="5129" xr:uid="{00000000-0005-0000-0000-000030210000}"/>
    <cellStyle name="Normal 6 12 7 18" xfId="5130" xr:uid="{00000000-0005-0000-0000-000031210000}"/>
    <cellStyle name="Normal 6 12 7 19" xfId="5131" xr:uid="{00000000-0005-0000-0000-000032210000}"/>
    <cellStyle name="Normal 6 12 7 2" xfId="5132" xr:uid="{00000000-0005-0000-0000-000033210000}"/>
    <cellStyle name="Normal 6 12 7 20" xfId="5133" xr:uid="{00000000-0005-0000-0000-000034210000}"/>
    <cellStyle name="Normal 6 12 7 21" xfId="5134" xr:uid="{00000000-0005-0000-0000-000035210000}"/>
    <cellStyle name="Normal 6 12 7 22" xfId="5135" xr:uid="{00000000-0005-0000-0000-000036210000}"/>
    <cellStyle name="Normal 6 12 7 23" xfId="5136" xr:uid="{00000000-0005-0000-0000-000037210000}"/>
    <cellStyle name="Normal 6 12 7 24" xfId="5137" xr:uid="{00000000-0005-0000-0000-000038210000}"/>
    <cellStyle name="Normal 6 12 7 25" xfId="5138" xr:uid="{00000000-0005-0000-0000-000039210000}"/>
    <cellStyle name="Normal 6 12 7 26" xfId="5139" xr:uid="{00000000-0005-0000-0000-00003A210000}"/>
    <cellStyle name="Normal 6 12 7 3" xfId="5140" xr:uid="{00000000-0005-0000-0000-00003B210000}"/>
    <cellStyle name="Normal 6 12 7 4" xfId="5141" xr:uid="{00000000-0005-0000-0000-00003C210000}"/>
    <cellStyle name="Normal 6 12 7 5" xfId="5142" xr:uid="{00000000-0005-0000-0000-00003D210000}"/>
    <cellStyle name="Normal 6 12 7 6" xfId="5143" xr:uid="{00000000-0005-0000-0000-00003E210000}"/>
    <cellStyle name="Normal 6 12 7 7" xfId="5144" xr:uid="{00000000-0005-0000-0000-00003F210000}"/>
    <cellStyle name="Normal 6 12 7 8" xfId="5145" xr:uid="{00000000-0005-0000-0000-000040210000}"/>
    <cellStyle name="Normal 6 12 7 9" xfId="5146" xr:uid="{00000000-0005-0000-0000-000041210000}"/>
    <cellStyle name="Normal 6 12 7_11. BS" xfId="10921" xr:uid="{A2E02830-5798-4DB6-8D18-B12070E2E074}"/>
    <cellStyle name="Normal 6 12 8" xfId="5147" xr:uid="{00000000-0005-0000-0000-000043210000}"/>
    <cellStyle name="Normal 6 12 8 10" xfId="5148" xr:uid="{00000000-0005-0000-0000-000044210000}"/>
    <cellStyle name="Normal 6 12 8 11" xfId="5149" xr:uid="{00000000-0005-0000-0000-000045210000}"/>
    <cellStyle name="Normal 6 12 8 12" xfId="5150" xr:uid="{00000000-0005-0000-0000-000046210000}"/>
    <cellStyle name="Normal 6 12 8 13" xfId="5151" xr:uid="{00000000-0005-0000-0000-000047210000}"/>
    <cellStyle name="Normal 6 12 8 14" xfId="5152" xr:uid="{00000000-0005-0000-0000-000048210000}"/>
    <cellStyle name="Normal 6 12 8 15" xfId="5153" xr:uid="{00000000-0005-0000-0000-000049210000}"/>
    <cellStyle name="Normal 6 12 8 16" xfId="5154" xr:uid="{00000000-0005-0000-0000-00004A210000}"/>
    <cellStyle name="Normal 6 12 8 17" xfId="5155" xr:uid="{00000000-0005-0000-0000-00004B210000}"/>
    <cellStyle name="Normal 6 12 8 18" xfId="5156" xr:uid="{00000000-0005-0000-0000-00004C210000}"/>
    <cellStyle name="Normal 6 12 8 19" xfId="5157" xr:uid="{00000000-0005-0000-0000-00004D210000}"/>
    <cellStyle name="Normal 6 12 8 2" xfId="5158" xr:uid="{00000000-0005-0000-0000-00004E210000}"/>
    <cellStyle name="Normal 6 12 8 20" xfId="5159" xr:uid="{00000000-0005-0000-0000-00004F210000}"/>
    <cellStyle name="Normal 6 12 8 21" xfId="5160" xr:uid="{00000000-0005-0000-0000-000050210000}"/>
    <cellStyle name="Normal 6 12 8 22" xfId="5161" xr:uid="{00000000-0005-0000-0000-000051210000}"/>
    <cellStyle name="Normal 6 12 8 23" xfId="5162" xr:uid="{00000000-0005-0000-0000-000052210000}"/>
    <cellStyle name="Normal 6 12 8 24" xfId="5163" xr:uid="{00000000-0005-0000-0000-000053210000}"/>
    <cellStyle name="Normal 6 12 8 25" xfId="5164" xr:uid="{00000000-0005-0000-0000-000054210000}"/>
    <cellStyle name="Normal 6 12 8 26" xfId="5165" xr:uid="{00000000-0005-0000-0000-000055210000}"/>
    <cellStyle name="Normal 6 12 8 3" xfId="5166" xr:uid="{00000000-0005-0000-0000-000056210000}"/>
    <cellStyle name="Normal 6 12 8 4" xfId="5167" xr:uid="{00000000-0005-0000-0000-000057210000}"/>
    <cellStyle name="Normal 6 12 8 5" xfId="5168" xr:uid="{00000000-0005-0000-0000-000058210000}"/>
    <cellStyle name="Normal 6 12 8 6" xfId="5169" xr:uid="{00000000-0005-0000-0000-000059210000}"/>
    <cellStyle name="Normal 6 12 8 7" xfId="5170" xr:uid="{00000000-0005-0000-0000-00005A210000}"/>
    <cellStyle name="Normal 6 12 8 8" xfId="5171" xr:uid="{00000000-0005-0000-0000-00005B210000}"/>
    <cellStyle name="Normal 6 12 8 9" xfId="5172" xr:uid="{00000000-0005-0000-0000-00005C210000}"/>
    <cellStyle name="Normal 6 12 8_11. BS" xfId="10922" xr:uid="{EFFC5C98-E746-4855-8674-40CF3D75A582}"/>
    <cellStyle name="Normal 6 12 9" xfId="5173" xr:uid="{00000000-0005-0000-0000-00005E210000}"/>
    <cellStyle name="Normal 6 12 9 10" xfId="5174" xr:uid="{00000000-0005-0000-0000-00005F210000}"/>
    <cellStyle name="Normal 6 12 9 11" xfId="5175" xr:uid="{00000000-0005-0000-0000-000060210000}"/>
    <cellStyle name="Normal 6 12 9 12" xfId="5176" xr:uid="{00000000-0005-0000-0000-000061210000}"/>
    <cellStyle name="Normal 6 12 9 13" xfId="5177" xr:uid="{00000000-0005-0000-0000-000062210000}"/>
    <cellStyle name="Normal 6 12 9 14" xfId="5178" xr:uid="{00000000-0005-0000-0000-000063210000}"/>
    <cellStyle name="Normal 6 12 9 15" xfId="5179" xr:uid="{00000000-0005-0000-0000-000064210000}"/>
    <cellStyle name="Normal 6 12 9 16" xfId="5180" xr:uid="{00000000-0005-0000-0000-000065210000}"/>
    <cellStyle name="Normal 6 12 9 17" xfId="5181" xr:uid="{00000000-0005-0000-0000-000066210000}"/>
    <cellStyle name="Normal 6 12 9 18" xfId="5182" xr:uid="{00000000-0005-0000-0000-000067210000}"/>
    <cellStyle name="Normal 6 12 9 19" xfId="5183" xr:uid="{00000000-0005-0000-0000-000068210000}"/>
    <cellStyle name="Normal 6 12 9 2" xfId="5184" xr:uid="{00000000-0005-0000-0000-000069210000}"/>
    <cellStyle name="Normal 6 12 9 20" xfId="5185" xr:uid="{00000000-0005-0000-0000-00006A210000}"/>
    <cellStyle name="Normal 6 12 9 21" xfId="5186" xr:uid="{00000000-0005-0000-0000-00006B210000}"/>
    <cellStyle name="Normal 6 12 9 22" xfId="5187" xr:uid="{00000000-0005-0000-0000-00006C210000}"/>
    <cellStyle name="Normal 6 12 9 23" xfId="5188" xr:uid="{00000000-0005-0000-0000-00006D210000}"/>
    <cellStyle name="Normal 6 12 9 24" xfId="5189" xr:uid="{00000000-0005-0000-0000-00006E210000}"/>
    <cellStyle name="Normal 6 12 9 25" xfId="5190" xr:uid="{00000000-0005-0000-0000-00006F210000}"/>
    <cellStyle name="Normal 6 12 9 26" xfId="5191" xr:uid="{00000000-0005-0000-0000-000070210000}"/>
    <cellStyle name="Normal 6 12 9 3" xfId="5192" xr:uid="{00000000-0005-0000-0000-000071210000}"/>
    <cellStyle name="Normal 6 12 9 4" xfId="5193" xr:uid="{00000000-0005-0000-0000-000072210000}"/>
    <cellStyle name="Normal 6 12 9 5" xfId="5194" xr:uid="{00000000-0005-0000-0000-000073210000}"/>
    <cellStyle name="Normal 6 12 9 6" xfId="5195" xr:uid="{00000000-0005-0000-0000-000074210000}"/>
    <cellStyle name="Normal 6 12 9 7" xfId="5196" xr:uid="{00000000-0005-0000-0000-000075210000}"/>
    <cellStyle name="Normal 6 12 9 8" xfId="5197" xr:uid="{00000000-0005-0000-0000-000076210000}"/>
    <cellStyle name="Normal 6 12 9 9" xfId="5198" xr:uid="{00000000-0005-0000-0000-000077210000}"/>
    <cellStyle name="Normal 6 12 9_11. BS" xfId="10923" xr:uid="{292A4F68-B068-43B7-B2E6-1D7980EBA979}"/>
    <cellStyle name="Normal 6 12_11. BS" xfId="10905" xr:uid="{42ECF987-A30B-4EB2-9F75-7C414E7EF571}"/>
    <cellStyle name="Normal 6 13" xfId="5199" xr:uid="{00000000-0005-0000-0000-00007A210000}"/>
    <cellStyle name="Normal 6 13 10" xfId="5200" xr:uid="{00000000-0005-0000-0000-00007B210000}"/>
    <cellStyle name="Normal 6 13 10 10" xfId="5201" xr:uid="{00000000-0005-0000-0000-00007C210000}"/>
    <cellStyle name="Normal 6 13 10 11" xfId="5202" xr:uid="{00000000-0005-0000-0000-00007D210000}"/>
    <cellStyle name="Normal 6 13 10 12" xfId="5203" xr:uid="{00000000-0005-0000-0000-00007E210000}"/>
    <cellStyle name="Normal 6 13 10 13" xfId="5204" xr:uid="{00000000-0005-0000-0000-00007F210000}"/>
    <cellStyle name="Normal 6 13 10 14" xfId="5205" xr:uid="{00000000-0005-0000-0000-000080210000}"/>
    <cellStyle name="Normal 6 13 10 15" xfId="5206" xr:uid="{00000000-0005-0000-0000-000081210000}"/>
    <cellStyle name="Normal 6 13 10 16" xfId="5207" xr:uid="{00000000-0005-0000-0000-000082210000}"/>
    <cellStyle name="Normal 6 13 10 17" xfId="5208" xr:uid="{00000000-0005-0000-0000-000083210000}"/>
    <cellStyle name="Normal 6 13 10 18" xfId="5209" xr:uid="{00000000-0005-0000-0000-000084210000}"/>
    <cellStyle name="Normal 6 13 10 19" xfId="5210" xr:uid="{00000000-0005-0000-0000-000085210000}"/>
    <cellStyle name="Normal 6 13 10 2" xfId="5211" xr:uid="{00000000-0005-0000-0000-000086210000}"/>
    <cellStyle name="Normal 6 13 10 20" xfId="5212" xr:uid="{00000000-0005-0000-0000-000087210000}"/>
    <cellStyle name="Normal 6 13 10 21" xfId="5213" xr:uid="{00000000-0005-0000-0000-000088210000}"/>
    <cellStyle name="Normal 6 13 10 22" xfId="5214" xr:uid="{00000000-0005-0000-0000-000089210000}"/>
    <cellStyle name="Normal 6 13 10 23" xfId="5215" xr:uid="{00000000-0005-0000-0000-00008A210000}"/>
    <cellStyle name="Normal 6 13 10 24" xfId="5216" xr:uid="{00000000-0005-0000-0000-00008B210000}"/>
    <cellStyle name="Normal 6 13 10 25" xfId="5217" xr:uid="{00000000-0005-0000-0000-00008C210000}"/>
    <cellStyle name="Normal 6 13 10 26" xfId="5218" xr:uid="{00000000-0005-0000-0000-00008D210000}"/>
    <cellStyle name="Normal 6 13 10 3" xfId="5219" xr:uid="{00000000-0005-0000-0000-00008E210000}"/>
    <cellStyle name="Normal 6 13 10 4" xfId="5220" xr:uid="{00000000-0005-0000-0000-00008F210000}"/>
    <cellStyle name="Normal 6 13 10 5" xfId="5221" xr:uid="{00000000-0005-0000-0000-000090210000}"/>
    <cellStyle name="Normal 6 13 10 6" xfId="5222" xr:uid="{00000000-0005-0000-0000-000091210000}"/>
    <cellStyle name="Normal 6 13 10 7" xfId="5223" xr:uid="{00000000-0005-0000-0000-000092210000}"/>
    <cellStyle name="Normal 6 13 10 8" xfId="5224" xr:uid="{00000000-0005-0000-0000-000093210000}"/>
    <cellStyle name="Normal 6 13 10 9" xfId="5225" xr:uid="{00000000-0005-0000-0000-000094210000}"/>
    <cellStyle name="Normal 6 13 10_11. BS" xfId="10925" xr:uid="{0A84390A-9976-4694-989B-6630C1700B69}"/>
    <cellStyle name="Normal 6 13 11" xfId="5226" xr:uid="{00000000-0005-0000-0000-000096210000}"/>
    <cellStyle name="Normal 6 13 12" xfId="5227" xr:uid="{00000000-0005-0000-0000-000097210000}"/>
    <cellStyle name="Normal 6 13 13" xfId="5228" xr:uid="{00000000-0005-0000-0000-000098210000}"/>
    <cellStyle name="Normal 6 13 14" xfId="5229" xr:uid="{00000000-0005-0000-0000-000099210000}"/>
    <cellStyle name="Normal 6 13 15" xfId="5230" xr:uid="{00000000-0005-0000-0000-00009A210000}"/>
    <cellStyle name="Normal 6 13 16" xfId="5231" xr:uid="{00000000-0005-0000-0000-00009B210000}"/>
    <cellStyle name="Normal 6 13 17" xfId="5232" xr:uid="{00000000-0005-0000-0000-00009C210000}"/>
    <cellStyle name="Normal 6 13 18" xfId="5233" xr:uid="{00000000-0005-0000-0000-00009D210000}"/>
    <cellStyle name="Normal 6 13 19" xfId="5234" xr:uid="{00000000-0005-0000-0000-00009E210000}"/>
    <cellStyle name="Normal 6 13 2" xfId="5235" xr:uid="{00000000-0005-0000-0000-00009F210000}"/>
    <cellStyle name="Normal 6 13 2 10" xfId="5236" xr:uid="{00000000-0005-0000-0000-0000A0210000}"/>
    <cellStyle name="Normal 6 13 2 11" xfId="5237" xr:uid="{00000000-0005-0000-0000-0000A1210000}"/>
    <cellStyle name="Normal 6 13 2 12" xfId="5238" xr:uid="{00000000-0005-0000-0000-0000A2210000}"/>
    <cellStyle name="Normal 6 13 2 13" xfId="5239" xr:uid="{00000000-0005-0000-0000-0000A3210000}"/>
    <cellStyle name="Normal 6 13 2 14" xfId="5240" xr:uid="{00000000-0005-0000-0000-0000A4210000}"/>
    <cellStyle name="Normal 6 13 2 15" xfId="5241" xr:uid="{00000000-0005-0000-0000-0000A5210000}"/>
    <cellStyle name="Normal 6 13 2 16" xfId="5242" xr:uid="{00000000-0005-0000-0000-0000A6210000}"/>
    <cellStyle name="Normal 6 13 2 17" xfId="5243" xr:uid="{00000000-0005-0000-0000-0000A7210000}"/>
    <cellStyle name="Normal 6 13 2 18" xfId="5244" xr:uid="{00000000-0005-0000-0000-0000A8210000}"/>
    <cellStyle name="Normal 6 13 2 19" xfId="5245" xr:uid="{00000000-0005-0000-0000-0000A9210000}"/>
    <cellStyle name="Normal 6 13 2 2" xfId="5246" xr:uid="{00000000-0005-0000-0000-0000AA210000}"/>
    <cellStyle name="Normal 6 13 2 2 10" xfId="5247" xr:uid="{00000000-0005-0000-0000-0000AB210000}"/>
    <cellStyle name="Normal 6 13 2 2 11" xfId="5248" xr:uid="{00000000-0005-0000-0000-0000AC210000}"/>
    <cellStyle name="Normal 6 13 2 2 12" xfId="5249" xr:uid="{00000000-0005-0000-0000-0000AD210000}"/>
    <cellStyle name="Normal 6 13 2 2 13" xfId="5250" xr:uid="{00000000-0005-0000-0000-0000AE210000}"/>
    <cellStyle name="Normal 6 13 2 2 14" xfId="5251" xr:uid="{00000000-0005-0000-0000-0000AF210000}"/>
    <cellStyle name="Normal 6 13 2 2 15" xfId="5252" xr:uid="{00000000-0005-0000-0000-0000B0210000}"/>
    <cellStyle name="Normal 6 13 2 2 16" xfId="5253" xr:uid="{00000000-0005-0000-0000-0000B1210000}"/>
    <cellStyle name="Normal 6 13 2 2 17" xfId="5254" xr:uid="{00000000-0005-0000-0000-0000B2210000}"/>
    <cellStyle name="Normal 6 13 2 2 18" xfId="5255" xr:uid="{00000000-0005-0000-0000-0000B3210000}"/>
    <cellStyle name="Normal 6 13 2 2 19" xfId="5256" xr:uid="{00000000-0005-0000-0000-0000B4210000}"/>
    <cellStyle name="Normal 6 13 2 2 2" xfId="5257" xr:uid="{00000000-0005-0000-0000-0000B5210000}"/>
    <cellStyle name="Normal 6 13 2 2 20" xfId="5258" xr:uid="{00000000-0005-0000-0000-0000B6210000}"/>
    <cellStyle name="Normal 6 13 2 2 21" xfId="5259" xr:uid="{00000000-0005-0000-0000-0000B7210000}"/>
    <cellStyle name="Normal 6 13 2 2 22" xfId="5260" xr:uid="{00000000-0005-0000-0000-0000B8210000}"/>
    <cellStyle name="Normal 6 13 2 2 23" xfId="5261" xr:uid="{00000000-0005-0000-0000-0000B9210000}"/>
    <cellStyle name="Normal 6 13 2 2 24" xfId="5262" xr:uid="{00000000-0005-0000-0000-0000BA210000}"/>
    <cellStyle name="Normal 6 13 2 2 25" xfId="5263" xr:uid="{00000000-0005-0000-0000-0000BB210000}"/>
    <cellStyle name="Normal 6 13 2 2 26" xfId="5264" xr:uid="{00000000-0005-0000-0000-0000BC210000}"/>
    <cellStyle name="Normal 6 13 2 2 3" xfId="5265" xr:uid="{00000000-0005-0000-0000-0000BD210000}"/>
    <cellStyle name="Normal 6 13 2 2 4" xfId="5266" xr:uid="{00000000-0005-0000-0000-0000BE210000}"/>
    <cellStyle name="Normal 6 13 2 2 5" xfId="5267" xr:uid="{00000000-0005-0000-0000-0000BF210000}"/>
    <cellStyle name="Normal 6 13 2 2 6" xfId="5268" xr:uid="{00000000-0005-0000-0000-0000C0210000}"/>
    <cellStyle name="Normal 6 13 2 2 7" xfId="5269" xr:uid="{00000000-0005-0000-0000-0000C1210000}"/>
    <cellStyle name="Normal 6 13 2 2 8" xfId="5270" xr:uid="{00000000-0005-0000-0000-0000C2210000}"/>
    <cellStyle name="Normal 6 13 2 2 9" xfId="5271" xr:uid="{00000000-0005-0000-0000-0000C3210000}"/>
    <cellStyle name="Normal 6 13 2 2_11. BS" xfId="10927" xr:uid="{0EAF119C-8BC0-49E1-9007-25F2B515DCD5}"/>
    <cellStyle name="Normal 6 13 2 20" xfId="5272" xr:uid="{00000000-0005-0000-0000-0000C5210000}"/>
    <cellStyle name="Normal 6 13 2 21" xfId="5273" xr:uid="{00000000-0005-0000-0000-0000C6210000}"/>
    <cellStyle name="Normal 6 13 2 22" xfId="5274" xr:uid="{00000000-0005-0000-0000-0000C7210000}"/>
    <cellStyle name="Normal 6 13 2 23" xfId="5275" xr:uid="{00000000-0005-0000-0000-0000C8210000}"/>
    <cellStyle name="Normal 6 13 2 24" xfId="5276" xr:uid="{00000000-0005-0000-0000-0000C9210000}"/>
    <cellStyle name="Normal 6 13 2 25" xfId="5277" xr:uid="{00000000-0005-0000-0000-0000CA210000}"/>
    <cellStyle name="Normal 6 13 2 26" xfId="5278" xr:uid="{00000000-0005-0000-0000-0000CB210000}"/>
    <cellStyle name="Normal 6 13 2 27" xfId="5279" xr:uid="{00000000-0005-0000-0000-0000CC210000}"/>
    <cellStyle name="Normal 6 13 2 28" xfId="5280" xr:uid="{00000000-0005-0000-0000-0000CD210000}"/>
    <cellStyle name="Normal 6 13 2 29" xfId="5281" xr:uid="{00000000-0005-0000-0000-0000CE210000}"/>
    <cellStyle name="Normal 6 13 2 3" xfId="5282" xr:uid="{00000000-0005-0000-0000-0000CF210000}"/>
    <cellStyle name="Normal 6 13 2 3 10" xfId="5283" xr:uid="{00000000-0005-0000-0000-0000D0210000}"/>
    <cellStyle name="Normal 6 13 2 3 11" xfId="5284" xr:uid="{00000000-0005-0000-0000-0000D1210000}"/>
    <cellStyle name="Normal 6 13 2 3 12" xfId="5285" xr:uid="{00000000-0005-0000-0000-0000D2210000}"/>
    <cellStyle name="Normal 6 13 2 3 13" xfId="5286" xr:uid="{00000000-0005-0000-0000-0000D3210000}"/>
    <cellStyle name="Normal 6 13 2 3 14" xfId="5287" xr:uid="{00000000-0005-0000-0000-0000D4210000}"/>
    <cellStyle name="Normal 6 13 2 3 15" xfId="5288" xr:uid="{00000000-0005-0000-0000-0000D5210000}"/>
    <cellStyle name="Normal 6 13 2 3 16" xfId="5289" xr:uid="{00000000-0005-0000-0000-0000D6210000}"/>
    <cellStyle name="Normal 6 13 2 3 17" xfId="5290" xr:uid="{00000000-0005-0000-0000-0000D7210000}"/>
    <cellStyle name="Normal 6 13 2 3 18" xfId="5291" xr:uid="{00000000-0005-0000-0000-0000D8210000}"/>
    <cellStyle name="Normal 6 13 2 3 19" xfId="5292" xr:uid="{00000000-0005-0000-0000-0000D9210000}"/>
    <cellStyle name="Normal 6 13 2 3 2" xfId="5293" xr:uid="{00000000-0005-0000-0000-0000DA210000}"/>
    <cellStyle name="Normal 6 13 2 3 20" xfId="5294" xr:uid="{00000000-0005-0000-0000-0000DB210000}"/>
    <cellStyle name="Normal 6 13 2 3 21" xfId="5295" xr:uid="{00000000-0005-0000-0000-0000DC210000}"/>
    <cellStyle name="Normal 6 13 2 3 22" xfId="5296" xr:uid="{00000000-0005-0000-0000-0000DD210000}"/>
    <cellStyle name="Normal 6 13 2 3 23" xfId="5297" xr:uid="{00000000-0005-0000-0000-0000DE210000}"/>
    <cellStyle name="Normal 6 13 2 3 24" xfId="5298" xr:uid="{00000000-0005-0000-0000-0000DF210000}"/>
    <cellStyle name="Normal 6 13 2 3 25" xfId="5299" xr:uid="{00000000-0005-0000-0000-0000E0210000}"/>
    <cellStyle name="Normal 6 13 2 3 26" xfId="5300" xr:uid="{00000000-0005-0000-0000-0000E1210000}"/>
    <cellStyle name="Normal 6 13 2 3 3" xfId="5301" xr:uid="{00000000-0005-0000-0000-0000E2210000}"/>
    <cellStyle name="Normal 6 13 2 3 4" xfId="5302" xr:uid="{00000000-0005-0000-0000-0000E3210000}"/>
    <cellStyle name="Normal 6 13 2 3 5" xfId="5303" xr:uid="{00000000-0005-0000-0000-0000E4210000}"/>
    <cellStyle name="Normal 6 13 2 3 6" xfId="5304" xr:uid="{00000000-0005-0000-0000-0000E5210000}"/>
    <cellStyle name="Normal 6 13 2 3 7" xfId="5305" xr:uid="{00000000-0005-0000-0000-0000E6210000}"/>
    <cellStyle name="Normal 6 13 2 3 8" xfId="5306" xr:uid="{00000000-0005-0000-0000-0000E7210000}"/>
    <cellStyle name="Normal 6 13 2 3 9" xfId="5307" xr:uid="{00000000-0005-0000-0000-0000E8210000}"/>
    <cellStyle name="Normal 6 13 2 3_11. BS" xfId="10928" xr:uid="{95A7FA6E-13C0-4429-A58E-FB8ECD752D13}"/>
    <cellStyle name="Normal 6 13 2 30" xfId="5308" xr:uid="{00000000-0005-0000-0000-0000EA210000}"/>
    <cellStyle name="Normal 6 13 2 31" xfId="5309" xr:uid="{00000000-0005-0000-0000-0000EB210000}"/>
    <cellStyle name="Normal 6 13 2 32" xfId="5310" xr:uid="{00000000-0005-0000-0000-0000EC210000}"/>
    <cellStyle name="Normal 6 13 2 33" xfId="5311" xr:uid="{00000000-0005-0000-0000-0000ED210000}"/>
    <cellStyle name="Normal 6 13 2 4" xfId="5312" xr:uid="{00000000-0005-0000-0000-0000EE210000}"/>
    <cellStyle name="Normal 6 13 2 4 10" xfId="5313" xr:uid="{00000000-0005-0000-0000-0000EF210000}"/>
    <cellStyle name="Normal 6 13 2 4 11" xfId="5314" xr:uid="{00000000-0005-0000-0000-0000F0210000}"/>
    <cellStyle name="Normal 6 13 2 4 12" xfId="5315" xr:uid="{00000000-0005-0000-0000-0000F1210000}"/>
    <cellStyle name="Normal 6 13 2 4 13" xfId="5316" xr:uid="{00000000-0005-0000-0000-0000F2210000}"/>
    <cellStyle name="Normal 6 13 2 4 14" xfId="5317" xr:uid="{00000000-0005-0000-0000-0000F3210000}"/>
    <cellStyle name="Normal 6 13 2 4 15" xfId="5318" xr:uid="{00000000-0005-0000-0000-0000F4210000}"/>
    <cellStyle name="Normal 6 13 2 4 16" xfId="5319" xr:uid="{00000000-0005-0000-0000-0000F5210000}"/>
    <cellStyle name="Normal 6 13 2 4 17" xfId="5320" xr:uid="{00000000-0005-0000-0000-0000F6210000}"/>
    <cellStyle name="Normal 6 13 2 4 18" xfId="5321" xr:uid="{00000000-0005-0000-0000-0000F7210000}"/>
    <cellStyle name="Normal 6 13 2 4 19" xfId="5322" xr:uid="{00000000-0005-0000-0000-0000F8210000}"/>
    <cellStyle name="Normal 6 13 2 4 2" xfId="5323" xr:uid="{00000000-0005-0000-0000-0000F9210000}"/>
    <cellStyle name="Normal 6 13 2 4 20" xfId="5324" xr:uid="{00000000-0005-0000-0000-0000FA210000}"/>
    <cellStyle name="Normal 6 13 2 4 21" xfId="5325" xr:uid="{00000000-0005-0000-0000-0000FB210000}"/>
    <cellStyle name="Normal 6 13 2 4 22" xfId="5326" xr:uid="{00000000-0005-0000-0000-0000FC210000}"/>
    <cellStyle name="Normal 6 13 2 4 23" xfId="5327" xr:uid="{00000000-0005-0000-0000-0000FD210000}"/>
    <cellStyle name="Normal 6 13 2 4 24" xfId="5328" xr:uid="{00000000-0005-0000-0000-0000FE210000}"/>
    <cellStyle name="Normal 6 13 2 4 25" xfId="5329" xr:uid="{00000000-0005-0000-0000-0000FF210000}"/>
    <cellStyle name="Normal 6 13 2 4 26" xfId="5330" xr:uid="{00000000-0005-0000-0000-000000220000}"/>
    <cellStyle name="Normal 6 13 2 4 3" xfId="5331" xr:uid="{00000000-0005-0000-0000-000001220000}"/>
    <cellStyle name="Normal 6 13 2 4 4" xfId="5332" xr:uid="{00000000-0005-0000-0000-000002220000}"/>
    <cellStyle name="Normal 6 13 2 4 5" xfId="5333" xr:uid="{00000000-0005-0000-0000-000003220000}"/>
    <cellStyle name="Normal 6 13 2 4 6" xfId="5334" xr:uid="{00000000-0005-0000-0000-000004220000}"/>
    <cellStyle name="Normal 6 13 2 4 7" xfId="5335" xr:uid="{00000000-0005-0000-0000-000005220000}"/>
    <cellStyle name="Normal 6 13 2 4 8" xfId="5336" xr:uid="{00000000-0005-0000-0000-000006220000}"/>
    <cellStyle name="Normal 6 13 2 4 9" xfId="5337" xr:uid="{00000000-0005-0000-0000-000007220000}"/>
    <cellStyle name="Normal 6 13 2 4_11. BS" xfId="10929" xr:uid="{8C1F18EC-793C-4539-9F53-8B418B7218E9}"/>
    <cellStyle name="Normal 6 13 2 5" xfId="5338" xr:uid="{00000000-0005-0000-0000-000009220000}"/>
    <cellStyle name="Normal 6 13 2 5 10" xfId="5339" xr:uid="{00000000-0005-0000-0000-00000A220000}"/>
    <cellStyle name="Normal 6 13 2 5 11" xfId="5340" xr:uid="{00000000-0005-0000-0000-00000B220000}"/>
    <cellStyle name="Normal 6 13 2 5 12" xfId="5341" xr:uid="{00000000-0005-0000-0000-00000C220000}"/>
    <cellStyle name="Normal 6 13 2 5 13" xfId="5342" xr:uid="{00000000-0005-0000-0000-00000D220000}"/>
    <cellStyle name="Normal 6 13 2 5 14" xfId="5343" xr:uid="{00000000-0005-0000-0000-00000E220000}"/>
    <cellStyle name="Normal 6 13 2 5 15" xfId="5344" xr:uid="{00000000-0005-0000-0000-00000F220000}"/>
    <cellStyle name="Normal 6 13 2 5 16" xfId="5345" xr:uid="{00000000-0005-0000-0000-000010220000}"/>
    <cellStyle name="Normal 6 13 2 5 17" xfId="5346" xr:uid="{00000000-0005-0000-0000-000011220000}"/>
    <cellStyle name="Normal 6 13 2 5 18" xfId="5347" xr:uid="{00000000-0005-0000-0000-000012220000}"/>
    <cellStyle name="Normal 6 13 2 5 19" xfId="5348" xr:uid="{00000000-0005-0000-0000-000013220000}"/>
    <cellStyle name="Normal 6 13 2 5 2" xfId="5349" xr:uid="{00000000-0005-0000-0000-000014220000}"/>
    <cellStyle name="Normal 6 13 2 5 20" xfId="5350" xr:uid="{00000000-0005-0000-0000-000015220000}"/>
    <cellStyle name="Normal 6 13 2 5 21" xfId="5351" xr:uid="{00000000-0005-0000-0000-000016220000}"/>
    <cellStyle name="Normal 6 13 2 5 22" xfId="5352" xr:uid="{00000000-0005-0000-0000-000017220000}"/>
    <cellStyle name="Normal 6 13 2 5 23" xfId="5353" xr:uid="{00000000-0005-0000-0000-000018220000}"/>
    <cellStyle name="Normal 6 13 2 5 24" xfId="5354" xr:uid="{00000000-0005-0000-0000-000019220000}"/>
    <cellStyle name="Normal 6 13 2 5 25" xfId="5355" xr:uid="{00000000-0005-0000-0000-00001A220000}"/>
    <cellStyle name="Normal 6 13 2 5 26" xfId="5356" xr:uid="{00000000-0005-0000-0000-00001B220000}"/>
    <cellStyle name="Normal 6 13 2 5 3" xfId="5357" xr:uid="{00000000-0005-0000-0000-00001C220000}"/>
    <cellStyle name="Normal 6 13 2 5 4" xfId="5358" xr:uid="{00000000-0005-0000-0000-00001D220000}"/>
    <cellStyle name="Normal 6 13 2 5 5" xfId="5359" xr:uid="{00000000-0005-0000-0000-00001E220000}"/>
    <cellStyle name="Normal 6 13 2 5 6" xfId="5360" xr:uid="{00000000-0005-0000-0000-00001F220000}"/>
    <cellStyle name="Normal 6 13 2 5 7" xfId="5361" xr:uid="{00000000-0005-0000-0000-000020220000}"/>
    <cellStyle name="Normal 6 13 2 5 8" xfId="5362" xr:uid="{00000000-0005-0000-0000-000021220000}"/>
    <cellStyle name="Normal 6 13 2 5 9" xfId="5363" xr:uid="{00000000-0005-0000-0000-000022220000}"/>
    <cellStyle name="Normal 6 13 2 5_11. BS" xfId="10930" xr:uid="{8D178620-1397-438B-85CD-2D960B08DA04}"/>
    <cellStyle name="Normal 6 13 2 6" xfId="5364" xr:uid="{00000000-0005-0000-0000-000024220000}"/>
    <cellStyle name="Normal 6 13 2 6 10" xfId="5365" xr:uid="{00000000-0005-0000-0000-000025220000}"/>
    <cellStyle name="Normal 6 13 2 6 11" xfId="5366" xr:uid="{00000000-0005-0000-0000-000026220000}"/>
    <cellStyle name="Normal 6 13 2 6 12" xfId="5367" xr:uid="{00000000-0005-0000-0000-000027220000}"/>
    <cellStyle name="Normal 6 13 2 6 13" xfId="5368" xr:uid="{00000000-0005-0000-0000-000028220000}"/>
    <cellStyle name="Normal 6 13 2 6 14" xfId="5369" xr:uid="{00000000-0005-0000-0000-000029220000}"/>
    <cellStyle name="Normal 6 13 2 6 15" xfId="5370" xr:uid="{00000000-0005-0000-0000-00002A220000}"/>
    <cellStyle name="Normal 6 13 2 6 16" xfId="5371" xr:uid="{00000000-0005-0000-0000-00002B220000}"/>
    <cellStyle name="Normal 6 13 2 6 17" xfId="5372" xr:uid="{00000000-0005-0000-0000-00002C220000}"/>
    <cellStyle name="Normal 6 13 2 6 18" xfId="5373" xr:uid="{00000000-0005-0000-0000-00002D220000}"/>
    <cellStyle name="Normal 6 13 2 6 19" xfId="5374" xr:uid="{00000000-0005-0000-0000-00002E220000}"/>
    <cellStyle name="Normal 6 13 2 6 2" xfId="5375" xr:uid="{00000000-0005-0000-0000-00002F220000}"/>
    <cellStyle name="Normal 6 13 2 6 20" xfId="5376" xr:uid="{00000000-0005-0000-0000-000030220000}"/>
    <cellStyle name="Normal 6 13 2 6 21" xfId="5377" xr:uid="{00000000-0005-0000-0000-000031220000}"/>
    <cellStyle name="Normal 6 13 2 6 22" xfId="5378" xr:uid="{00000000-0005-0000-0000-000032220000}"/>
    <cellStyle name="Normal 6 13 2 6 23" xfId="5379" xr:uid="{00000000-0005-0000-0000-000033220000}"/>
    <cellStyle name="Normal 6 13 2 6 24" xfId="5380" xr:uid="{00000000-0005-0000-0000-000034220000}"/>
    <cellStyle name="Normal 6 13 2 6 25" xfId="5381" xr:uid="{00000000-0005-0000-0000-000035220000}"/>
    <cellStyle name="Normal 6 13 2 6 26" xfId="5382" xr:uid="{00000000-0005-0000-0000-000036220000}"/>
    <cellStyle name="Normal 6 13 2 6 3" xfId="5383" xr:uid="{00000000-0005-0000-0000-000037220000}"/>
    <cellStyle name="Normal 6 13 2 6 4" xfId="5384" xr:uid="{00000000-0005-0000-0000-000038220000}"/>
    <cellStyle name="Normal 6 13 2 6 5" xfId="5385" xr:uid="{00000000-0005-0000-0000-000039220000}"/>
    <cellStyle name="Normal 6 13 2 6 6" xfId="5386" xr:uid="{00000000-0005-0000-0000-00003A220000}"/>
    <cellStyle name="Normal 6 13 2 6 7" xfId="5387" xr:uid="{00000000-0005-0000-0000-00003B220000}"/>
    <cellStyle name="Normal 6 13 2 6 8" xfId="5388" xr:uid="{00000000-0005-0000-0000-00003C220000}"/>
    <cellStyle name="Normal 6 13 2 6 9" xfId="5389" xr:uid="{00000000-0005-0000-0000-00003D220000}"/>
    <cellStyle name="Normal 6 13 2 6_11. BS" xfId="10931" xr:uid="{6F4188C2-8CA1-4E97-96B9-3DFDA452367B}"/>
    <cellStyle name="Normal 6 13 2 7" xfId="5390" xr:uid="{00000000-0005-0000-0000-00003F220000}"/>
    <cellStyle name="Normal 6 13 2 7 10" xfId="5391" xr:uid="{00000000-0005-0000-0000-000040220000}"/>
    <cellStyle name="Normal 6 13 2 7 11" xfId="5392" xr:uid="{00000000-0005-0000-0000-000041220000}"/>
    <cellStyle name="Normal 6 13 2 7 12" xfId="5393" xr:uid="{00000000-0005-0000-0000-000042220000}"/>
    <cellStyle name="Normal 6 13 2 7 13" xfId="5394" xr:uid="{00000000-0005-0000-0000-000043220000}"/>
    <cellStyle name="Normal 6 13 2 7 14" xfId="5395" xr:uid="{00000000-0005-0000-0000-000044220000}"/>
    <cellStyle name="Normal 6 13 2 7 15" xfId="5396" xr:uid="{00000000-0005-0000-0000-000045220000}"/>
    <cellStyle name="Normal 6 13 2 7 16" xfId="5397" xr:uid="{00000000-0005-0000-0000-000046220000}"/>
    <cellStyle name="Normal 6 13 2 7 17" xfId="5398" xr:uid="{00000000-0005-0000-0000-000047220000}"/>
    <cellStyle name="Normal 6 13 2 7 18" xfId="5399" xr:uid="{00000000-0005-0000-0000-000048220000}"/>
    <cellStyle name="Normal 6 13 2 7 19" xfId="5400" xr:uid="{00000000-0005-0000-0000-000049220000}"/>
    <cellStyle name="Normal 6 13 2 7 2" xfId="5401" xr:uid="{00000000-0005-0000-0000-00004A220000}"/>
    <cellStyle name="Normal 6 13 2 7 20" xfId="5402" xr:uid="{00000000-0005-0000-0000-00004B220000}"/>
    <cellStyle name="Normal 6 13 2 7 21" xfId="5403" xr:uid="{00000000-0005-0000-0000-00004C220000}"/>
    <cellStyle name="Normal 6 13 2 7 22" xfId="5404" xr:uid="{00000000-0005-0000-0000-00004D220000}"/>
    <cellStyle name="Normal 6 13 2 7 23" xfId="5405" xr:uid="{00000000-0005-0000-0000-00004E220000}"/>
    <cellStyle name="Normal 6 13 2 7 24" xfId="5406" xr:uid="{00000000-0005-0000-0000-00004F220000}"/>
    <cellStyle name="Normal 6 13 2 7 25" xfId="5407" xr:uid="{00000000-0005-0000-0000-000050220000}"/>
    <cellStyle name="Normal 6 13 2 7 26" xfId="5408" xr:uid="{00000000-0005-0000-0000-000051220000}"/>
    <cellStyle name="Normal 6 13 2 7 3" xfId="5409" xr:uid="{00000000-0005-0000-0000-000052220000}"/>
    <cellStyle name="Normal 6 13 2 7 4" xfId="5410" xr:uid="{00000000-0005-0000-0000-000053220000}"/>
    <cellStyle name="Normal 6 13 2 7 5" xfId="5411" xr:uid="{00000000-0005-0000-0000-000054220000}"/>
    <cellStyle name="Normal 6 13 2 7 6" xfId="5412" xr:uid="{00000000-0005-0000-0000-000055220000}"/>
    <cellStyle name="Normal 6 13 2 7 7" xfId="5413" xr:uid="{00000000-0005-0000-0000-000056220000}"/>
    <cellStyle name="Normal 6 13 2 7 8" xfId="5414" xr:uid="{00000000-0005-0000-0000-000057220000}"/>
    <cellStyle name="Normal 6 13 2 7 9" xfId="5415" xr:uid="{00000000-0005-0000-0000-000058220000}"/>
    <cellStyle name="Normal 6 13 2 7_11. BS" xfId="10932" xr:uid="{87ABED23-4F11-4DD0-A1AF-C2FA007C39F6}"/>
    <cellStyle name="Normal 6 13 2 8" xfId="5416" xr:uid="{00000000-0005-0000-0000-00005A220000}"/>
    <cellStyle name="Normal 6 13 2 8 10" xfId="5417" xr:uid="{00000000-0005-0000-0000-00005B220000}"/>
    <cellStyle name="Normal 6 13 2 8 11" xfId="5418" xr:uid="{00000000-0005-0000-0000-00005C220000}"/>
    <cellStyle name="Normal 6 13 2 8 12" xfId="5419" xr:uid="{00000000-0005-0000-0000-00005D220000}"/>
    <cellStyle name="Normal 6 13 2 8 13" xfId="5420" xr:uid="{00000000-0005-0000-0000-00005E220000}"/>
    <cellStyle name="Normal 6 13 2 8 14" xfId="5421" xr:uid="{00000000-0005-0000-0000-00005F220000}"/>
    <cellStyle name="Normal 6 13 2 8 15" xfId="5422" xr:uid="{00000000-0005-0000-0000-000060220000}"/>
    <cellStyle name="Normal 6 13 2 8 16" xfId="5423" xr:uid="{00000000-0005-0000-0000-000061220000}"/>
    <cellStyle name="Normal 6 13 2 8 17" xfId="5424" xr:uid="{00000000-0005-0000-0000-000062220000}"/>
    <cellStyle name="Normal 6 13 2 8 18" xfId="5425" xr:uid="{00000000-0005-0000-0000-000063220000}"/>
    <cellStyle name="Normal 6 13 2 8 19" xfId="5426" xr:uid="{00000000-0005-0000-0000-000064220000}"/>
    <cellStyle name="Normal 6 13 2 8 2" xfId="5427" xr:uid="{00000000-0005-0000-0000-000065220000}"/>
    <cellStyle name="Normal 6 13 2 8 20" xfId="5428" xr:uid="{00000000-0005-0000-0000-000066220000}"/>
    <cellStyle name="Normal 6 13 2 8 21" xfId="5429" xr:uid="{00000000-0005-0000-0000-000067220000}"/>
    <cellStyle name="Normal 6 13 2 8 22" xfId="5430" xr:uid="{00000000-0005-0000-0000-000068220000}"/>
    <cellStyle name="Normal 6 13 2 8 23" xfId="5431" xr:uid="{00000000-0005-0000-0000-000069220000}"/>
    <cellStyle name="Normal 6 13 2 8 24" xfId="5432" xr:uid="{00000000-0005-0000-0000-00006A220000}"/>
    <cellStyle name="Normal 6 13 2 8 25" xfId="5433" xr:uid="{00000000-0005-0000-0000-00006B220000}"/>
    <cellStyle name="Normal 6 13 2 8 26" xfId="5434" xr:uid="{00000000-0005-0000-0000-00006C220000}"/>
    <cellStyle name="Normal 6 13 2 8 3" xfId="5435" xr:uid="{00000000-0005-0000-0000-00006D220000}"/>
    <cellStyle name="Normal 6 13 2 8 4" xfId="5436" xr:uid="{00000000-0005-0000-0000-00006E220000}"/>
    <cellStyle name="Normal 6 13 2 8 5" xfId="5437" xr:uid="{00000000-0005-0000-0000-00006F220000}"/>
    <cellStyle name="Normal 6 13 2 8 6" xfId="5438" xr:uid="{00000000-0005-0000-0000-000070220000}"/>
    <cellStyle name="Normal 6 13 2 8 7" xfId="5439" xr:uid="{00000000-0005-0000-0000-000071220000}"/>
    <cellStyle name="Normal 6 13 2 8 8" xfId="5440" xr:uid="{00000000-0005-0000-0000-000072220000}"/>
    <cellStyle name="Normal 6 13 2 8 9" xfId="5441" xr:uid="{00000000-0005-0000-0000-000073220000}"/>
    <cellStyle name="Normal 6 13 2 8_11. BS" xfId="10933" xr:uid="{A688D39B-A157-4271-BBBA-6762CD0E867B}"/>
    <cellStyle name="Normal 6 13 2 9" xfId="5442" xr:uid="{00000000-0005-0000-0000-000075220000}"/>
    <cellStyle name="Normal 6 13 2_11. BS" xfId="10926" xr:uid="{DA2BFD59-5D3A-4477-B473-E46464CC871E}"/>
    <cellStyle name="Normal 6 13 20" xfId="5443" xr:uid="{00000000-0005-0000-0000-000077220000}"/>
    <cellStyle name="Normal 6 13 21" xfId="5444" xr:uid="{00000000-0005-0000-0000-000078220000}"/>
    <cellStyle name="Normal 6 13 22" xfId="5445" xr:uid="{00000000-0005-0000-0000-000079220000}"/>
    <cellStyle name="Normal 6 13 23" xfId="5446" xr:uid="{00000000-0005-0000-0000-00007A220000}"/>
    <cellStyle name="Normal 6 13 24" xfId="5447" xr:uid="{00000000-0005-0000-0000-00007B220000}"/>
    <cellStyle name="Normal 6 13 25" xfId="5448" xr:uid="{00000000-0005-0000-0000-00007C220000}"/>
    <cellStyle name="Normal 6 13 26" xfId="5449" xr:uid="{00000000-0005-0000-0000-00007D220000}"/>
    <cellStyle name="Normal 6 13 27" xfId="5450" xr:uid="{00000000-0005-0000-0000-00007E220000}"/>
    <cellStyle name="Normal 6 13 28" xfId="5451" xr:uid="{00000000-0005-0000-0000-00007F220000}"/>
    <cellStyle name="Normal 6 13 29" xfId="5452" xr:uid="{00000000-0005-0000-0000-000080220000}"/>
    <cellStyle name="Normal 6 13 3" xfId="5453" xr:uid="{00000000-0005-0000-0000-000081220000}"/>
    <cellStyle name="Normal 6 13 3 10" xfId="5454" xr:uid="{00000000-0005-0000-0000-000082220000}"/>
    <cellStyle name="Normal 6 13 3 11" xfId="5455" xr:uid="{00000000-0005-0000-0000-000083220000}"/>
    <cellStyle name="Normal 6 13 3 12" xfId="5456" xr:uid="{00000000-0005-0000-0000-000084220000}"/>
    <cellStyle name="Normal 6 13 3 13" xfId="5457" xr:uid="{00000000-0005-0000-0000-000085220000}"/>
    <cellStyle name="Normal 6 13 3 14" xfId="5458" xr:uid="{00000000-0005-0000-0000-000086220000}"/>
    <cellStyle name="Normal 6 13 3 15" xfId="5459" xr:uid="{00000000-0005-0000-0000-000087220000}"/>
    <cellStyle name="Normal 6 13 3 16" xfId="5460" xr:uid="{00000000-0005-0000-0000-000088220000}"/>
    <cellStyle name="Normal 6 13 3 17" xfId="5461" xr:uid="{00000000-0005-0000-0000-000089220000}"/>
    <cellStyle name="Normal 6 13 3 18" xfId="5462" xr:uid="{00000000-0005-0000-0000-00008A220000}"/>
    <cellStyle name="Normal 6 13 3 19" xfId="5463" xr:uid="{00000000-0005-0000-0000-00008B220000}"/>
    <cellStyle name="Normal 6 13 3 2" xfId="5464" xr:uid="{00000000-0005-0000-0000-00008C220000}"/>
    <cellStyle name="Normal 6 13 3 2 10" xfId="5465" xr:uid="{00000000-0005-0000-0000-00008D220000}"/>
    <cellStyle name="Normal 6 13 3 2 11" xfId="5466" xr:uid="{00000000-0005-0000-0000-00008E220000}"/>
    <cellStyle name="Normal 6 13 3 2 12" xfId="5467" xr:uid="{00000000-0005-0000-0000-00008F220000}"/>
    <cellStyle name="Normal 6 13 3 2 13" xfId="5468" xr:uid="{00000000-0005-0000-0000-000090220000}"/>
    <cellStyle name="Normal 6 13 3 2 14" xfId="5469" xr:uid="{00000000-0005-0000-0000-000091220000}"/>
    <cellStyle name="Normal 6 13 3 2 15" xfId="5470" xr:uid="{00000000-0005-0000-0000-000092220000}"/>
    <cellStyle name="Normal 6 13 3 2 16" xfId="5471" xr:uid="{00000000-0005-0000-0000-000093220000}"/>
    <cellStyle name="Normal 6 13 3 2 17" xfId="5472" xr:uid="{00000000-0005-0000-0000-000094220000}"/>
    <cellStyle name="Normal 6 13 3 2 18" xfId="5473" xr:uid="{00000000-0005-0000-0000-000095220000}"/>
    <cellStyle name="Normal 6 13 3 2 19" xfId="5474" xr:uid="{00000000-0005-0000-0000-000096220000}"/>
    <cellStyle name="Normal 6 13 3 2 2" xfId="5475" xr:uid="{00000000-0005-0000-0000-000097220000}"/>
    <cellStyle name="Normal 6 13 3 2 20" xfId="5476" xr:uid="{00000000-0005-0000-0000-000098220000}"/>
    <cellStyle name="Normal 6 13 3 2 21" xfId="5477" xr:uid="{00000000-0005-0000-0000-000099220000}"/>
    <cellStyle name="Normal 6 13 3 2_11. BS" xfId="10935" xr:uid="{230B6052-3D00-4C4E-B6A4-0575E25306B5}"/>
    <cellStyle name="Normal 6 13 3_11. BS" xfId="10934" xr:uid="{99ECF621-3DD0-4D28-906F-2E88E41BE88C}"/>
    <cellStyle name="Normal 6 13_11. BS" xfId="10924" xr:uid="{CF68FDD5-1D54-43CD-A794-358F296573DC}"/>
    <cellStyle name="Normal 6 2" xfId="432" xr:uid="{00000000-0005-0000-0000-00009A220000}"/>
    <cellStyle name="Normal 6 2 2" xfId="8513" xr:uid="{00000000-0005-0000-0000-00009B220000}"/>
    <cellStyle name="Normal 6 2 2 2" xfId="8514" xr:uid="{00000000-0005-0000-0000-00009C220000}"/>
    <cellStyle name="Normal 6 2 2 3" xfId="8515" xr:uid="{00000000-0005-0000-0000-00009D220000}"/>
    <cellStyle name="Normal 6 2 2 4" xfId="8516" xr:uid="{00000000-0005-0000-0000-00009E220000}"/>
    <cellStyle name="Normal 6 2 2 5" xfId="8517" xr:uid="{00000000-0005-0000-0000-00009F220000}"/>
    <cellStyle name="Normal 6 2 2_11. BS" xfId="10936" xr:uid="{82771B2A-5306-48F3-A1D9-D708AAFFEC76}"/>
    <cellStyle name="Normal 6 2 3" xfId="8518" xr:uid="{00000000-0005-0000-0000-0000A1220000}"/>
    <cellStyle name="Normal 6 2 4" xfId="8519" xr:uid="{00000000-0005-0000-0000-0000A2220000}"/>
    <cellStyle name="Normal 6 2 5" xfId="8520" xr:uid="{00000000-0005-0000-0000-0000A3220000}"/>
    <cellStyle name="Normal 6 2_14. BAs" xfId="9066" xr:uid="{00000000-0005-0000-0000-0000A4220000}"/>
    <cellStyle name="Normal 6 3" xfId="1699" xr:uid="{00000000-0005-0000-0000-0000A5220000}"/>
    <cellStyle name="Normal 6 4" xfId="1700" xr:uid="{00000000-0005-0000-0000-0000A6220000}"/>
    <cellStyle name="Normal 6 4 2" xfId="8521" xr:uid="{00000000-0005-0000-0000-0000A7220000}"/>
    <cellStyle name="Normal 6 4_14. BAs" xfId="9067" xr:uid="{00000000-0005-0000-0000-0000A8220000}"/>
    <cellStyle name="Normal 6 5" xfId="1701" xr:uid="{00000000-0005-0000-0000-0000A9220000}"/>
    <cellStyle name="Normal 6 6" xfId="1702" xr:uid="{00000000-0005-0000-0000-0000AA220000}"/>
    <cellStyle name="Normal 6 7" xfId="1703" xr:uid="{00000000-0005-0000-0000-0000AB220000}"/>
    <cellStyle name="Normal 6 8" xfId="1704" xr:uid="{00000000-0005-0000-0000-0000AC220000}"/>
    <cellStyle name="Normal 6 9" xfId="1705" xr:uid="{00000000-0005-0000-0000-0000AD220000}"/>
    <cellStyle name="Normal 6_14. BAs" xfId="9065" xr:uid="{00000000-0005-0000-0000-0000AE220000}"/>
    <cellStyle name="Normal 60" xfId="1706" xr:uid="{00000000-0005-0000-0000-0000AF220000}"/>
    <cellStyle name="Normal 60 2" xfId="8522" xr:uid="{00000000-0005-0000-0000-0000B0220000}"/>
    <cellStyle name="Normal 60_14. BAs" xfId="9068" xr:uid="{00000000-0005-0000-0000-0000B1220000}"/>
    <cellStyle name="Normal 61" xfId="1707" xr:uid="{00000000-0005-0000-0000-0000B2220000}"/>
    <cellStyle name="Normal 62" xfId="1708" xr:uid="{00000000-0005-0000-0000-0000B3220000}"/>
    <cellStyle name="Normal 63" xfId="1709" xr:uid="{00000000-0005-0000-0000-0000B4220000}"/>
    <cellStyle name="Normal 64" xfId="1710" xr:uid="{00000000-0005-0000-0000-0000B5220000}"/>
    <cellStyle name="Normal 64 2" xfId="1711" xr:uid="{00000000-0005-0000-0000-0000B6220000}"/>
    <cellStyle name="Normal 64_14. BAs" xfId="9069" xr:uid="{00000000-0005-0000-0000-0000B7220000}"/>
    <cellStyle name="Normal 65" xfId="1712" xr:uid="{00000000-0005-0000-0000-0000B8220000}"/>
    <cellStyle name="Normal 66" xfId="1713" xr:uid="{00000000-0005-0000-0000-0000B9220000}"/>
    <cellStyle name="Normal 67" xfId="1714" xr:uid="{00000000-0005-0000-0000-0000BA220000}"/>
    <cellStyle name="Normal 68" xfId="1715" xr:uid="{00000000-0005-0000-0000-0000BB220000}"/>
    <cellStyle name="Normal 69" xfId="1716" xr:uid="{00000000-0005-0000-0000-0000BC220000}"/>
    <cellStyle name="Normal 69 2" xfId="1717" xr:uid="{00000000-0005-0000-0000-0000BD220000}"/>
    <cellStyle name="Normal 69_14. BAs" xfId="9070" xr:uid="{00000000-0005-0000-0000-0000BE220000}"/>
    <cellStyle name="Normal 7" xfId="433" xr:uid="{00000000-0005-0000-0000-0000BF220000}"/>
    <cellStyle name="Normal 7 2" xfId="434" xr:uid="{00000000-0005-0000-0000-0000C0220000}"/>
    <cellStyle name="Normal 7 2 2" xfId="8523" xr:uid="{00000000-0005-0000-0000-0000C1220000}"/>
    <cellStyle name="Normal 7 2 3" xfId="8524" xr:uid="{00000000-0005-0000-0000-0000C2220000}"/>
    <cellStyle name="Normal 7 2 4" xfId="8525" xr:uid="{00000000-0005-0000-0000-0000C3220000}"/>
    <cellStyle name="Normal 7 2 5" xfId="8526" xr:uid="{00000000-0005-0000-0000-0000C4220000}"/>
    <cellStyle name="Normal 7 2_14. BAs" xfId="9072" xr:uid="{00000000-0005-0000-0000-0000C5220000}"/>
    <cellStyle name="Normal 7 3" xfId="1718" xr:uid="{00000000-0005-0000-0000-0000C6220000}"/>
    <cellStyle name="Normal 7 3 2" xfId="8527" xr:uid="{00000000-0005-0000-0000-0000C7220000}"/>
    <cellStyle name="Normal 7 3_14. BAs" xfId="9073" xr:uid="{00000000-0005-0000-0000-0000C8220000}"/>
    <cellStyle name="Normal 7 4" xfId="1719" xr:uid="{00000000-0005-0000-0000-0000C9220000}"/>
    <cellStyle name="Normal 7_14. BAs" xfId="9071" xr:uid="{00000000-0005-0000-0000-0000CA220000}"/>
    <cellStyle name="Normal 70" xfId="1720" xr:uid="{00000000-0005-0000-0000-0000CB220000}"/>
    <cellStyle name="Normal 71" xfId="1721" xr:uid="{00000000-0005-0000-0000-0000CC220000}"/>
    <cellStyle name="Normal 72" xfId="1722" xr:uid="{00000000-0005-0000-0000-0000CD220000}"/>
    <cellStyle name="Normal 72 2" xfId="5624" xr:uid="{00000000-0005-0000-0000-0000CE220000}"/>
    <cellStyle name="Normal 72 2 2" xfId="10170" xr:uid="{5F90708D-1203-4E39-8F7D-236F0A546FEE}"/>
    <cellStyle name="Normal 72 2_Published_values" xfId="12452" xr:uid="{4AF30C17-934D-4720-B48F-E1BCAF2F1294}"/>
    <cellStyle name="Normal 72 3" xfId="5987" xr:uid="{00000000-0005-0000-0000-0000CF220000}"/>
    <cellStyle name="Normal 72 3 2" xfId="10171" xr:uid="{F577C155-D18D-4384-ACBE-1BA5DC1F0740}"/>
    <cellStyle name="Normal 72 3_Published_values" xfId="12453" xr:uid="{AD96CAE7-050D-4F81-9795-D6CBE68AEF81}"/>
    <cellStyle name="Normal 72 4" xfId="9255" xr:uid="{00000000-0005-0000-0000-0000D0220000}"/>
    <cellStyle name="Normal 72 4 2" xfId="10172" xr:uid="{9F14C764-FBDE-4884-BB3D-675B9755BFFD}"/>
    <cellStyle name="Normal 72 4_Published_values" xfId="12454" xr:uid="{A79CF58F-8B75-42DA-8BC3-1550C3896B08}"/>
    <cellStyle name="Normal 72 5" xfId="9534" xr:uid="{65324CD4-7BA9-45EB-92DE-64E7BA0AD0EE}"/>
    <cellStyle name="Normal 72 5 2" xfId="12093" xr:uid="{479A77B0-9D54-4CCA-A2A8-3B8660FAE21B}"/>
    <cellStyle name="Normal 72 6" xfId="11528" xr:uid="{22F6914D-4304-4F9B-B09B-DD4FA4C2D7D8}"/>
    <cellStyle name="Normal 72 7" xfId="11604" xr:uid="{AE311CE7-C405-4AAC-8FD3-EA05ED04223C}"/>
    <cellStyle name="Normal 72_11. BS" xfId="10937" xr:uid="{4F44A409-473B-4CC7-B4E2-A714582CC4E4}"/>
    <cellStyle name="Normal 73" xfId="1723" xr:uid="{00000000-0005-0000-0000-0000D1220000}"/>
    <cellStyle name="Normal 74" xfId="1724" xr:uid="{00000000-0005-0000-0000-0000D2220000}"/>
    <cellStyle name="Normal 74 2" xfId="1725" xr:uid="{00000000-0005-0000-0000-0000D3220000}"/>
    <cellStyle name="Normal 74_14. BAs" xfId="9074" xr:uid="{00000000-0005-0000-0000-0000D4220000}"/>
    <cellStyle name="Normal 75" xfId="1726" xr:uid="{00000000-0005-0000-0000-0000D5220000}"/>
    <cellStyle name="Normal 75 2" xfId="1727" xr:uid="{00000000-0005-0000-0000-0000D6220000}"/>
    <cellStyle name="Normal 75_14. BAs" xfId="9075" xr:uid="{00000000-0005-0000-0000-0000D7220000}"/>
    <cellStyle name="Normal 76" xfId="1728" xr:uid="{00000000-0005-0000-0000-0000D8220000}"/>
    <cellStyle name="Normal 76 2" xfId="1729" xr:uid="{00000000-0005-0000-0000-0000D9220000}"/>
    <cellStyle name="Normal 76_14. BAs" xfId="9076" xr:uid="{00000000-0005-0000-0000-0000DA220000}"/>
    <cellStyle name="Normal 77" xfId="1730" xr:uid="{00000000-0005-0000-0000-0000DB220000}"/>
    <cellStyle name="Normal 77 2" xfId="1731" xr:uid="{00000000-0005-0000-0000-0000DC220000}"/>
    <cellStyle name="Normal 77_14. BAs" xfId="9077" xr:uid="{00000000-0005-0000-0000-0000DD220000}"/>
    <cellStyle name="Normal 78" xfId="1732" xr:uid="{00000000-0005-0000-0000-0000DE220000}"/>
    <cellStyle name="Normal 78 2" xfId="1733" xr:uid="{00000000-0005-0000-0000-0000DF220000}"/>
    <cellStyle name="Normal 78_14. BAs" xfId="9078" xr:uid="{00000000-0005-0000-0000-0000E0220000}"/>
    <cellStyle name="Normal 79" xfId="1734" xr:uid="{00000000-0005-0000-0000-0000E1220000}"/>
    <cellStyle name="Normal 79 2" xfId="1735" xr:uid="{00000000-0005-0000-0000-0000E2220000}"/>
    <cellStyle name="Normal 79_14. BAs" xfId="9079" xr:uid="{00000000-0005-0000-0000-0000E3220000}"/>
    <cellStyle name="Normal 8" xfId="435" xr:uid="{00000000-0005-0000-0000-0000E4220000}"/>
    <cellStyle name="Normal 8 2" xfId="436" xr:uid="{00000000-0005-0000-0000-0000E5220000}"/>
    <cellStyle name="Normal 8 2 10" xfId="11390" xr:uid="{F492AA64-9C35-4F1D-9FBA-C036F4912EAA}"/>
    <cellStyle name="Normal 8 2 2" xfId="634" xr:uid="{00000000-0005-0000-0000-0000E6220000}"/>
    <cellStyle name="Normal 8 2 2 2" xfId="1738" xr:uid="{00000000-0005-0000-0000-0000E7220000}"/>
    <cellStyle name="Normal 8 2 2 2 2" xfId="5990" xr:uid="{00000000-0005-0000-0000-0000E8220000}"/>
    <cellStyle name="Normal 8 2 2 2 2 2" xfId="10173" xr:uid="{280809C7-812D-4AE9-BC3C-9886B18BF0A3}"/>
    <cellStyle name="Normal 8 2 2 2 2_Published_values" xfId="12455" xr:uid="{981B47B4-CB69-4088-81FD-29C3AC18143A}"/>
    <cellStyle name="Normal 8 2 2 2 3" xfId="9258" xr:uid="{00000000-0005-0000-0000-0000E9220000}"/>
    <cellStyle name="Normal 8 2 2 2 3 2" xfId="10174" xr:uid="{32C8C0FB-DFD0-42F8-958E-11FE63F4B009}"/>
    <cellStyle name="Normal 8 2 2 2 3_Published_values" xfId="12456" xr:uid="{AF60829B-7DD9-4D35-B5CD-C3AE65BFA7FA}"/>
    <cellStyle name="Normal 8 2 2 2 4" xfId="9537" xr:uid="{54E33A91-31A4-4D14-A7B6-9AC1FBC7D5E7}"/>
    <cellStyle name="Normal 8 2 2 2 4 2" xfId="12094" xr:uid="{68B35E22-4039-4110-8758-C32E48FFE891}"/>
    <cellStyle name="Normal 8 2 2 2 5" xfId="11531" xr:uid="{00953CBA-35B1-4811-985A-DBD29D7BEADE}"/>
    <cellStyle name="Normal 8 2 2 2 6" xfId="11601" xr:uid="{0569B81F-0BDD-4B5D-BC4F-7A1886415A84}"/>
    <cellStyle name="Normal 8 2 2 2_11. BS" xfId="10940" xr:uid="{982BD6C3-4AF4-4EF6-8DE1-B0E145AC56E8}"/>
    <cellStyle name="Normal 8 2 2 3" xfId="5627" xr:uid="{00000000-0005-0000-0000-0000EA220000}"/>
    <cellStyle name="Normal 8 2 2 3 2" xfId="10175" xr:uid="{5C7C8CBD-231C-45A5-91FC-361694691256}"/>
    <cellStyle name="Normal 8 2 2 3_Published_values" xfId="12457" xr:uid="{E8AB4FCD-1157-499C-AAC4-5D0A30FBC9CB}"/>
    <cellStyle name="Normal 8 2 2 4" xfId="5829" xr:uid="{00000000-0005-0000-0000-0000EB220000}"/>
    <cellStyle name="Normal 8 2 2 4 2" xfId="10176" xr:uid="{A1E0A810-17C3-4FA3-A788-1F5A2BE58ACD}"/>
    <cellStyle name="Normal 8 2 2 4_Published_values" xfId="12458" xr:uid="{2C57096D-8A3D-4868-8AF0-16D0D5FB5774}"/>
    <cellStyle name="Normal 8 2 2 5" xfId="9138" xr:uid="{00000000-0005-0000-0000-0000EC220000}"/>
    <cellStyle name="Normal 8 2 2 5 2" xfId="10177" xr:uid="{3EFF6790-F9CE-4EA3-807A-04BDAA2A5A22}"/>
    <cellStyle name="Normal 8 2 2 5_Published_values" xfId="12459" xr:uid="{384C0947-E3FF-4102-9446-00D095641D33}"/>
    <cellStyle name="Normal 8 2 2 6" xfId="9409" xr:uid="{6240E6D0-A9EF-49CC-8EB3-60E04CAEA2EE}"/>
    <cellStyle name="Normal 8 2 2 6 2" xfId="12095" xr:uid="{3B673175-67C6-4CFF-B7CC-B5F43D75F9D9}"/>
    <cellStyle name="Normal 8 2 2 7" xfId="11410" xr:uid="{04895C4F-0A62-4792-AE78-1378CDFE5AD7}"/>
    <cellStyle name="Normal 8 2 2 8" xfId="11663" xr:uid="{F48771D5-7470-4C76-BEFD-0F73C230E79B}"/>
    <cellStyle name="Normal 8 2 2_11. BS" xfId="10939" xr:uid="{AADDA5E4-C74A-40AE-A8A0-6E80229B7C5A}"/>
    <cellStyle name="Normal 8 2 3" xfId="1737" xr:uid="{00000000-0005-0000-0000-0000EE220000}"/>
    <cellStyle name="Normal 8 2 3 2" xfId="5989" xr:uid="{00000000-0005-0000-0000-0000EF220000}"/>
    <cellStyle name="Normal 8 2 3 2 2" xfId="10178" xr:uid="{49B4DA98-B373-45E9-A455-9B5BCECC8720}"/>
    <cellStyle name="Normal 8 2 3 2_Published_values" xfId="12460" xr:uid="{58EF5DF9-F5E3-4325-88AF-D9AF1EC2D0FB}"/>
    <cellStyle name="Normal 8 2 3 3" xfId="9257" xr:uid="{00000000-0005-0000-0000-0000F0220000}"/>
    <cellStyle name="Normal 8 2 3 3 2" xfId="10179" xr:uid="{75D7E084-D3B1-4D4C-8D52-D58AD0C4B624}"/>
    <cellStyle name="Normal 8 2 3 3_Published_values" xfId="12461" xr:uid="{0E89711B-8AEB-41B2-ACA6-41052EAD7BAC}"/>
    <cellStyle name="Normal 8 2 3 4" xfId="9536" xr:uid="{8DA38ED5-612E-44B9-9BBE-03DA8471233D}"/>
    <cellStyle name="Normal 8 2 3 4 2" xfId="12096" xr:uid="{5AC53DDF-F1FA-4C52-9060-570D0B33585B}"/>
    <cellStyle name="Normal 8 2 3 5" xfId="11530" xr:uid="{B481132B-7CDA-4F76-ACA1-F6A27091F045}"/>
    <cellStyle name="Normal 8 2 3 6" xfId="11602" xr:uid="{6A5FE492-131A-421D-B305-6C2A570BAF6A}"/>
    <cellStyle name="Normal 8 2 3_11. BS" xfId="10941" xr:uid="{D5547F29-660F-4FD6-8368-AC49057560EA}"/>
    <cellStyle name="Normal 8 2 4" xfId="5626" xr:uid="{00000000-0005-0000-0000-0000F1220000}"/>
    <cellStyle name="Normal 8 2 4 2" xfId="8528" xr:uid="{00000000-0005-0000-0000-0000F2220000}"/>
    <cellStyle name="Normal 8 2 4 2 2" xfId="10180" xr:uid="{3D077547-46C6-463D-896B-30553B2D37A8}"/>
    <cellStyle name="Normal 8 2 4 2_Published_values" xfId="12462" xr:uid="{0AA441ED-F70A-4E5B-879E-C804A2CF271C}"/>
    <cellStyle name="Normal 8 2 4_11. BS" xfId="10942" xr:uid="{7BAE92C6-7437-466B-9D75-D2A0630A8FAD}"/>
    <cellStyle name="Normal 8 2 5" xfId="8529" xr:uid="{00000000-0005-0000-0000-0000F3220000}"/>
    <cellStyle name="Normal 8 2 6" xfId="5734" xr:uid="{00000000-0005-0000-0000-0000F4220000}"/>
    <cellStyle name="Normal 8 2 6 2" xfId="10181" xr:uid="{AF0A6303-8BE1-4241-863A-510DD6D97391}"/>
    <cellStyle name="Normal 8 2 6_Published_values" xfId="12463" xr:uid="{6175A77B-2907-4CD5-865E-5A98EA1F887C}"/>
    <cellStyle name="Normal 8 2 7" xfId="9097" xr:uid="{00000000-0005-0000-0000-0000F5220000}"/>
    <cellStyle name="Normal 8 2 7 2" xfId="10182" xr:uid="{9AA8504B-DB2A-4A24-8C8F-B655FB6E9F6D}"/>
    <cellStyle name="Normal 8 2 7_Published_values" xfId="12464" xr:uid="{A33B4012-415B-4380-9A1D-823D482ACFAB}"/>
    <cellStyle name="Normal 8 2 8" xfId="9344" xr:uid="{74F94B4E-2944-459C-B3AC-E96D2CCD7998}"/>
    <cellStyle name="Normal 8 2 8 2" xfId="12097" xr:uid="{5DAF4811-3E5F-4C68-853A-CDA011A93B0D}"/>
    <cellStyle name="Normal 8 2 9" xfId="11385" xr:uid="{6D995737-5DE3-41A6-B3D0-CBDDF682D4D4}"/>
    <cellStyle name="Normal 8 2_11. BS" xfId="10938" xr:uid="{33B79B91-E6FC-4B70-8779-ADFDAE7B2A15}"/>
    <cellStyle name="Normal 8 3" xfId="1739" xr:uid="{00000000-0005-0000-0000-0000F7220000}"/>
    <cellStyle name="Normal 8 3 2" xfId="1740" xr:uid="{00000000-0005-0000-0000-0000F8220000}"/>
    <cellStyle name="Normal 8 3 2 2" xfId="5629" xr:uid="{00000000-0005-0000-0000-0000F9220000}"/>
    <cellStyle name="Normal 8 3 2 2 2" xfId="10183" xr:uid="{3A5F636B-9CB1-4B8D-8F82-70FF2399E039}"/>
    <cellStyle name="Normal 8 3 2 2_Published_values" xfId="12465" xr:uid="{08CA8A23-8FED-42A4-ACFA-94D70B4C76CD}"/>
    <cellStyle name="Normal 8 3 2 3" xfId="5992" xr:uid="{00000000-0005-0000-0000-0000FA220000}"/>
    <cellStyle name="Normal 8 3 2 3 2" xfId="10184" xr:uid="{B8D5ADED-C466-4D63-AB89-E317327D8ED8}"/>
    <cellStyle name="Normal 8 3 2 3_Published_values" xfId="12466" xr:uid="{B6FB3F22-5D75-41F6-A1A8-5FC82A82C118}"/>
    <cellStyle name="Normal 8 3 2 4" xfId="9260" xr:uid="{00000000-0005-0000-0000-0000FB220000}"/>
    <cellStyle name="Normal 8 3 2 4 2" xfId="10185" xr:uid="{93A3281A-9524-4956-B8B2-1E52F7D8822F}"/>
    <cellStyle name="Normal 8 3 2 4_Published_values" xfId="12467" xr:uid="{7685C618-2799-437E-88CC-D7A6272E11F5}"/>
    <cellStyle name="Normal 8 3 2 5" xfId="9539" xr:uid="{40EA9716-FEFB-4004-8E6B-DE20AC7E7B14}"/>
    <cellStyle name="Normal 8 3 2 5 2" xfId="12098" xr:uid="{327F9D2A-4989-40C1-98F4-59AE03F92ED1}"/>
    <cellStyle name="Normal 8 3 2 6" xfId="11533" xr:uid="{227CA392-D2FB-495B-A411-403D3D1EC187}"/>
    <cellStyle name="Normal 8 3 2 7" xfId="11599" xr:uid="{5564373A-4E2C-4A19-B0A0-A8D8B0A89815}"/>
    <cellStyle name="Normal 8 3 2_11. BS" xfId="10944" xr:uid="{0CC6710F-F614-4E8A-B754-709D6B56B393}"/>
    <cellStyle name="Normal 8 3 3" xfId="5628" xr:uid="{00000000-0005-0000-0000-0000FC220000}"/>
    <cellStyle name="Normal 8 3 3 2" xfId="10186" xr:uid="{74256188-71C7-4A50-914E-FA496830C397}"/>
    <cellStyle name="Normal 8 3 3_Published_values" xfId="12468" xr:uid="{E70FEA8D-BD97-4E84-8124-458098C5BD0A}"/>
    <cellStyle name="Normal 8 3 4" xfId="5991" xr:uid="{00000000-0005-0000-0000-0000FD220000}"/>
    <cellStyle name="Normal 8 3 4 2" xfId="10187" xr:uid="{45F88E4B-848C-4143-BB46-FED9AA90D141}"/>
    <cellStyle name="Normal 8 3 4_Published_values" xfId="12469" xr:uid="{FC4D14D6-9D99-43C2-A3D5-2683DCE007E6}"/>
    <cellStyle name="Normal 8 3 5" xfId="9259" xr:uid="{00000000-0005-0000-0000-0000FE220000}"/>
    <cellStyle name="Normal 8 3 5 2" xfId="10188" xr:uid="{3C8C6466-C7BE-48DD-BB9B-31BB0FB67453}"/>
    <cellStyle name="Normal 8 3 5_Published_values" xfId="12470" xr:uid="{2395ABBA-0C28-4225-BE66-B55C90642905}"/>
    <cellStyle name="Normal 8 3 6" xfId="9538" xr:uid="{5A3281BA-F910-464E-A18B-89DD2729D11A}"/>
    <cellStyle name="Normal 8 3 6 2" xfId="12099" xr:uid="{F6201A90-00FF-4087-AC9C-D1A5C65D575D}"/>
    <cellStyle name="Normal 8 3 7" xfId="11532" xr:uid="{EE156DA6-DD84-478A-8046-937A76AB7CDB}"/>
    <cellStyle name="Normal 8 3 8" xfId="11600" xr:uid="{C7AF987B-CE4B-4BC4-B3C9-25D19733D884}"/>
    <cellStyle name="Normal 8 3_11. BS" xfId="10943" xr:uid="{FBB28405-0072-4E3A-9DFD-0B402C7D1157}"/>
    <cellStyle name="Normal 8 4" xfId="1741" xr:uid="{00000000-0005-0000-0000-000000230000}"/>
    <cellStyle name="Normal 8 4 2" xfId="5630" xr:uid="{00000000-0005-0000-0000-000001230000}"/>
    <cellStyle name="Normal 8 4 2 2" xfId="10189" xr:uid="{A028FA2D-8471-4567-9048-737D34B5F41A}"/>
    <cellStyle name="Normal 8 4 2_Published_values" xfId="12471" xr:uid="{669DD88C-860E-410D-8899-74219BDFEB54}"/>
    <cellStyle name="Normal 8 4 3" xfId="5993" xr:uid="{00000000-0005-0000-0000-000002230000}"/>
    <cellStyle name="Normal 8 4 3 2" xfId="10190" xr:uid="{3F521C28-8ABE-4A32-8F13-A5C574238C4A}"/>
    <cellStyle name="Normal 8 4 3_Published_values" xfId="12472" xr:uid="{EE6405CB-79D1-4EF8-904C-7645ED034506}"/>
    <cellStyle name="Normal 8 4 4" xfId="9261" xr:uid="{00000000-0005-0000-0000-000003230000}"/>
    <cellStyle name="Normal 8 4 4 2" xfId="10191" xr:uid="{A2578F53-98D0-447C-9039-8619FFEE618C}"/>
    <cellStyle name="Normal 8 4 4_Published_values" xfId="12473" xr:uid="{5DF4563F-0302-4848-95E3-2D4C948BFA55}"/>
    <cellStyle name="Normal 8 4 5" xfId="9540" xr:uid="{2A1614C9-454B-497E-8A59-4CFC1BEAF55B}"/>
    <cellStyle name="Normal 8 4 5 2" xfId="12100" xr:uid="{2A73F88D-17C5-46CD-A053-5C96E1BB0F03}"/>
    <cellStyle name="Normal 8 4 6" xfId="11534" xr:uid="{84B1C67B-80DC-404C-BD64-183D6EDFE599}"/>
    <cellStyle name="Normal 8 4 7" xfId="11598" xr:uid="{1ECD5634-DDC7-4271-9263-4B4B7459C1E1}"/>
    <cellStyle name="Normal 8 4_11. BS" xfId="10945" xr:uid="{4EB75FEA-5A9B-4577-8FA8-B9DB81B7A0D9}"/>
    <cellStyle name="Normal 8 5" xfId="1742" xr:uid="{00000000-0005-0000-0000-000004230000}"/>
    <cellStyle name="Normal 8 5 2" xfId="5631" xr:uid="{00000000-0005-0000-0000-000005230000}"/>
    <cellStyle name="Normal 8 5 2 2" xfId="10192" xr:uid="{8B032CE9-0153-43C2-B375-DD2B7458B443}"/>
    <cellStyle name="Normal 8 5 2_Published_values" xfId="12474" xr:uid="{9DBAB5F9-6F60-4CA6-8111-FAD0EAC86ABE}"/>
    <cellStyle name="Normal 8 5 3" xfId="5994" xr:uid="{00000000-0005-0000-0000-000006230000}"/>
    <cellStyle name="Normal 8 5 3 2" xfId="10193" xr:uid="{656F718C-1D11-47E4-9B17-BA84CB37886F}"/>
    <cellStyle name="Normal 8 5 3_Published_values" xfId="12475" xr:uid="{20C3FAF2-BAFF-468A-83BD-15C4BBAF4772}"/>
    <cellStyle name="Normal 8 5 4" xfId="9262" xr:uid="{00000000-0005-0000-0000-000007230000}"/>
    <cellStyle name="Normal 8 5 4 2" xfId="10194" xr:uid="{84B6F12A-C01B-47D3-A563-6D5761AAB905}"/>
    <cellStyle name="Normal 8 5 4_Published_values" xfId="12476" xr:uid="{0691D217-1ABE-4A6A-B72F-23A68B5AA73A}"/>
    <cellStyle name="Normal 8 5 5" xfId="9541" xr:uid="{B00E8F57-07DA-4EE5-89CC-F0C0AA21D6BE}"/>
    <cellStyle name="Normal 8 5 5 2" xfId="12101" xr:uid="{335F9382-4939-4CBA-8DF5-08FAFBFCA6CE}"/>
    <cellStyle name="Normal 8 5 6" xfId="11535" xr:uid="{1EBD5347-CC4C-48D2-8D91-55F9203CF0F2}"/>
    <cellStyle name="Normal 8 5 7" xfId="11597" xr:uid="{4DF06641-0C46-4F47-8DA3-DDBC9F49D7E5}"/>
    <cellStyle name="Normal 8 5_11. BS" xfId="10946" xr:uid="{07A77305-5A43-47DC-92D8-96E23AF097F3}"/>
    <cellStyle name="Normal 8 6" xfId="1743" xr:uid="{00000000-0005-0000-0000-000008230000}"/>
    <cellStyle name="Normal 8 7" xfId="1736" xr:uid="{00000000-0005-0000-0000-000009230000}"/>
    <cellStyle name="Normal 8 7 2" xfId="5988" xr:uid="{00000000-0005-0000-0000-00000A230000}"/>
    <cellStyle name="Normal 8 7 2 2" xfId="10195" xr:uid="{D48E9A69-DD30-4602-91FB-3B677D82BD47}"/>
    <cellStyle name="Normal 8 7 2_Published_values" xfId="12477" xr:uid="{34535AB6-CA22-4461-8627-29B843FA4F96}"/>
    <cellStyle name="Normal 8 7 3" xfId="9256" xr:uid="{00000000-0005-0000-0000-00000B230000}"/>
    <cellStyle name="Normal 8 7 3 2" xfId="10196" xr:uid="{8E624F6A-62E2-4B28-AA1E-BE69B12B0E69}"/>
    <cellStyle name="Normal 8 7 3_Published_values" xfId="12478" xr:uid="{AF7AB3D3-7F0D-42F8-9DAB-36B19BABCEBD}"/>
    <cellStyle name="Normal 8 7 4" xfId="9535" xr:uid="{72968899-E969-4CF2-B396-0B6C9AC82165}"/>
    <cellStyle name="Normal 8 7 4 2" xfId="12102" xr:uid="{2928C0B6-23DE-49CC-B8A1-878A6BDB812F}"/>
    <cellStyle name="Normal 8 7 5" xfId="11529" xr:uid="{EE742923-3851-4A2E-8AB9-D0B60BF2CC95}"/>
    <cellStyle name="Normal 8 7 6" xfId="11603" xr:uid="{A9D74EA2-B279-4CC0-B0B5-C3DBD8FB8FF5}"/>
    <cellStyle name="Normal 8 7_11. BS" xfId="10947" xr:uid="{9AECCF9C-38D7-4EE3-A480-1F78A9B85A26}"/>
    <cellStyle name="Normal 8 8" xfId="5625" xr:uid="{00000000-0005-0000-0000-00000C230000}"/>
    <cellStyle name="Normal 8 8 2" xfId="8530" xr:uid="{00000000-0005-0000-0000-00000D230000}"/>
    <cellStyle name="Normal 8 8 2 2" xfId="10197" xr:uid="{127021FC-20AF-46F4-B080-5C071A03F904}"/>
    <cellStyle name="Normal 8 8 2_Published_values" xfId="12479" xr:uid="{66B3FBF6-7B80-4F43-8272-D0248E56D870}"/>
    <cellStyle name="Normal 8 8_11. BS" xfId="10948" xr:uid="{FD7DA990-7793-432D-A18C-BA1D5A782D32}"/>
    <cellStyle name="Normal 8_14. BAs" xfId="9080" xr:uid="{00000000-0005-0000-0000-00000E230000}"/>
    <cellStyle name="Normal 80" xfId="1744" xr:uid="{00000000-0005-0000-0000-00000F230000}"/>
    <cellStyle name="Normal 80 2" xfId="1745" xr:uid="{00000000-0005-0000-0000-000010230000}"/>
    <cellStyle name="Normal 80_14. BAs" xfId="9081" xr:uid="{00000000-0005-0000-0000-000011230000}"/>
    <cellStyle name="Normal 81" xfId="1746" xr:uid="{00000000-0005-0000-0000-000012230000}"/>
    <cellStyle name="Normal 81 2" xfId="1747" xr:uid="{00000000-0005-0000-0000-000013230000}"/>
    <cellStyle name="Normal 81_14. BAs" xfId="9082" xr:uid="{00000000-0005-0000-0000-000014230000}"/>
    <cellStyle name="Normal 82" xfId="1748" xr:uid="{00000000-0005-0000-0000-000015230000}"/>
    <cellStyle name="Normal 82 2" xfId="8531" xr:uid="{00000000-0005-0000-0000-000016230000}"/>
    <cellStyle name="Normal 82_14. BAs" xfId="9083" xr:uid="{00000000-0005-0000-0000-000017230000}"/>
    <cellStyle name="Normal 83" xfId="1749" xr:uid="{00000000-0005-0000-0000-000018230000}"/>
    <cellStyle name="Normal 84" xfId="1750" xr:uid="{00000000-0005-0000-0000-000019230000}"/>
    <cellStyle name="Normal 85" xfId="1751" xr:uid="{00000000-0005-0000-0000-00001A230000}"/>
    <cellStyle name="Normal 86" xfId="1752" xr:uid="{00000000-0005-0000-0000-00001B230000}"/>
    <cellStyle name="Normal 86 2" xfId="1753" xr:uid="{00000000-0005-0000-0000-00001C230000}"/>
    <cellStyle name="Normal 86_14. BAs" xfId="9084" xr:uid="{00000000-0005-0000-0000-00001D230000}"/>
    <cellStyle name="Normal 87" xfId="1754" xr:uid="{00000000-0005-0000-0000-00001E230000}"/>
    <cellStyle name="Normal 87 2" xfId="1755" xr:uid="{00000000-0005-0000-0000-00001F230000}"/>
    <cellStyle name="Normal 87_14. BAs" xfId="9085" xr:uid="{00000000-0005-0000-0000-000020230000}"/>
    <cellStyle name="Normal 88" xfId="1756" xr:uid="{00000000-0005-0000-0000-000021230000}"/>
    <cellStyle name="Normal 89" xfId="1757" xr:uid="{00000000-0005-0000-0000-000022230000}"/>
    <cellStyle name="Normal 9" xfId="437" xr:uid="{00000000-0005-0000-0000-000023230000}"/>
    <cellStyle name="Normal 9 10" xfId="9338" xr:uid="{3A3CC45B-C575-43E3-9407-E5886F5FC7C0}"/>
    <cellStyle name="Normal 9 10 2" xfId="12103" xr:uid="{525B88FC-7337-4740-BDB4-BB52FA1845B3}"/>
    <cellStyle name="Normal 9 11" xfId="11379" xr:uid="{D9EEE091-9EEA-439F-A92C-03D5C1FCA79D}"/>
    <cellStyle name="Normal 9 2" xfId="438" xr:uid="{00000000-0005-0000-0000-000024230000}"/>
    <cellStyle name="Normal 9 2 2" xfId="1758" xr:uid="{00000000-0005-0000-0000-000025230000}"/>
    <cellStyle name="Normal 9 2 2 2" xfId="8532" xr:uid="{00000000-0005-0000-0000-000026230000}"/>
    <cellStyle name="Normal 9 2 2 3" xfId="8533" xr:uid="{00000000-0005-0000-0000-000027230000}"/>
    <cellStyle name="Normal 9 2 2 4" xfId="8534" xr:uid="{00000000-0005-0000-0000-000028230000}"/>
    <cellStyle name="Normal 9 2 2 5" xfId="8535" xr:uid="{00000000-0005-0000-0000-000029230000}"/>
    <cellStyle name="Normal 9 2 2_11. BS" xfId="10951" xr:uid="{596DFDA6-6723-4ADC-9F63-6A5FC8758923}"/>
    <cellStyle name="Normal 9 2 3" xfId="8536" xr:uid="{00000000-0005-0000-0000-00002B230000}"/>
    <cellStyle name="Normal 9 2 4" xfId="8537" xr:uid="{00000000-0005-0000-0000-00002C230000}"/>
    <cellStyle name="Normal 9 2 5" xfId="8538" xr:uid="{00000000-0005-0000-0000-00002D230000}"/>
    <cellStyle name="Normal 9 2_11. BS" xfId="10950" xr:uid="{7E864794-95E8-4A43-808C-7A9A8DD9D9B8}"/>
    <cellStyle name="Normal 9 3" xfId="632" xr:uid="{00000000-0005-0000-0000-00002F230000}"/>
    <cellStyle name="Normal 9 3 2" xfId="5710" xr:uid="{00000000-0005-0000-0000-000030230000}"/>
    <cellStyle name="Normal 9 3 2 2" xfId="10198" xr:uid="{A3260E83-EF38-4FDE-B520-0C93FA617B74}"/>
    <cellStyle name="Normal 9 3 2_Published_values" xfId="12480" xr:uid="{FC23C88B-8209-4DBE-91DF-3E49F06D59F7}"/>
    <cellStyle name="Normal 9 3 3" xfId="5827" xr:uid="{00000000-0005-0000-0000-000031230000}"/>
    <cellStyle name="Normal 9 3 3 2" xfId="10199" xr:uid="{32795683-B8CB-49CB-8EA0-E64595C8383E}"/>
    <cellStyle name="Normal 9 3 3_Published_values" xfId="12481" xr:uid="{E76994C6-7EDC-462B-921B-1480952F42F5}"/>
    <cellStyle name="Normal 9 3 4" xfId="9136" xr:uid="{00000000-0005-0000-0000-000032230000}"/>
    <cellStyle name="Normal 9 3 4 2" xfId="10200" xr:uid="{95DBD3F0-2653-4A91-B7FB-E5B30CF8A03C}"/>
    <cellStyle name="Normal 9 3 4_Published_values" xfId="12482" xr:uid="{47822A9F-BC2B-42D6-87F1-9FD2B2A93F7B}"/>
    <cellStyle name="Normal 9 3 5" xfId="9407" xr:uid="{A52E3A53-0BBE-4DA8-9A4A-B548270795F8}"/>
    <cellStyle name="Normal 9 3 5 2" xfId="12104" xr:uid="{2EEAD92C-663C-4A2B-8369-E349C7D1D90D}"/>
    <cellStyle name="Normal 9 3 6" xfId="11408" xr:uid="{8BBB0F46-ACD1-4780-B2DA-020A9639FD08}"/>
    <cellStyle name="Normal 9 3 7" xfId="11664" xr:uid="{4B070A06-DABD-440C-AADE-C72581897DAE}"/>
    <cellStyle name="Normal 9 3_11. BS" xfId="10952" xr:uid="{A70EAC02-B5E4-47C8-B855-608FB7616910}"/>
    <cellStyle name="Normal 9 4" xfId="8539" xr:uid="{00000000-0005-0000-0000-000033230000}"/>
    <cellStyle name="Normal 9 5" xfId="8540" xr:uid="{00000000-0005-0000-0000-000034230000}"/>
    <cellStyle name="Normal 9 6" xfId="8541" xr:uid="{00000000-0005-0000-0000-000035230000}"/>
    <cellStyle name="Normal 9 7" xfId="8542" xr:uid="{00000000-0005-0000-0000-000036230000}"/>
    <cellStyle name="Normal 9 8" xfId="5732" xr:uid="{00000000-0005-0000-0000-000037230000}"/>
    <cellStyle name="Normal 9 8 2" xfId="10201" xr:uid="{368F7952-3B45-4B42-8073-E9C9DADD0F0A}"/>
    <cellStyle name="Normal 9 8_Published_values" xfId="12483" xr:uid="{CCDEF47B-BFAF-4F76-8122-3A017047801F}"/>
    <cellStyle name="Normal 9 9" xfId="9093" xr:uid="{00000000-0005-0000-0000-000038230000}"/>
    <cellStyle name="Normal 9 9 2" xfId="10202" xr:uid="{FFAD07C9-BB57-4614-974B-B37E097F46B9}"/>
    <cellStyle name="Normal 9 9_Published_values" xfId="12484" xr:uid="{712B77A3-624E-4871-86ED-4EEA788CD95F}"/>
    <cellStyle name="Normal 9_11. BS" xfId="10949" xr:uid="{E1D6323F-DC4C-4A27-AAE0-6C51753B77A2}"/>
    <cellStyle name="Normal 90" xfId="1759" xr:uid="{00000000-0005-0000-0000-00003A230000}"/>
    <cellStyle name="Normal 91" xfId="1760" xr:uid="{00000000-0005-0000-0000-00003B230000}"/>
    <cellStyle name="Normal 92" xfId="1761" xr:uid="{00000000-0005-0000-0000-00003C230000}"/>
    <cellStyle name="Normal 93" xfId="1762" xr:uid="{00000000-0005-0000-0000-00003D230000}"/>
    <cellStyle name="Normal 94" xfId="2007" xr:uid="{00000000-0005-0000-0000-00003E230000}"/>
    <cellStyle name="Normal 95" xfId="2063" xr:uid="{00000000-0005-0000-0000-00003F230000}"/>
    <cellStyle name="Normal 96" xfId="710" xr:uid="{00000000-0005-0000-0000-000040230000}"/>
    <cellStyle name="Normal 96 2" xfId="5877" xr:uid="{00000000-0005-0000-0000-000041230000}"/>
    <cellStyle name="Normal 96 2 2" xfId="10203" xr:uid="{4FF6E56B-569C-42C4-9FE0-4DB48B407CBD}"/>
    <cellStyle name="Normal 96 2_Published_values" xfId="12485" xr:uid="{D4F49F1F-6693-4439-88C2-6D9E730F31F8}"/>
    <cellStyle name="Normal 96 3" xfId="9145" xr:uid="{00000000-0005-0000-0000-000042230000}"/>
    <cellStyle name="Normal 96 3 2" xfId="10204" xr:uid="{F95069E9-643C-405A-87B8-F437669AC6DF}"/>
    <cellStyle name="Normal 96 3_Published_values" xfId="12486" xr:uid="{15E44F3B-E56E-41CE-8FEF-D9448551C9F3}"/>
    <cellStyle name="Normal 96 4" xfId="9416" xr:uid="{E5A7B926-06E1-4516-B8D5-CB81C995ACC2}"/>
    <cellStyle name="Normal 96 4 2" xfId="12105" xr:uid="{9DFB403D-5712-4EB9-9EC1-81E31111347F}"/>
    <cellStyle name="Normal 96 5" xfId="11417" xr:uid="{11C36D11-BDE8-4AF1-8454-1F55C85986FE}"/>
    <cellStyle name="Normal 96 6" xfId="11712" xr:uid="{E1DBC9A4-926E-44DD-B6CB-A2B2DC88D4CC}"/>
    <cellStyle name="Normal 96_11. BS" xfId="10953" xr:uid="{38F3FB82-8CF4-421B-89BE-B819B11E43CF}"/>
    <cellStyle name="Normal 97" xfId="1877" xr:uid="{00000000-0005-0000-0000-000043230000}"/>
    <cellStyle name="Normal 97 2" xfId="6013" xr:uid="{00000000-0005-0000-0000-000044230000}"/>
    <cellStyle name="Normal 97 2 2" xfId="10205" xr:uid="{27D0BEC3-1359-4476-BE85-3FFDBF57AE9F}"/>
    <cellStyle name="Normal 97 2_Published_values" xfId="12487" xr:uid="{8A7E4650-E72C-42C2-8330-DD8635FD49BE}"/>
    <cellStyle name="Normal 97 3" xfId="9281" xr:uid="{00000000-0005-0000-0000-000045230000}"/>
    <cellStyle name="Normal 97 3 2" xfId="10206" xr:uid="{3B9ECB25-1BB7-4AEC-936B-308D8FD602CA}"/>
    <cellStyle name="Normal 97 3_Published_values" xfId="12488" xr:uid="{3042D278-9A61-455C-9A8A-543A49C36F9A}"/>
    <cellStyle name="Normal 97 4" xfId="9566" xr:uid="{F68BFDCF-636D-4070-BD34-A1F01DD60E14}"/>
    <cellStyle name="Normal 97 4 2" xfId="12106" xr:uid="{76A1BF5A-8F53-4A74-A8C6-7F3A4D678B86}"/>
    <cellStyle name="Normal 97 5" xfId="11555" xr:uid="{6BC998E5-284C-4223-8182-E2181062AB47}"/>
    <cellStyle name="Normal 97 6" xfId="11579" xr:uid="{CDB14336-3A06-4E55-99EA-84FB763C778A}"/>
    <cellStyle name="Normal 97_11. BS" xfId="10954" xr:uid="{8A5B2F3F-564E-4FBA-B0FD-7500B9BD2D77}"/>
    <cellStyle name="Normal 98" xfId="5491" xr:uid="{00000000-0005-0000-0000-000046230000}"/>
    <cellStyle name="Normal 98 2" xfId="5779" xr:uid="{00000000-0005-0000-0000-000047230000}"/>
    <cellStyle name="Normal 98_11. BS" xfId="10955" xr:uid="{C8F85D5E-A79C-4568-98BE-169EACEC9E1E}"/>
    <cellStyle name="Normal 99" xfId="6018" xr:uid="{00000000-0005-0000-0000-000048230000}"/>
    <cellStyle name="Normal ej noll" xfId="439" xr:uid="{00000000-0005-0000-0000-000049230000}"/>
    <cellStyle name="Normal ej noll låst" xfId="440" xr:uid="{00000000-0005-0000-0000-00004A230000}"/>
    <cellStyle name="Normal ej noll_11. BS" xfId="10956"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8" xr:uid="{00000000-0005-0000-0000-000050230000}"/>
    <cellStyle name="Notas" xfId="1763" xr:uid="{00000000-0005-0000-0000-000051230000}"/>
    <cellStyle name="Notas 2" xfId="1764" xr:uid="{00000000-0005-0000-0000-000052230000}"/>
    <cellStyle name="Notas_11. BS" xfId="10957" xr:uid="{92D02589-CC9F-467C-8395-2DC24F749E3A}"/>
    <cellStyle name="Note 10" xfId="1765" xr:uid="{00000000-0005-0000-0000-000054230000}"/>
    <cellStyle name="Note 11" xfId="2064" xr:uid="{00000000-0005-0000-0000-000055230000}"/>
    <cellStyle name="Note 12" xfId="8543" xr:uid="{00000000-0005-0000-0000-000056230000}"/>
    <cellStyle name="Note 13" xfId="8544" xr:uid="{00000000-0005-0000-0000-000057230000}"/>
    <cellStyle name="Note 14" xfId="8545" xr:uid="{00000000-0005-0000-0000-000058230000}"/>
    <cellStyle name="Note 15" xfId="8546" xr:uid="{00000000-0005-0000-0000-000059230000}"/>
    <cellStyle name="Note 16" xfId="8547" xr:uid="{00000000-0005-0000-0000-00005A230000}"/>
    <cellStyle name="Note 17" xfId="8548" xr:uid="{00000000-0005-0000-0000-00005B230000}"/>
    <cellStyle name="Note 18" xfId="8549" xr:uid="{00000000-0005-0000-0000-00005C230000}"/>
    <cellStyle name="Note 19" xfId="8550" xr:uid="{00000000-0005-0000-0000-00005D230000}"/>
    <cellStyle name="Note 2" xfId="445" xr:uid="{00000000-0005-0000-0000-00005E230000}"/>
    <cellStyle name="Note 2 10" xfId="8551" xr:uid="{00000000-0005-0000-0000-00005F230000}"/>
    <cellStyle name="Note 2 11" xfId="8552" xr:uid="{00000000-0005-0000-0000-000060230000}"/>
    <cellStyle name="Note 2 12" xfId="8553" xr:uid="{00000000-0005-0000-0000-000061230000}"/>
    <cellStyle name="Note 2 13" xfId="8554" xr:uid="{00000000-0005-0000-0000-000062230000}"/>
    <cellStyle name="Note 2 14" xfId="8555" xr:uid="{00000000-0005-0000-0000-000063230000}"/>
    <cellStyle name="Note 2 15" xfId="8556" xr:uid="{00000000-0005-0000-0000-000064230000}"/>
    <cellStyle name="Note 2 16" xfId="8557" xr:uid="{00000000-0005-0000-0000-000065230000}"/>
    <cellStyle name="Note 2 2" xfId="446" xr:uid="{00000000-0005-0000-0000-000066230000}"/>
    <cellStyle name="Note 2 2 2" xfId="8558" xr:uid="{00000000-0005-0000-0000-000067230000}"/>
    <cellStyle name="Note 2 2 3" xfId="8559" xr:uid="{00000000-0005-0000-0000-000068230000}"/>
    <cellStyle name="Note 2 2 4" xfId="8560" xr:uid="{00000000-0005-0000-0000-000069230000}"/>
    <cellStyle name="Note 2 2 5" xfId="8561" xr:uid="{00000000-0005-0000-0000-00006A230000}"/>
    <cellStyle name="Note 2 2_11. BS" xfId="10959" xr:uid="{B214C1CE-43AB-4E78-A633-7BF96881F0B2}"/>
    <cellStyle name="Note 2 3" xfId="1766" xr:uid="{00000000-0005-0000-0000-00006C230000}"/>
    <cellStyle name="Note 2 3 10" xfId="8562" xr:uid="{00000000-0005-0000-0000-00006D230000}"/>
    <cellStyle name="Note 2 3 11" xfId="8563" xr:uid="{00000000-0005-0000-0000-00006E230000}"/>
    <cellStyle name="Note 2 3 12" xfId="8564" xr:uid="{00000000-0005-0000-0000-00006F230000}"/>
    <cellStyle name="Note 2 3 13" xfId="8565" xr:uid="{00000000-0005-0000-0000-000070230000}"/>
    <cellStyle name="Note 2 3 14" xfId="8566" xr:uid="{00000000-0005-0000-0000-000071230000}"/>
    <cellStyle name="Note 2 3 15" xfId="8567" xr:uid="{00000000-0005-0000-0000-000072230000}"/>
    <cellStyle name="Note 2 3 2" xfId="8568" xr:uid="{00000000-0005-0000-0000-000073230000}"/>
    <cellStyle name="Note 2 3 2 10" xfId="8569" xr:uid="{00000000-0005-0000-0000-000074230000}"/>
    <cellStyle name="Note 2 3 2 11" xfId="8570" xr:uid="{00000000-0005-0000-0000-000075230000}"/>
    <cellStyle name="Note 2 3 2 12" xfId="8571" xr:uid="{00000000-0005-0000-0000-000076230000}"/>
    <cellStyle name="Note 2 3 2 2" xfId="8572" xr:uid="{00000000-0005-0000-0000-000077230000}"/>
    <cellStyle name="Note 2 3 2 3" xfId="8573" xr:uid="{00000000-0005-0000-0000-000078230000}"/>
    <cellStyle name="Note 2 3 2 4" xfId="8574" xr:uid="{00000000-0005-0000-0000-000079230000}"/>
    <cellStyle name="Note 2 3 2 5" xfId="8575" xr:uid="{00000000-0005-0000-0000-00007A230000}"/>
    <cellStyle name="Note 2 3 2 6" xfId="8576" xr:uid="{00000000-0005-0000-0000-00007B230000}"/>
    <cellStyle name="Note 2 3 2 7" xfId="8577" xr:uid="{00000000-0005-0000-0000-00007C230000}"/>
    <cellStyle name="Note 2 3 2 8" xfId="8578" xr:uid="{00000000-0005-0000-0000-00007D230000}"/>
    <cellStyle name="Note 2 3 2 9" xfId="8579" xr:uid="{00000000-0005-0000-0000-00007E230000}"/>
    <cellStyle name="Note 2 3 2_11. BS" xfId="10961" xr:uid="{E5B96714-46C5-4431-B5E5-AE153FC248BF}"/>
    <cellStyle name="Note 2 3 3" xfId="8580" xr:uid="{00000000-0005-0000-0000-00007F230000}"/>
    <cellStyle name="Note 2 3 4" xfId="8581" xr:uid="{00000000-0005-0000-0000-000080230000}"/>
    <cellStyle name="Note 2 3 5" xfId="8582" xr:uid="{00000000-0005-0000-0000-000081230000}"/>
    <cellStyle name="Note 2 3 6" xfId="8583" xr:uid="{00000000-0005-0000-0000-000082230000}"/>
    <cellStyle name="Note 2 3 7" xfId="8584" xr:uid="{00000000-0005-0000-0000-000083230000}"/>
    <cellStyle name="Note 2 3 8" xfId="8585" xr:uid="{00000000-0005-0000-0000-000084230000}"/>
    <cellStyle name="Note 2 3 9" xfId="8586" xr:uid="{00000000-0005-0000-0000-000085230000}"/>
    <cellStyle name="Note 2 3_11. BS" xfId="10960" xr:uid="{D0E4379D-DDB9-404B-9974-B1B7B726DB5C}"/>
    <cellStyle name="Note 2 4" xfId="8587" xr:uid="{00000000-0005-0000-0000-000087230000}"/>
    <cellStyle name="Note 2 5" xfId="8588" xr:uid="{00000000-0005-0000-0000-000088230000}"/>
    <cellStyle name="Note 2 6" xfId="8589" xr:uid="{00000000-0005-0000-0000-000089230000}"/>
    <cellStyle name="Note 2 7" xfId="8590" xr:uid="{00000000-0005-0000-0000-00008A230000}"/>
    <cellStyle name="Note 2 8" xfId="8591" xr:uid="{00000000-0005-0000-0000-00008B230000}"/>
    <cellStyle name="Note 2 9" xfId="8592" xr:uid="{00000000-0005-0000-0000-00008C230000}"/>
    <cellStyle name="Note 2_11. BS" xfId="10958" xr:uid="{B566A61B-1FD8-4E34-A851-AA14DD985CB7}"/>
    <cellStyle name="Note 20" xfId="8593" xr:uid="{00000000-0005-0000-0000-00008E230000}"/>
    <cellStyle name="Note 21" xfId="8594" xr:uid="{00000000-0005-0000-0000-00008F230000}"/>
    <cellStyle name="Note 22" xfId="8595" xr:uid="{00000000-0005-0000-0000-000090230000}"/>
    <cellStyle name="Note 23" xfId="8596" xr:uid="{00000000-0005-0000-0000-000091230000}"/>
    <cellStyle name="Note 24" xfId="8597" xr:uid="{00000000-0005-0000-0000-000092230000}"/>
    <cellStyle name="Note 25" xfId="8598" xr:uid="{00000000-0005-0000-0000-000093230000}"/>
    <cellStyle name="Note 26" xfId="8599" xr:uid="{00000000-0005-0000-0000-000094230000}"/>
    <cellStyle name="Note 27" xfId="8600" xr:uid="{00000000-0005-0000-0000-000095230000}"/>
    <cellStyle name="Note 28" xfId="8601" xr:uid="{00000000-0005-0000-0000-000096230000}"/>
    <cellStyle name="Note 29" xfId="8602" xr:uid="{00000000-0005-0000-0000-000097230000}"/>
    <cellStyle name="Note 3" xfId="447" xr:uid="{00000000-0005-0000-0000-000098230000}"/>
    <cellStyle name="Note 3 10" xfId="8603" xr:uid="{00000000-0005-0000-0000-000099230000}"/>
    <cellStyle name="Note 3 11" xfId="8604" xr:uid="{00000000-0005-0000-0000-00009A230000}"/>
    <cellStyle name="Note 3 12" xfId="8605" xr:uid="{00000000-0005-0000-0000-00009B230000}"/>
    <cellStyle name="Note 3 13" xfId="8606" xr:uid="{00000000-0005-0000-0000-00009C230000}"/>
    <cellStyle name="Note 3 14" xfId="8607" xr:uid="{00000000-0005-0000-0000-00009D230000}"/>
    <cellStyle name="Note 3 15" xfId="8608" xr:uid="{00000000-0005-0000-0000-00009E230000}"/>
    <cellStyle name="Note 3 16" xfId="8609" xr:uid="{00000000-0005-0000-0000-00009F230000}"/>
    <cellStyle name="Note 3 2" xfId="448" xr:uid="{00000000-0005-0000-0000-0000A0230000}"/>
    <cellStyle name="Note 3 2 2" xfId="8610" xr:uid="{00000000-0005-0000-0000-0000A1230000}"/>
    <cellStyle name="Note 3 2 3" xfId="8611" xr:uid="{00000000-0005-0000-0000-0000A2230000}"/>
    <cellStyle name="Note 3 2 4" xfId="8612" xr:uid="{00000000-0005-0000-0000-0000A3230000}"/>
    <cellStyle name="Note 3 2 5" xfId="8613" xr:uid="{00000000-0005-0000-0000-0000A4230000}"/>
    <cellStyle name="Note 3 2_11. BS" xfId="10963" xr:uid="{C6B353DE-1F03-43D3-BE16-58A43D69C6D4}"/>
    <cellStyle name="Note 3 3" xfId="8614" xr:uid="{00000000-0005-0000-0000-0000A6230000}"/>
    <cellStyle name="Note 3 3 10" xfId="8615" xr:uid="{00000000-0005-0000-0000-0000A7230000}"/>
    <cellStyle name="Note 3 3 11" xfId="8616" xr:uid="{00000000-0005-0000-0000-0000A8230000}"/>
    <cellStyle name="Note 3 3 12" xfId="8617" xr:uid="{00000000-0005-0000-0000-0000A9230000}"/>
    <cellStyle name="Note 3 3 2" xfId="8618" xr:uid="{00000000-0005-0000-0000-0000AA230000}"/>
    <cellStyle name="Note 3 3 2 10" xfId="8619" xr:uid="{00000000-0005-0000-0000-0000AB230000}"/>
    <cellStyle name="Note 3 3 2 11" xfId="8620" xr:uid="{00000000-0005-0000-0000-0000AC230000}"/>
    <cellStyle name="Note 3 3 2 12" xfId="8621" xr:uid="{00000000-0005-0000-0000-0000AD230000}"/>
    <cellStyle name="Note 3 3 2 2" xfId="8622" xr:uid="{00000000-0005-0000-0000-0000AE230000}"/>
    <cellStyle name="Note 3 3 2 3" xfId="8623" xr:uid="{00000000-0005-0000-0000-0000AF230000}"/>
    <cellStyle name="Note 3 3 2 4" xfId="8624" xr:uid="{00000000-0005-0000-0000-0000B0230000}"/>
    <cellStyle name="Note 3 3 2 5" xfId="8625" xr:uid="{00000000-0005-0000-0000-0000B1230000}"/>
    <cellStyle name="Note 3 3 2 6" xfId="8626" xr:uid="{00000000-0005-0000-0000-0000B2230000}"/>
    <cellStyle name="Note 3 3 2 7" xfId="8627" xr:uid="{00000000-0005-0000-0000-0000B3230000}"/>
    <cellStyle name="Note 3 3 2 8" xfId="8628" xr:uid="{00000000-0005-0000-0000-0000B4230000}"/>
    <cellStyle name="Note 3 3 2 9" xfId="8629" xr:uid="{00000000-0005-0000-0000-0000B5230000}"/>
    <cellStyle name="Note 3 3 2_11. BS" xfId="10965" xr:uid="{1D44D1F2-B168-42F9-A2FF-5BCEAA2BA93E}"/>
    <cellStyle name="Note 3 3 3" xfId="8630" xr:uid="{00000000-0005-0000-0000-0000B6230000}"/>
    <cellStyle name="Note 3 3 4" xfId="8631" xr:uid="{00000000-0005-0000-0000-0000B7230000}"/>
    <cellStyle name="Note 3 3 5" xfId="8632" xr:uid="{00000000-0005-0000-0000-0000B8230000}"/>
    <cellStyle name="Note 3 3 6" xfId="8633" xr:uid="{00000000-0005-0000-0000-0000B9230000}"/>
    <cellStyle name="Note 3 3 7" xfId="8634" xr:uid="{00000000-0005-0000-0000-0000BA230000}"/>
    <cellStyle name="Note 3 3 8" xfId="8635" xr:uid="{00000000-0005-0000-0000-0000BB230000}"/>
    <cellStyle name="Note 3 3 9" xfId="8636" xr:uid="{00000000-0005-0000-0000-0000BC230000}"/>
    <cellStyle name="Note 3 3_11. BS" xfId="10964" xr:uid="{EF4D2C25-9EB8-4F61-9733-A7570B1F40D5}"/>
    <cellStyle name="Note 3 4" xfId="8637" xr:uid="{00000000-0005-0000-0000-0000BE230000}"/>
    <cellStyle name="Note 3 5" xfId="8638" xr:uid="{00000000-0005-0000-0000-0000BF230000}"/>
    <cellStyle name="Note 3 6" xfId="8639" xr:uid="{00000000-0005-0000-0000-0000C0230000}"/>
    <cellStyle name="Note 3 7" xfId="8640" xr:uid="{00000000-0005-0000-0000-0000C1230000}"/>
    <cellStyle name="Note 3 8" xfId="8641" xr:uid="{00000000-0005-0000-0000-0000C2230000}"/>
    <cellStyle name="Note 3 9" xfId="8642" xr:uid="{00000000-0005-0000-0000-0000C3230000}"/>
    <cellStyle name="Note 3_11. BS" xfId="10962" xr:uid="{A2F2CB17-935B-4004-A8DF-F0CE44FE4327}"/>
    <cellStyle name="Note 30" xfId="8643" xr:uid="{00000000-0005-0000-0000-0000C5230000}"/>
    <cellStyle name="Note 31" xfId="8644" xr:uid="{00000000-0005-0000-0000-0000C6230000}"/>
    <cellStyle name="Note 32" xfId="8645" xr:uid="{00000000-0005-0000-0000-0000C7230000}"/>
    <cellStyle name="Note 33" xfId="8646" xr:uid="{00000000-0005-0000-0000-0000C8230000}"/>
    <cellStyle name="Note 34" xfId="8647" xr:uid="{00000000-0005-0000-0000-0000C9230000}"/>
    <cellStyle name="Note 4" xfId="449" xr:uid="{00000000-0005-0000-0000-0000CA230000}"/>
    <cellStyle name="Note 4 2" xfId="450" xr:uid="{00000000-0005-0000-0000-0000CB230000}"/>
    <cellStyle name="Note 4 2 2" xfId="8648" xr:uid="{00000000-0005-0000-0000-0000CC230000}"/>
    <cellStyle name="Note 4 2 3" xfId="8649" xr:uid="{00000000-0005-0000-0000-0000CD230000}"/>
    <cellStyle name="Note 4 2 4" xfId="8650" xr:uid="{00000000-0005-0000-0000-0000CE230000}"/>
    <cellStyle name="Note 4 2 5" xfId="8651" xr:uid="{00000000-0005-0000-0000-0000CF230000}"/>
    <cellStyle name="Note 4 2_11. BS" xfId="10967" xr:uid="{DE8BF445-BFBD-489E-9730-B8A0DBE91F4A}"/>
    <cellStyle name="Note 4 3" xfId="8652" xr:uid="{00000000-0005-0000-0000-0000D1230000}"/>
    <cellStyle name="Note 4 4" xfId="8653" xr:uid="{00000000-0005-0000-0000-0000D2230000}"/>
    <cellStyle name="Note 4 5" xfId="8654" xr:uid="{00000000-0005-0000-0000-0000D3230000}"/>
    <cellStyle name="Note 4 6" xfId="8655" xr:uid="{00000000-0005-0000-0000-0000D4230000}"/>
    <cellStyle name="Note 4_11. BS" xfId="10966" xr:uid="{5D1975A2-09C8-4B11-A098-764EC3420AC5}"/>
    <cellStyle name="Note 5" xfId="451" xr:uid="{00000000-0005-0000-0000-0000D6230000}"/>
    <cellStyle name="Note 5 2" xfId="1768" xr:uid="{00000000-0005-0000-0000-0000D7230000}"/>
    <cellStyle name="Note 5 2 2" xfId="1769" xr:uid="{00000000-0005-0000-0000-0000D8230000}"/>
    <cellStyle name="Note 5 2 2 2" xfId="5634" xr:uid="{00000000-0005-0000-0000-0000D9230000}"/>
    <cellStyle name="Note 5 2 2 2 2" xfId="10207" xr:uid="{1E14C6B7-1A47-43F2-B855-A1496F06F4B7}"/>
    <cellStyle name="Note 5 2 2 2_Published_values" xfId="12489" xr:uid="{4A10A24A-9F96-43DB-91DD-BF69F427277F}"/>
    <cellStyle name="Note 5 2 2 3" xfId="5997" xr:uid="{00000000-0005-0000-0000-0000DA230000}"/>
    <cellStyle name="Note 5 2 2 3 2" xfId="10208" xr:uid="{7D0678DC-C967-4B17-83EA-D3987A624D7B}"/>
    <cellStyle name="Note 5 2 2 3_Published_values" xfId="12490" xr:uid="{FB24482C-062E-4F1A-A293-E8C9B77F3783}"/>
    <cellStyle name="Note 5 2 2 4" xfId="9265" xr:uid="{00000000-0005-0000-0000-0000DB230000}"/>
    <cellStyle name="Note 5 2 2 4 2" xfId="10209" xr:uid="{1371AB48-F0E5-4011-8329-3E3DF7AADC32}"/>
    <cellStyle name="Note 5 2 2 4_Published_values" xfId="12491" xr:uid="{8041B936-74E5-4E41-BC0E-673DD0434218}"/>
    <cellStyle name="Note 5 2 2 5" xfId="9544" xr:uid="{E1259C32-A9D2-4805-8484-55944B8011C4}"/>
    <cellStyle name="Note 5 2 2 5 2" xfId="12107" xr:uid="{C90B02DE-CE50-478E-AEFB-BA639B2C0D69}"/>
    <cellStyle name="Note 5 2 2 6" xfId="11538" xr:uid="{92C41C01-62BB-4C23-8712-3DE1990CCDDB}"/>
    <cellStyle name="Note 5 2 2 7" xfId="11594" xr:uid="{18551F48-2682-4357-BC6D-84802841DD74}"/>
    <cellStyle name="Note 5 2 2_11. BS" xfId="10970" xr:uid="{BA8E8495-9048-4F29-B09C-142DF6359862}"/>
    <cellStyle name="Note 5 2 3" xfId="5633" xr:uid="{00000000-0005-0000-0000-0000DC230000}"/>
    <cellStyle name="Note 5 2 3 2" xfId="10210" xr:uid="{E7EACA34-1229-49CE-B8E5-026FB90CEDEE}"/>
    <cellStyle name="Note 5 2 3_Published_values" xfId="12492" xr:uid="{9509D134-3A3C-48E1-BE48-DAF6C211B374}"/>
    <cellStyle name="Note 5 2 4" xfId="5996" xr:uid="{00000000-0005-0000-0000-0000DD230000}"/>
    <cellStyle name="Note 5 2 4 2" xfId="10211" xr:uid="{B253B95F-81E0-4D95-8DE2-A9F56DA67200}"/>
    <cellStyle name="Note 5 2 4_Published_values" xfId="12493" xr:uid="{7ED1C977-70B7-46DB-BE16-1EAA59E1FE85}"/>
    <cellStyle name="Note 5 2 5" xfId="9264" xr:uid="{00000000-0005-0000-0000-0000DE230000}"/>
    <cellStyle name="Note 5 2 5 2" xfId="10212" xr:uid="{E6A79ECD-DE17-4FC9-A441-DC353FA836BD}"/>
    <cellStyle name="Note 5 2 5_Published_values" xfId="12494" xr:uid="{8FE8C8BD-9114-423E-ACE0-A49F550B29B9}"/>
    <cellStyle name="Note 5 2 6" xfId="9543" xr:uid="{14C93680-2099-46F0-823B-71FF61AFC0BD}"/>
    <cellStyle name="Note 5 2 6 2" xfId="12108" xr:uid="{013DCB08-9606-471B-943C-CF4C3099BD34}"/>
    <cellStyle name="Note 5 2 7" xfId="11537" xr:uid="{8DFEFF17-DE1C-4A77-AA43-D3491AB75B4C}"/>
    <cellStyle name="Note 5 2 8" xfId="11595" xr:uid="{BE02156C-5243-43DB-AEFA-082196F66B78}"/>
    <cellStyle name="Note 5 2_11. BS" xfId="10969" xr:uid="{72BB67E0-6618-486E-83F5-6F8F11092454}"/>
    <cellStyle name="Note 5 3" xfId="1770" xr:uid="{00000000-0005-0000-0000-0000E0230000}"/>
    <cellStyle name="Note 5 3 2" xfId="5635" xr:uid="{00000000-0005-0000-0000-0000E1230000}"/>
    <cellStyle name="Note 5 3 2 2" xfId="10213" xr:uid="{30F679FA-1830-41AF-8812-89835269304F}"/>
    <cellStyle name="Note 5 3 2_Published_values" xfId="12495" xr:uid="{59F0B4E6-3A8A-48D3-8A69-ABA0A5959F65}"/>
    <cellStyle name="Note 5 3 3" xfId="5998" xr:uid="{00000000-0005-0000-0000-0000E2230000}"/>
    <cellStyle name="Note 5 3 3 2" xfId="10214" xr:uid="{162F263F-FBF3-4ED9-AA14-B14F09E86BEE}"/>
    <cellStyle name="Note 5 3 3_Published_values" xfId="12496" xr:uid="{27F58693-A760-4559-90A9-910B5AA11DBB}"/>
    <cellStyle name="Note 5 3 4" xfId="9266" xr:uid="{00000000-0005-0000-0000-0000E3230000}"/>
    <cellStyle name="Note 5 3 4 2" xfId="10215" xr:uid="{9DFFB1E5-F838-4072-BB1D-57CD6939AA36}"/>
    <cellStyle name="Note 5 3 4_Published_values" xfId="12497" xr:uid="{05B7029A-1387-41CB-BBB2-B6AFA85601B3}"/>
    <cellStyle name="Note 5 3 5" xfId="9545" xr:uid="{095860A0-4801-4D95-81FD-1F3085D67197}"/>
    <cellStyle name="Note 5 3 5 2" xfId="12109" xr:uid="{E6104AF1-B87B-47F6-A26A-AC10A48F176E}"/>
    <cellStyle name="Note 5 3 6" xfId="11539" xr:uid="{B829E759-0887-4478-89E6-02D67E14D160}"/>
    <cellStyle name="Note 5 3 7" xfId="11593" xr:uid="{72F96093-01E5-4CA3-8EE7-03FA46F9D7EA}"/>
    <cellStyle name="Note 5 3_11. BS" xfId="10971" xr:uid="{ED2D357F-6E28-41DF-AEFD-C6C475E4BDC6}"/>
    <cellStyle name="Note 5 4" xfId="1771" xr:uid="{00000000-0005-0000-0000-0000E4230000}"/>
    <cellStyle name="Note 5 4 2" xfId="5636" xr:uid="{00000000-0005-0000-0000-0000E5230000}"/>
    <cellStyle name="Note 5 4 2 2" xfId="10216" xr:uid="{C87ABD9A-86F1-4E57-9A9A-1B6BE100D049}"/>
    <cellStyle name="Note 5 4 2_Published_values" xfId="12498" xr:uid="{706815FB-2FF6-4EA3-88DB-933A00A6E7D1}"/>
    <cellStyle name="Note 5 4 3" xfId="5999" xr:uid="{00000000-0005-0000-0000-0000E6230000}"/>
    <cellStyle name="Note 5 4 3 2" xfId="10217" xr:uid="{9C2B5DB5-0C04-47EC-A61E-06E1A5FB94ED}"/>
    <cellStyle name="Note 5 4 3_Published_values" xfId="12499" xr:uid="{E88D3AA0-E412-402E-A1C5-4F4B72AA6EDC}"/>
    <cellStyle name="Note 5 4 4" xfId="9267" xr:uid="{00000000-0005-0000-0000-0000E7230000}"/>
    <cellStyle name="Note 5 4 4 2" xfId="10218" xr:uid="{02AA1FD5-696E-4A72-ADD9-A7078FE46E6C}"/>
    <cellStyle name="Note 5 4 4_Published_values" xfId="12500" xr:uid="{65833E60-2A9F-45B2-816C-DF6170036C98}"/>
    <cellStyle name="Note 5 4 5" xfId="9546" xr:uid="{3254D1D1-3A9D-40D5-9293-E2BFF4C10935}"/>
    <cellStyle name="Note 5 4 5 2" xfId="12111" xr:uid="{6CF42304-18B0-44DE-9396-16722401F89C}"/>
    <cellStyle name="Note 5 4 6" xfId="11540" xr:uid="{71A61473-2607-4047-A64A-DF4B04D87758}"/>
    <cellStyle name="Note 5 4 7" xfId="11592" xr:uid="{035336C8-D973-4FF3-9E98-65DC411F7D89}"/>
    <cellStyle name="Note 5 4_11. BS" xfId="10972" xr:uid="{7F54ABED-DBCE-4BAF-A4CD-46CFDFB478B2}"/>
    <cellStyle name="Note 5 5" xfId="1767" xr:uid="{00000000-0005-0000-0000-0000E8230000}"/>
    <cellStyle name="Note 5 5 2" xfId="5995" xr:uid="{00000000-0005-0000-0000-0000E9230000}"/>
    <cellStyle name="Note 5 5 2 2" xfId="10219" xr:uid="{9AD6AF9A-1CA6-4070-9F5D-9519CED99DE4}"/>
    <cellStyle name="Note 5 5 2_Published_values" xfId="12501" xr:uid="{475FC860-533E-40D9-A76D-8D3127481D57}"/>
    <cellStyle name="Note 5 5 3" xfId="9263" xr:uid="{00000000-0005-0000-0000-0000EA230000}"/>
    <cellStyle name="Note 5 5 3 2" xfId="10220" xr:uid="{34782B21-850E-43A8-845D-F5F6AAE42152}"/>
    <cellStyle name="Note 5 5 3_Published_values" xfId="12502" xr:uid="{CDB30D95-D4E8-45FA-A0EC-AEB7639B2709}"/>
    <cellStyle name="Note 5 5 4" xfId="9542" xr:uid="{D8F5970B-89BD-44BE-8DC6-730C2E6D57FF}"/>
    <cellStyle name="Note 5 5 4 2" xfId="12112" xr:uid="{66EF9549-FE0D-4856-A881-667EB9BB367C}"/>
    <cellStyle name="Note 5 5 5" xfId="11536" xr:uid="{950BBB61-C0A8-4233-944D-0842E82954C4}"/>
    <cellStyle name="Note 5 5 6" xfId="11596" xr:uid="{6568D65E-0D4A-4D2E-966D-EA9759A55F33}"/>
    <cellStyle name="Note 5 5_11. BS" xfId="10973" xr:uid="{6EF7212B-C2F5-4CC9-B615-9B15C9DD37A8}"/>
    <cellStyle name="Note 5 6" xfId="5632" xr:uid="{00000000-0005-0000-0000-0000EB230000}"/>
    <cellStyle name="Note 5 6 2" xfId="10221" xr:uid="{EFA4FB39-EEBD-4E3A-9B6C-D90E758F93A0}"/>
    <cellStyle name="Note 5 6_Published_values" xfId="12503" xr:uid="{6FC028EE-AAF7-4835-B40C-95DB687145C3}"/>
    <cellStyle name="Note 5_11. BS" xfId="10968" xr:uid="{302F4E77-1A4D-4507-AE9C-4138BD1A3231}"/>
    <cellStyle name="Note 6" xfId="1772" xr:uid="{00000000-0005-0000-0000-0000ED230000}"/>
    <cellStyle name="Note 6 2" xfId="1773" xr:uid="{00000000-0005-0000-0000-0000EE230000}"/>
    <cellStyle name="Note 6 2 2" xfId="5638" xr:uid="{00000000-0005-0000-0000-0000EF230000}"/>
    <cellStyle name="Note 6 2 2 2" xfId="10222" xr:uid="{F051F356-D6B4-4E9F-80CB-FA3632A070C9}"/>
    <cellStyle name="Note 6 2 2_Published_values" xfId="12504" xr:uid="{2D08BF92-BF8E-483E-BDDC-9FC1513D2D30}"/>
    <cellStyle name="Note 6 2 3" xfId="6001" xr:uid="{00000000-0005-0000-0000-0000F0230000}"/>
    <cellStyle name="Note 6 2 3 2" xfId="10223" xr:uid="{54C7FCC9-3FF9-4A21-BB20-FAAD8E0295C1}"/>
    <cellStyle name="Note 6 2 3_Published_values" xfId="12505" xr:uid="{7A133C76-08EA-47A4-9A2C-11587747D9C6}"/>
    <cellStyle name="Note 6 2 4" xfId="9269" xr:uid="{00000000-0005-0000-0000-0000F1230000}"/>
    <cellStyle name="Note 6 2 4 2" xfId="10224" xr:uid="{2F8B9F85-F517-438D-805C-00C222FC1734}"/>
    <cellStyle name="Note 6 2 4_Published_values" xfId="12506" xr:uid="{D0B859D3-68C3-4109-BE42-A89EB14011B5}"/>
    <cellStyle name="Note 6 2 5" xfId="9548" xr:uid="{EE8A60D0-7F12-478B-825E-1B059FC409AE}"/>
    <cellStyle name="Note 6 2 5 2" xfId="12113" xr:uid="{BEA6C749-1EDA-4124-94FE-3DFDE239A0D0}"/>
    <cellStyle name="Note 6 2 6" xfId="11542" xr:uid="{B5E00A82-4AF4-4B1F-B348-1F476F97193C}"/>
    <cellStyle name="Note 6 2 7" xfId="11590" xr:uid="{DFD0242F-69E4-4CF9-B7E1-41771D26C62F}"/>
    <cellStyle name="Note 6 2_11. BS" xfId="10975" xr:uid="{4C7C08B9-E950-4705-AA3C-9C4CA84E725B}"/>
    <cellStyle name="Note 6 3" xfId="5637" xr:uid="{00000000-0005-0000-0000-0000F2230000}"/>
    <cellStyle name="Note 6 3 2" xfId="10225" xr:uid="{94388839-BFD0-495B-8A83-3957773E0088}"/>
    <cellStyle name="Note 6 3_Published_values" xfId="12507" xr:uid="{E1071D0C-B609-4550-82DF-51511A3F15C5}"/>
    <cellStyle name="Note 6 4" xfId="6000" xr:uid="{00000000-0005-0000-0000-0000F3230000}"/>
    <cellStyle name="Note 6 4 2" xfId="10226" xr:uid="{CA99F996-FC13-454C-B530-569B8FE9707B}"/>
    <cellStyle name="Note 6 4_Published_values" xfId="12508" xr:uid="{09385F7C-5544-417A-A3FB-05A5A91790AA}"/>
    <cellStyle name="Note 6 5" xfId="9268" xr:uid="{00000000-0005-0000-0000-0000F4230000}"/>
    <cellStyle name="Note 6 5 2" xfId="10227" xr:uid="{A4E2814A-38AE-4EC0-BC4F-9D1E7731A636}"/>
    <cellStyle name="Note 6 5_Published_values" xfId="12509" xr:uid="{43CA150D-0D1B-4A47-AAC6-E8ACA5C7399C}"/>
    <cellStyle name="Note 6 6" xfId="9547" xr:uid="{344FD36B-7B83-484F-8C26-3A0C1D7F633A}"/>
    <cellStyle name="Note 6 6 2" xfId="12114" xr:uid="{A5A16733-536A-40CA-90A5-DC4B8BBEB275}"/>
    <cellStyle name="Note 6 7" xfId="11541" xr:uid="{219C4111-BDAF-4680-9699-2629D9F0828B}"/>
    <cellStyle name="Note 6 8" xfId="11591" xr:uid="{DE73C033-A5C5-47D1-B2F8-3AF527B05A49}"/>
    <cellStyle name="Note 6_11. BS" xfId="10974" xr:uid="{F1368C4D-E74A-44B2-8AEA-B944BB2D7585}"/>
    <cellStyle name="Note 7" xfId="1774" xr:uid="{00000000-0005-0000-0000-0000F6230000}"/>
    <cellStyle name="Note 7 10" xfId="11589" xr:uid="{38AEEEAD-B28F-467E-ADE1-9DE2C162876A}"/>
    <cellStyle name="Note 7 2" xfId="5639" xr:uid="{00000000-0005-0000-0000-0000F7230000}"/>
    <cellStyle name="Note 7 2 2" xfId="8656" xr:uid="{00000000-0005-0000-0000-0000F8230000}"/>
    <cellStyle name="Note 7 2 2 2" xfId="10228" xr:uid="{23CE620E-9F2A-4C03-9826-930ED13CB6D9}"/>
    <cellStyle name="Note 7 2 2_Published_values" xfId="12510" xr:uid="{A17640CB-E9C1-4CEA-A38C-67B9AE18BDDB}"/>
    <cellStyle name="Note 7 2_11. BS" xfId="10977" xr:uid="{4004CB2D-0BA6-47D9-990A-269C039EFA2A}"/>
    <cellStyle name="Note 7 3" xfId="6002" xr:uid="{00000000-0005-0000-0000-0000F9230000}"/>
    <cellStyle name="Note 7 3 2" xfId="10229" xr:uid="{7123E590-4D30-4B61-861E-4AE044463D69}"/>
    <cellStyle name="Note 7 3_Published_values" xfId="12511" xr:uid="{E24F5EA0-2A1D-4535-9415-E663AB04C285}"/>
    <cellStyle name="Note 7 4" xfId="9270" xr:uid="{00000000-0005-0000-0000-0000FA230000}"/>
    <cellStyle name="Note 7 4 2" xfId="10230" xr:uid="{C990E2EB-2949-4749-BF12-E26F56437EFB}"/>
    <cellStyle name="Note 7 4_Published_values" xfId="12512" xr:uid="{1BD055B4-B3AF-4041-9152-140E3F730FCB}"/>
    <cellStyle name="Note 7 5" xfId="9549" xr:uid="{616B5B83-A31F-4791-85A3-57041C2C1EA6}"/>
    <cellStyle name="Note 7 5 2" xfId="12116" xr:uid="{40D05034-0996-407A-A056-47B26741AF48}"/>
    <cellStyle name="Note 7 6" xfId="9602" xr:uid="{35CAFD89-365C-4793-835B-2F5D395755A7}"/>
    <cellStyle name="Note 7 6 2" xfId="12117" xr:uid="{73C183C0-390A-42B2-A758-31F1832F9D94}"/>
    <cellStyle name="Note 7 7" xfId="9574" xr:uid="{12296C51-BE61-44D8-8D0F-59F5A7651ADC}"/>
    <cellStyle name="Note 7 7 2" xfId="12118" xr:uid="{E2B926BB-6AB3-4BBB-B0F5-3ED81F32E233}"/>
    <cellStyle name="Note 7 8" xfId="11347" xr:uid="{005F9177-E963-40BB-948F-F029C9BE43B7}"/>
    <cellStyle name="Note 7 8 2" xfId="12119" xr:uid="{83E40F50-9F25-4366-94FB-8A3329B1796B}"/>
    <cellStyle name="Note 7 9" xfId="11543" xr:uid="{E54594DF-9AD3-40F9-9C98-9144842CDD11}"/>
    <cellStyle name="Note 7_11. BS" xfId="10976" xr:uid="{1D7F6922-3381-4DF4-924A-68130C4E6999}"/>
    <cellStyle name="Note 8" xfId="1775" xr:uid="{00000000-0005-0000-0000-0000FC230000}"/>
    <cellStyle name="Note 8 2" xfId="8657" xr:uid="{00000000-0005-0000-0000-0000FD230000}"/>
    <cellStyle name="Note 8_11. BS" xfId="10978" xr:uid="{5AA67064-B753-4AB6-93EE-9D09058AC16C}"/>
    <cellStyle name="Note 9" xfId="1776" xr:uid="{00000000-0005-0000-0000-0000FF230000}"/>
    <cellStyle name="Notiz" xfId="1777" xr:uid="{00000000-0005-0000-0000-000000240000}"/>
    <cellStyle name="Notiz 2" xfId="1778" xr:uid="{00000000-0005-0000-0000-000001240000}"/>
    <cellStyle name="Notiz 2 2" xfId="1779" xr:uid="{00000000-0005-0000-0000-000002240000}"/>
    <cellStyle name="Notiz 2 3" xfId="1780" xr:uid="{00000000-0005-0000-0000-000003240000}"/>
    <cellStyle name="Notiz 2_11. BS" xfId="10980" xr:uid="{BBCF3A26-E44D-49AE-8277-2858B07CABCE}"/>
    <cellStyle name="Notiz 3" xfId="1781" xr:uid="{00000000-0005-0000-0000-000005240000}"/>
    <cellStyle name="Notiz 4" xfId="2065" xr:uid="{00000000-0005-0000-0000-000006240000}"/>
    <cellStyle name="Notiz_11. BS" xfId="10979" xr:uid="{91A1E096-C24B-434C-8A31-53EDC6098664}"/>
    <cellStyle name="number" xfId="452" xr:uid="{00000000-0005-0000-0000-000008240000}"/>
    <cellStyle name="Output 10" xfId="8658" xr:uid="{00000000-0005-0000-0000-000009240000}"/>
    <cellStyle name="Output 11" xfId="8659" xr:uid="{00000000-0005-0000-0000-00000A240000}"/>
    <cellStyle name="Output 12" xfId="8660" xr:uid="{00000000-0005-0000-0000-00000B240000}"/>
    <cellStyle name="Output 13" xfId="8661" xr:uid="{00000000-0005-0000-0000-00000C240000}"/>
    <cellStyle name="Output 2" xfId="453" xr:uid="{00000000-0005-0000-0000-00000D240000}"/>
    <cellStyle name="Output 2 10" xfId="8662" xr:uid="{00000000-0005-0000-0000-00000E240000}"/>
    <cellStyle name="Output 2 11" xfId="8663" xr:uid="{00000000-0005-0000-0000-00000F240000}"/>
    <cellStyle name="Output 2 12" xfId="8664" xr:uid="{00000000-0005-0000-0000-000010240000}"/>
    <cellStyle name="Output 2 13" xfId="8665" xr:uid="{00000000-0005-0000-0000-000011240000}"/>
    <cellStyle name="Output 2 14" xfId="8666" xr:uid="{00000000-0005-0000-0000-000012240000}"/>
    <cellStyle name="Output 2 15" xfId="8667" xr:uid="{00000000-0005-0000-0000-000013240000}"/>
    <cellStyle name="Output 2 16" xfId="8668" xr:uid="{00000000-0005-0000-0000-000014240000}"/>
    <cellStyle name="Output 2 2" xfId="1782" xr:uid="{00000000-0005-0000-0000-000015240000}"/>
    <cellStyle name="Output 2 2 10" xfId="8669" xr:uid="{00000000-0005-0000-0000-000016240000}"/>
    <cellStyle name="Output 2 2 11" xfId="8670" xr:uid="{00000000-0005-0000-0000-000017240000}"/>
    <cellStyle name="Output 2 2 12" xfId="8671" xr:uid="{00000000-0005-0000-0000-000018240000}"/>
    <cellStyle name="Output 2 2 13" xfId="8672" xr:uid="{00000000-0005-0000-0000-000019240000}"/>
    <cellStyle name="Output 2 2 14" xfId="8673" xr:uid="{00000000-0005-0000-0000-00001A240000}"/>
    <cellStyle name="Output 2 2 15" xfId="8674" xr:uid="{00000000-0005-0000-0000-00001B240000}"/>
    <cellStyle name="Output 2 2 2" xfId="8675" xr:uid="{00000000-0005-0000-0000-00001C240000}"/>
    <cellStyle name="Output 2 2 3" xfId="8676" xr:uid="{00000000-0005-0000-0000-00001D240000}"/>
    <cellStyle name="Output 2 2 4" xfId="8677" xr:uid="{00000000-0005-0000-0000-00001E240000}"/>
    <cellStyle name="Output 2 2 5" xfId="8678" xr:uid="{00000000-0005-0000-0000-00001F240000}"/>
    <cellStyle name="Output 2 2 6" xfId="8679" xr:uid="{00000000-0005-0000-0000-000020240000}"/>
    <cellStyle name="Output 2 2 7" xfId="8680" xr:uid="{00000000-0005-0000-0000-000021240000}"/>
    <cellStyle name="Output 2 2 8" xfId="8681" xr:uid="{00000000-0005-0000-0000-000022240000}"/>
    <cellStyle name="Output 2 2 9" xfId="8682" xr:uid="{00000000-0005-0000-0000-000023240000}"/>
    <cellStyle name="Output 2 2_11. BS" xfId="10982" xr:uid="{B8CFD978-1D43-47CE-AB0E-FA784E8DCA7E}"/>
    <cellStyle name="Output 2 3" xfId="8683" xr:uid="{00000000-0005-0000-0000-000025240000}"/>
    <cellStyle name="Output 2 4" xfId="8684" xr:uid="{00000000-0005-0000-0000-000026240000}"/>
    <cellStyle name="Output 2 5" xfId="8685" xr:uid="{00000000-0005-0000-0000-000027240000}"/>
    <cellStyle name="Output 2 6" xfId="8686" xr:uid="{00000000-0005-0000-0000-000028240000}"/>
    <cellStyle name="Output 2 7" xfId="8687" xr:uid="{00000000-0005-0000-0000-000029240000}"/>
    <cellStyle name="Output 2 8" xfId="8688" xr:uid="{00000000-0005-0000-0000-00002A240000}"/>
    <cellStyle name="Output 2 9" xfId="8689" xr:uid="{00000000-0005-0000-0000-00002B240000}"/>
    <cellStyle name="Output 2_11. BS" xfId="10981" xr:uid="{C3C1816C-A108-4DEF-A206-8B015DDA4C0B}"/>
    <cellStyle name="Output 3" xfId="454" xr:uid="{00000000-0005-0000-0000-00002D240000}"/>
    <cellStyle name="Output 3 2" xfId="8690" xr:uid="{00000000-0005-0000-0000-00002E240000}"/>
    <cellStyle name="Output 3_11. BS" xfId="10983" xr:uid="{FC70E876-F5B2-4C71-BE43-DD45927F6556}"/>
    <cellStyle name="Output 4" xfId="455" xr:uid="{00000000-0005-0000-0000-000030240000}"/>
    <cellStyle name="Output 4 2" xfId="8691" xr:uid="{00000000-0005-0000-0000-000031240000}"/>
    <cellStyle name="Output 4_11. BS" xfId="10984" xr:uid="{20CE9DB7-B63F-4082-9688-5EC831CB0D8A}"/>
    <cellStyle name="Output 5" xfId="456" xr:uid="{00000000-0005-0000-0000-000033240000}"/>
    <cellStyle name="Output 6" xfId="8692" xr:uid="{00000000-0005-0000-0000-000034240000}"/>
    <cellStyle name="Output 7" xfId="8693" xr:uid="{00000000-0005-0000-0000-000035240000}"/>
    <cellStyle name="Output 8" xfId="8694" xr:uid="{00000000-0005-0000-0000-000036240000}"/>
    <cellStyle name="Output 9" xfId="8695" xr:uid="{00000000-0005-0000-0000-000037240000}"/>
    <cellStyle name="Percent" xfId="457" builtinId="5"/>
    <cellStyle name="Percent [2]" xfId="458" xr:uid="{00000000-0005-0000-0000-000039240000}"/>
    <cellStyle name="Percent [2] 2" xfId="459" xr:uid="{00000000-0005-0000-0000-00003A240000}"/>
    <cellStyle name="Percent [2] 2 2" xfId="1783" xr:uid="{00000000-0005-0000-0000-00003B240000}"/>
    <cellStyle name="Percent [2] 2 2 2" xfId="8696" xr:uid="{00000000-0005-0000-0000-00003C240000}"/>
    <cellStyle name="Percent [2] 2 2_11. BS" xfId="10987" xr:uid="{D3996D44-1354-4579-9570-A712E4C0CC29}"/>
    <cellStyle name="Percent [2] 2 3" xfId="8697" xr:uid="{00000000-0005-0000-0000-00003E240000}"/>
    <cellStyle name="Percent [2] 2_11. BS" xfId="10986" xr:uid="{4AAC0FD4-40F0-4390-AD8F-9A95562EC5F0}"/>
    <cellStyle name="Percent [2] 3" xfId="1784" xr:uid="{00000000-0005-0000-0000-000040240000}"/>
    <cellStyle name="Percent [2] 3 2" xfId="1785" xr:uid="{00000000-0005-0000-0000-000041240000}"/>
    <cellStyle name="Percent [2] 3 2 2" xfId="8698" xr:uid="{00000000-0005-0000-0000-000042240000}"/>
    <cellStyle name="Percent [2] 3 2_11. BS" xfId="10989" xr:uid="{5B091C51-635B-427D-9DFA-E264CE02632F}"/>
    <cellStyle name="Percent [2] 3 3" xfId="8699" xr:uid="{00000000-0005-0000-0000-000044240000}"/>
    <cellStyle name="Percent [2] 3_11. BS" xfId="10988" xr:uid="{199F0875-F6C5-4800-A754-C8667E220F25}"/>
    <cellStyle name="Percent [2] 4" xfId="1786" xr:uid="{00000000-0005-0000-0000-000046240000}"/>
    <cellStyle name="Percent [2] 4 2" xfId="1787" xr:uid="{00000000-0005-0000-0000-000047240000}"/>
    <cellStyle name="Percent [2] 4_11. BS" xfId="10990" xr:uid="{50C332B9-E0AD-4624-AAE1-CC57DE5A908A}"/>
    <cellStyle name="Percent [2] 5" xfId="1788" xr:uid="{00000000-0005-0000-0000-000049240000}"/>
    <cellStyle name="Percent [2] 6" xfId="1789" xr:uid="{00000000-0005-0000-0000-00004A240000}"/>
    <cellStyle name="Percent [2] 6 2" xfId="1790" xr:uid="{00000000-0005-0000-0000-00004B240000}"/>
    <cellStyle name="Percent [2] 6_11. BS" xfId="10991" xr:uid="{532C3955-9380-4ACA-83C9-C6DEE1C6912B}"/>
    <cellStyle name="Percent [2]_11. BS" xfId="10985" xr:uid="{8B75C440-9B4F-4302-B6C6-62850EDC049B}"/>
    <cellStyle name="Percent 10" xfId="460" xr:uid="{00000000-0005-0000-0000-00004E240000}"/>
    <cellStyle name="Percent 10 2" xfId="461" xr:uid="{00000000-0005-0000-0000-00004F240000}"/>
    <cellStyle name="Percent 10 3" xfId="1791" xr:uid="{00000000-0005-0000-0000-000050240000}"/>
    <cellStyle name="Percent 10_11. BS" xfId="10992" xr:uid="{7CA92097-EFC5-4E57-805A-58EE281167A5}"/>
    <cellStyle name="Percent 11" xfId="462" xr:uid="{00000000-0005-0000-0000-000052240000}"/>
    <cellStyle name="Percent 11 2" xfId="463" xr:uid="{00000000-0005-0000-0000-000053240000}"/>
    <cellStyle name="Percent 11 3" xfId="1792" xr:uid="{00000000-0005-0000-0000-000054240000}"/>
    <cellStyle name="Percent 11_11. BS" xfId="10993" xr:uid="{BC0CD091-D0FF-4878-A7DA-9F61C6271CB7}"/>
    <cellStyle name="Percent 12" xfId="464" xr:uid="{00000000-0005-0000-0000-000056240000}"/>
    <cellStyle name="Percent 12 2" xfId="465" xr:uid="{00000000-0005-0000-0000-000057240000}"/>
    <cellStyle name="Percent 12 3" xfId="1793" xr:uid="{00000000-0005-0000-0000-000058240000}"/>
    <cellStyle name="Percent 12_11. BS" xfId="10994" xr:uid="{E4C56A75-C2AD-468C-B49A-A494DAF06642}"/>
    <cellStyle name="Percent 13" xfId="466" xr:uid="{00000000-0005-0000-0000-00005A240000}"/>
    <cellStyle name="Percent 13 2" xfId="467" xr:uid="{00000000-0005-0000-0000-00005B240000}"/>
    <cellStyle name="Percent 13 3" xfId="1794" xr:uid="{00000000-0005-0000-0000-00005C240000}"/>
    <cellStyle name="Percent 13_11. BS" xfId="10995" xr:uid="{7EDC2B42-3DBC-4577-B3FB-55CF793DDA80}"/>
    <cellStyle name="Percent 14" xfId="468" xr:uid="{00000000-0005-0000-0000-00005E240000}"/>
    <cellStyle name="Percent 14 2" xfId="469" xr:uid="{00000000-0005-0000-0000-00005F240000}"/>
    <cellStyle name="Percent 14 3" xfId="1795" xr:uid="{00000000-0005-0000-0000-000060240000}"/>
    <cellStyle name="Percent 14_11. BS" xfId="10996" xr:uid="{938062C1-478A-4577-8038-BAC70955EF5B}"/>
    <cellStyle name="Percent 15" xfId="470" xr:uid="{00000000-0005-0000-0000-000062240000}"/>
    <cellStyle name="Percent 15 2" xfId="471" xr:uid="{00000000-0005-0000-0000-000063240000}"/>
    <cellStyle name="Percent 15 3" xfId="1796" xr:uid="{00000000-0005-0000-0000-000064240000}"/>
    <cellStyle name="Percent 15_11. BS" xfId="10997" xr:uid="{32534A50-669D-4964-8543-F90CC784D37D}"/>
    <cellStyle name="Percent 16" xfId="472" xr:uid="{00000000-0005-0000-0000-000066240000}"/>
    <cellStyle name="Percent 16 2" xfId="473" xr:uid="{00000000-0005-0000-0000-000067240000}"/>
    <cellStyle name="Percent 16 3" xfId="2066" xr:uid="{00000000-0005-0000-0000-000068240000}"/>
    <cellStyle name="Percent 16_11. BS" xfId="10998" xr:uid="{C82FDF73-2664-40B0-863D-F17604B78577}"/>
    <cellStyle name="Percent 17" xfId="474" xr:uid="{00000000-0005-0000-0000-00006A240000}"/>
    <cellStyle name="Percent 17 2" xfId="475" xr:uid="{00000000-0005-0000-0000-00006B240000}"/>
    <cellStyle name="Percent 17 3" xfId="2067" xr:uid="{00000000-0005-0000-0000-00006C240000}"/>
    <cellStyle name="Percent 17_11. BS" xfId="10999" xr:uid="{00285D37-F8D6-415B-941C-E02CC2EAEA84}"/>
    <cellStyle name="Percent 18" xfId="476" xr:uid="{00000000-0005-0000-0000-00006E240000}"/>
    <cellStyle name="Percent 18 2" xfId="477" xr:uid="{00000000-0005-0000-0000-00006F240000}"/>
    <cellStyle name="Percent 18_11. BS" xfId="11000" xr:uid="{A85FDA41-2A7E-49F7-8D54-78EB15D6CE6A}"/>
    <cellStyle name="Percent 19" xfId="478" xr:uid="{00000000-0005-0000-0000-000071240000}"/>
    <cellStyle name="Percent 19 2" xfId="479" xr:uid="{00000000-0005-0000-0000-000072240000}"/>
    <cellStyle name="Percent 19_11. BS" xfId="11001" xr:uid="{AC9B518D-0FB0-4CFB-971F-6B3AA5A38EB7}"/>
    <cellStyle name="Percent 2" xfId="480" xr:uid="{00000000-0005-0000-0000-000074240000}"/>
    <cellStyle name="Percent 2 10" xfId="8700" xr:uid="{00000000-0005-0000-0000-000075240000}"/>
    <cellStyle name="Percent 2 2" xfId="481" xr:uid="{00000000-0005-0000-0000-000076240000}"/>
    <cellStyle name="Percent 2 2 2" xfId="1799" xr:uid="{00000000-0005-0000-0000-000077240000}"/>
    <cellStyle name="Percent 2 2 3" xfId="1800" xr:uid="{00000000-0005-0000-0000-000078240000}"/>
    <cellStyle name="Percent 2 2 3 2" xfId="1801" xr:uid="{00000000-0005-0000-0000-000079240000}"/>
    <cellStyle name="Percent 2 2 3 2 2" xfId="5642" xr:uid="{00000000-0005-0000-0000-00007A240000}"/>
    <cellStyle name="Percent 2 2 3 2 2 2" xfId="10231" xr:uid="{AFE0E1C2-71BD-43D3-A1B5-BD4156678EB4}"/>
    <cellStyle name="Percent 2 2 3 2 2_Published_values" xfId="12513" xr:uid="{9D781D3C-C181-42D6-B389-715882F6C1AA}"/>
    <cellStyle name="Percent 2 2 3 2 3" xfId="6005" xr:uid="{00000000-0005-0000-0000-00007B240000}"/>
    <cellStyle name="Percent 2 2 3 2 3 2" xfId="10232" xr:uid="{CE9EFB26-6E2B-4497-A9B0-CEB2431F9561}"/>
    <cellStyle name="Percent 2 2 3 2 3_Published_values" xfId="12514" xr:uid="{0A95804F-D20A-4BB1-A06F-C6D918B43F46}"/>
    <cellStyle name="Percent 2 2 3 2 4" xfId="9273" xr:uid="{00000000-0005-0000-0000-00007C240000}"/>
    <cellStyle name="Percent 2 2 3 2 4 2" xfId="10233" xr:uid="{B0E6234F-B1BA-4911-BC80-033191649840}"/>
    <cellStyle name="Percent 2 2 3 2 4_Published_values" xfId="12515" xr:uid="{18629CD9-9F0D-4167-98E5-0B002D8E6D9C}"/>
    <cellStyle name="Percent 2 2 3 2 5" xfId="9552" xr:uid="{2041C213-BC11-4071-BC7E-F69D8FD02070}"/>
    <cellStyle name="Percent 2 2 3 2 5 2" xfId="12120" xr:uid="{6935591E-7063-4468-B8B6-32B3F30B9656}"/>
    <cellStyle name="Percent 2 2 3 2 6" xfId="11547" xr:uid="{2726B5EA-837E-4A97-B2DE-0479B6DD5980}"/>
    <cellStyle name="Percent 2 2 3 2 7" xfId="11586" xr:uid="{533D96F6-0C50-4797-A2B2-7D1A2388F3A9}"/>
    <cellStyle name="Percent 2 2 3 2_11. BS" xfId="11005" xr:uid="{01C29F1A-6FF1-47D1-9F8B-CEB9F0E51305}"/>
    <cellStyle name="Percent 2 2 3 3" xfId="5641" xr:uid="{00000000-0005-0000-0000-00007D240000}"/>
    <cellStyle name="Percent 2 2 3 3 2" xfId="10234" xr:uid="{F8033311-C2D9-4B3D-BEA0-2D2770F3BF20}"/>
    <cellStyle name="Percent 2 2 3 3_Published_values" xfId="12516" xr:uid="{52844266-14B1-41A5-B3B2-0AAFAD76D23C}"/>
    <cellStyle name="Percent 2 2 3 4" xfId="6004" xr:uid="{00000000-0005-0000-0000-00007E240000}"/>
    <cellStyle name="Percent 2 2 3 4 2" xfId="10235" xr:uid="{3284DF6A-BDB1-4709-9680-8616DA50D51D}"/>
    <cellStyle name="Percent 2 2 3 4_Published_values" xfId="12517" xr:uid="{9F303114-2C5F-4639-BC57-4C3FFF325F98}"/>
    <cellStyle name="Percent 2 2 3 5" xfId="9272" xr:uid="{00000000-0005-0000-0000-00007F240000}"/>
    <cellStyle name="Percent 2 2 3 5 2" xfId="10236" xr:uid="{3A73455C-0D2B-4F37-B77F-00DED45E1A47}"/>
    <cellStyle name="Percent 2 2 3 5_Published_values" xfId="12518" xr:uid="{AA6CCE64-60B3-4439-87B6-D40214FE15EE}"/>
    <cellStyle name="Percent 2 2 3 6" xfId="9551" xr:uid="{B7B99DCD-F19D-4D66-B091-C5ADE51F845B}"/>
    <cellStyle name="Percent 2 2 3 6 2" xfId="12121" xr:uid="{D002F7A4-96CD-4FCD-AB28-62E9269F2169}"/>
    <cellStyle name="Percent 2 2 3 7" xfId="11546" xr:uid="{F2BC034A-CDA6-4CBD-B181-F70CEF8E3884}"/>
    <cellStyle name="Percent 2 2 3 8" xfId="11587" xr:uid="{6CF660D1-40D1-47B1-9813-61AE2520912C}"/>
    <cellStyle name="Percent 2 2 3_11. BS" xfId="11004" xr:uid="{F07F9C57-FD5B-4FF2-B026-84D5A47118AC}"/>
    <cellStyle name="Percent 2 2 4" xfId="1802" xr:uid="{00000000-0005-0000-0000-000081240000}"/>
    <cellStyle name="Percent 2 2 4 2" xfId="5643" xr:uid="{00000000-0005-0000-0000-000082240000}"/>
    <cellStyle name="Percent 2 2 4 2 2" xfId="10237" xr:uid="{A453EAA4-EEF7-4BA2-92FC-ED21D6E35670}"/>
    <cellStyle name="Percent 2 2 4 2_Published_values" xfId="12519" xr:uid="{53EC8BB2-3DB1-4C4E-BDFA-8CA1A7C2722F}"/>
    <cellStyle name="Percent 2 2 4 3" xfId="6006" xr:uid="{00000000-0005-0000-0000-000083240000}"/>
    <cellStyle name="Percent 2 2 4 3 2" xfId="10238" xr:uid="{35D4856F-766D-4BE0-AEA0-8A663BC2C143}"/>
    <cellStyle name="Percent 2 2 4 3_Published_values" xfId="12520" xr:uid="{ACD8D518-FF2E-4885-8D4D-88521938ACB0}"/>
    <cellStyle name="Percent 2 2 4 4" xfId="9274" xr:uid="{00000000-0005-0000-0000-000084240000}"/>
    <cellStyle name="Percent 2 2 4 4 2" xfId="10239" xr:uid="{700F2F46-864D-4D33-9589-835B7E16365A}"/>
    <cellStyle name="Percent 2 2 4 4_Published_values" xfId="12521" xr:uid="{A4DBAE7A-C072-48C6-92F2-3B2D8694D5F1}"/>
    <cellStyle name="Percent 2 2 4 5" xfId="9553" xr:uid="{81989C7B-DC2B-4238-ADB2-1CA0D7416928}"/>
    <cellStyle name="Percent 2 2 4 5 2" xfId="12122" xr:uid="{D641FE82-69F7-4DE4-93C9-CC91BB6304E4}"/>
    <cellStyle name="Percent 2 2 4 6" xfId="11548" xr:uid="{38D6D05F-8B04-45A1-8B24-E5BD22066C95}"/>
    <cellStyle name="Percent 2 2 4 7" xfId="11585" xr:uid="{BAAF6CE6-7533-4BC6-B487-9424FBD04EA2}"/>
    <cellStyle name="Percent 2 2 4_11. BS" xfId="11006" xr:uid="{CAFE0B3C-2089-4C40-B4B0-359154C04F74}"/>
    <cellStyle name="Percent 2 2 5" xfId="1798" xr:uid="{00000000-0005-0000-0000-000085240000}"/>
    <cellStyle name="Percent 2 2 5 2" xfId="6003" xr:uid="{00000000-0005-0000-0000-000086240000}"/>
    <cellStyle name="Percent 2 2 5 2 2" xfId="10240" xr:uid="{8F36EEEC-D6D4-4855-AC61-ADE22551C901}"/>
    <cellStyle name="Percent 2 2 5 2_Published_values" xfId="12522" xr:uid="{ABA3C057-1F56-458A-A7A3-79F43F3CF301}"/>
    <cellStyle name="Percent 2 2 5 3" xfId="9271" xr:uid="{00000000-0005-0000-0000-000087240000}"/>
    <cellStyle name="Percent 2 2 5 3 2" xfId="10241" xr:uid="{15B7A264-8854-4B37-8989-369903058EC7}"/>
    <cellStyle name="Percent 2 2 5 3_Published_values" xfId="12523" xr:uid="{9BFDEF3F-3C83-417F-9E60-786B5D12B3A4}"/>
    <cellStyle name="Percent 2 2 5 4" xfId="9550" xr:uid="{13E04819-5D35-452F-BC41-2284E70615B2}"/>
    <cellStyle name="Percent 2 2 5 4 2" xfId="12123" xr:uid="{3FD7D93A-2264-4D1D-BF41-56EF4C62E488}"/>
    <cellStyle name="Percent 2 2 5 5" xfId="11545" xr:uid="{BDDDB25D-7684-4D19-BA1E-096E384C7025}"/>
    <cellStyle name="Percent 2 2 5 6" xfId="11588" xr:uid="{07BD42D0-6F0D-4F4F-9C3B-36BA1FECD544}"/>
    <cellStyle name="Percent 2 2 5_11. BS" xfId="11007" xr:uid="{C5BA1528-DDBA-4695-A36A-64B576533761}"/>
    <cellStyle name="Percent 2 2 6" xfId="5640" xr:uid="{00000000-0005-0000-0000-000088240000}"/>
    <cellStyle name="Percent 2 2 6 2" xfId="10242" xr:uid="{E97E984D-5B7C-456A-8816-769EAC159510}"/>
    <cellStyle name="Percent 2 2 6_Published_values" xfId="12524" xr:uid="{24E546FC-5137-4A3B-8B4B-3084FE393606}"/>
    <cellStyle name="Percent 2 2_11. BS" xfId="11003" xr:uid="{4B69DFCD-2511-4564-90B4-E2FF6A1CC80C}"/>
    <cellStyle name="Percent 2 3" xfId="1803" xr:uid="{00000000-0005-0000-0000-00008A240000}"/>
    <cellStyle name="Percent 2 3 10" xfId="11549" xr:uid="{EFF292E2-443E-40FE-92C0-D03145BDBB73}"/>
    <cellStyle name="Percent 2 3 2" xfId="1804" xr:uid="{00000000-0005-0000-0000-00008B240000}"/>
    <cellStyle name="Percent 2 3 2 10" xfId="11584" xr:uid="{1CC90328-E3A1-4C96-ABBB-74E5A8EA382A}"/>
    <cellStyle name="Percent 2 3 2 2" xfId="5645" xr:uid="{00000000-0005-0000-0000-00008C240000}"/>
    <cellStyle name="Percent 2 3 2 2 2" xfId="8701" xr:uid="{00000000-0005-0000-0000-00008D240000}"/>
    <cellStyle name="Percent 2 3 2 2 2 2" xfId="10243" xr:uid="{9FCB83B1-2C14-4EF9-933E-B8C618488D16}"/>
    <cellStyle name="Percent 2 3 2 2 2_Published_values" xfId="12525" xr:uid="{B5E06545-D653-4905-9BF3-6F06D7456F76}"/>
    <cellStyle name="Percent 2 3 2 2_11. BS" xfId="11010" xr:uid="{8CCF79DB-D3BF-4CB3-860D-F5E0C8BE4E52}"/>
    <cellStyle name="Percent 2 3 2 3" xfId="6008" xr:uid="{00000000-0005-0000-0000-00008E240000}"/>
    <cellStyle name="Percent 2 3 2 3 2" xfId="10244" xr:uid="{FF7D1D05-6F32-495C-8C70-527A13380B7B}"/>
    <cellStyle name="Percent 2 3 2 3_Published_values" xfId="12526" xr:uid="{FF256346-8630-4D3F-B596-E5DFD27E3314}"/>
    <cellStyle name="Percent 2 3 2 4" xfId="9276" xr:uid="{00000000-0005-0000-0000-00008F240000}"/>
    <cellStyle name="Percent 2 3 2 4 2" xfId="10245" xr:uid="{DE613397-7E23-4EBF-91E3-C020F53B7049}"/>
    <cellStyle name="Percent 2 3 2 4_Published_values" xfId="12527" xr:uid="{22C93E73-182A-4569-BA85-5027ED76C54A}"/>
    <cellStyle name="Percent 2 3 2 5" xfId="9555" xr:uid="{936E4402-3402-4634-9AB3-8C0BBC5EB94B}"/>
    <cellStyle name="Percent 2 3 2 5 2" xfId="12124" xr:uid="{E2A88644-0CF5-4E45-B38A-01CF55670B51}"/>
    <cellStyle name="Percent 2 3 2 6" xfId="9600" xr:uid="{CCDB1F65-513D-4956-84D1-853C356DC6FD}"/>
    <cellStyle name="Percent 2 3 2 6 2" xfId="12125" xr:uid="{89B0D43A-4987-4714-9A99-24EEB5D7950C}"/>
    <cellStyle name="Percent 2 3 2 7" xfId="9576" xr:uid="{874777DB-C3CE-4A52-A9E2-C82878997F28}"/>
    <cellStyle name="Percent 2 3 2 7 2" xfId="12126" xr:uid="{F4CA3D3B-49A9-4EE1-BF72-535C0E19DEAA}"/>
    <cellStyle name="Percent 2 3 2 8" xfId="11363" xr:uid="{4BA5E731-0D1B-40F3-A7D8-C149891F767E}"/>
    <cellStyle name="Percent 2 3 2 8 2" xfId="12127" xr:uid="{D33DAED6-D740-42C6-9CD3-45A13D7E1A58}"/>
    <cellStyle name="Percent 2 3 2 9" xfId="11550" xr:uid="{91495395-8F86-4DE3-8CA2-F574F4043E0E}"/>
    <cellStyle name="Percent 2 3 2_11. BS" xfId="11009" xr:uid="{367E1496-EEA2-4D32-BE27-CAEADE23CDC4}"/>
    <cellStyle name="Percent 2 3 3" xfId="5644" xr:uid="{00000000-0005-0000-0000-000091240000}"/>
    <cellStyle name="Percent 2 3 3 2" xfId="10246" xr:uid="{541C54DA-72E9-460F-AD61-B90E9FA74091}"/>
    <cellStyle name="Percent 2 3 3_Published_values" xfId="12528" xr:uid="{EE1E081B-3D69-420B-BAFD-0F2B70ACCA18}"/>
    <cellStyle name="Percent 2 3 4" xfId="6007" xr:uid="{00000000-0005-0000-0000-000092240000}"/>
    <cellStyle name="Percent 2 3 4 2" xfId="10247" xr:uid="{0729256B-7310-4C73-8390-684392213646}"/>
    <cellStyle name="Percent 2 3 4_Published_values" xfId="12529" xr:uid="{B22A2F50-793D-4B29-8E5A-302B3587CA36}"/>
    <cellStyle name="Percent 2 3 5" xfId="9275" xr:uid="{00000000-0005-0000-0000-000093240000}"/>
    <cellStyle name="Percent 2 3 5 2" xfId="10248" xr:uid="{24A2DCEF-5A22-4340-84E1-9399DE8E2726}"/>
    <cellStyle name="Percent 2 3 5_Published_values" xfId="12530" xr:uid="{70925D84-7068-475D-B8B4-099414D22557}"/>
    <cellStyle name="Percent 2 3 6" xfId="9554" xr:uid="{79DF7938-5F54-4208-BCE4-4D6CF8C874F1}"/>
    <cellStyle name="Percent 2 3 6 2" xfId="12128" xr:uid="{5897373E-52F3-4D57-BD8F-6E723CBDF3CF}"/>
    <cellStyle name="Percent 2 3 7" xfId="9601" xr:uid="{CAB609D0-F90D-4CB4-BC16-355E966F354D}"/>
    <cellStyle name="Percent 2 3 7 2" xfId="12129" xr:uid="{483BB40D-D8BC-4E1A-ADAF-05918F3087F5}"/>
    <cellStyle name="Percent 2 3 8" xfId="9575" xr:uid="{95E18FA8-7670-440C-B9D2-4CC2D67CF966}"/>
    <cellStyle name="Percent 2 3 8 2" xfId="12130" xr:uid="{E5FC0D3E-155A-4282-8D3E-A7E488E8298B}"/>
    <cellStyle name="Percent 2 3 9" xfId="9572" xr:uid="{85088998-84DC-4860-8C55-82799A30A4A2}"/>
    <cellStyle name="Percent 2 3 9 2" xfId="12131" xr:uid="{BA1A69E1-856E-499C-ADE2-9EAABF4D876D}"/>
    <cellStyle name="Percent 2 3_11. BS" xfId="11008" xr:uid="{E3386D27-FCFE-485B-8B2F-F37FA7E30325}"/>
    <cellStyle name="Percent 2 4" xfId="1805" xr:uid="{00000000-0005-0000-0000-000095240000}"/>
    <cellStyle name="Percent 2 4 2" xfId="5646" xr:uid="{00000000-0005-0000-0000-000096240000}"/>
    <cellStyle name="Percent 2 4 2 2" xfId="10249" xr:uid="{7DBC756B-0D0B-49D5-8466-0813CB50A957}"/>
    <cellStyle name="Percent 2 4 2_Published_values" xfId="12531" xr:uid="{742BA1A1-8796-4897-A5F7-3539558283A6}"/>
    <cellStyle name="Percent 2 4 3" xfId="6009" xr:uid="{00000000-0005-0000-0000-000097240000}"/>
    <cellStyle name="Percent 2 4 3 2" xfId="10250" xr:uid="{33C2492F-5A3C-47A3-BB5D-F9AB454163F4}"/>
    <cellStyle name="Percent 2 4 3_Published_values" xfId="12532" xr:uid="{DA08C169-3858-424F-B297-E4485A24CA37}"/>
    <cellStyle name="Percent 2 4 4" xfId="9277" xr:uid="{00000000-0005-0000-0000-000098240000}"/>
    <cellStyle name="Percent 2 4 4 2" xfId="10251" xr:uid="{E77E6292-9BD0-4A48-9654-7BC922D74A69}"/>
    <cellStyle name="Percent 2 4 4_Published_values" xfId="12533" xr:uid="{0CC78A38-D47B-44AD-B4D4-F3AD1900F82B}"/>
    <cellStyle name="Percent 2 4 5" xfId="9556" xr:uid="{E86FBF21-015A-46DB-B961-9827901D5FEB}"/>
    <cellStyle name="Percent 2 4 5 2" xfId="12132" xr:uid="{DCC48817-98F2-49CA-B9FD-BA033B1D771F}"/>
    <cellStyle name="Percent 2 4 6" xfId="11551" xr:uid="{0B212CBD-675B-442F-9CEF-E0B662C7FAA3}"/>
    <cellStyle name="Percent 2 4 7" xfId="11583" xr:uid="{ADB56ACE-A5D5-48CE-BCE8-FBDB56E377CD}"/>
    <cellStyle name="Percent 2 4_11. BS" xfId="11011" xr:uid="{429ADD8F-7126-4556-AA20-F0D0EE58531A}"/>
    <cellStyle name="Percent 2 5" xfId="1797" xr:uid="{00000000-0005-0000-0000-000099240000}"/>
    <cellStyle name="Percent 2 6" xfId="8702" xr:uid="{00000000-0005-0000-0000-00009A240000}"/>
    <cellStyle name="Percent 2 7" xfId="8703" xr:uid="{00000000-0005-0000-0000-00009B240000}"/>
    <cellStyle name="Percent 2 8" xfId="8704" xr:uid="{00000000-0005-0000-0000-00009C240000}"/>
    <cellStyle name="Percent 2 9" xfId="8705" xr:uid="{00000000-0005-0000-0000-00009D240000}"/>
    <cellStyle name="Percent 2_11. BS" xfId="11002" xr:uid="{95187406-62A9-4C8B-826B-62FE2615EAA3}"/>
    <cellStyle name="Percent 20" xfId="482" xr:uid="{00000000-0005-0000-0000-00009F240000}"/>
    <cellStyle name="Percent 20 2" xfId="483" xr:uid="{00000000-0005-0000-0000-0000A0240000}"/>
    <cellStyle name="Percent 20_11. BS" xfId="11012" xr:uid="{046A4ABF-D9B2-4A6D-9CD7-96688AED0A12}"/>
    <cellStyle name="Percent 21" xfId="484" xr:uid="{00000000-0005-0000-0000-0000A2240000}"/>
    <cellStyle name="Percent 21 2" xfId="485" xr:uid="{00000000-0005-0000-0000-0000A3240000}"/>
    <cellStyle name="Percent 21_11. BS" xfId="11013" xr:uid="{82B9B408-1D29-450D-BDD8-42F6B29FD809}"/>
    <cellStyle name="Percent 22" xfId="486" xr:uid="{00000000-0005-0000-0000-0000A5240000}"/>
    <cellStyle name="Percent 22 2" xfId="487" xr:uid="{00000000-0005-0000-0000-0000A6240000}"/>
    <cellStyle name="Percent 22_11. BS" xfId="11014" xr:uid="{7DE03569-F321-405B-A0FE-1E9EB20B36C6}"/>
    <cellStyle name="Percent 23" xfId="488" xr:uid="{00000000-0005-0000-0000-0000A8240000}"/>
    <cellStyle name="Percent 23 2" xfId="489" xr:uid="{00000000-0005-0000-0000-0000A9240000}"/>
    <cellStyle name="Percent 23_11. BS" xfId="11015" xr:uid="{EADE4451-54A3-4FC6-B36A-967C1BD636AC}"/>
    <cellStyle name="Percent 24" xfId="490" xr:uid="{00000000-0005-0000-0000-0000AB240000}"/>
    <cellStyle name="Percent 24 2" xfId="491" xr:uid="{00000000-0005-0000-0000-0000AC240000}"/>
    <cellStyle name="Percent 24_11. BS" xfId="11016" xr:uid="{66474B34-8DAD-44E6-B8EC-1AB9585D9AAA}"/>
    <cellStyle name="Percent 25" xfId="492" xr:uid="{00000000-0005-0000-0000-0000AE240000}"/>
    <cellStyle name="Percent 25 2" xfId="493" xr:uid="{00000000-0005-0000-0000-0000AF240000}"/>
    <cellStyle name="Percent 25_11. BS" xfId="11017" xr:uid="{D0546CAF-54E5-4977-8412-B655FE992DB9}"/>
    <cellStyle name="Percent 26" xfId="494" xr:uid="{00000000-0005-0000-0000-0000B1240000}"/>
    <cellStyle name="Percent 26 2" xfId="495" xr:uid="{00000000-0005-0000-0000-0000B2240000}"/>
    <cellStyle name="Percent 26_11. BS" xfId="11018"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10" xfId="11715" xr:uid="{6DF335CD-2B91-45C5-AD45-6D8F60614934}"/>
    <cellStyle name="Percent 3 2" xfId="631" xr:uid="{00000000-0005-0000-0000-0000B8240000}"/>
    <cellStyle name="Percent 3 2 2" xfId="1807" xr:uid="{00000000-0005-0000-0000-0000B9240000}"/>
    <cellStyle name="Percent 3 2 3" xfId="5826" xr:uid="{00000000-0005-0000-0000-0000BA240000}"/>
    <cellStyle name="Percent 3 2 3 2" xfId="10252" xr:uid="{E3E613BC-7795-4E70-B218-479B5D5A06D0}"/>
    <cellStyle name="Percent 3 2 3_Published_values" xfId="12534" xr:uid="{190F4C0C-A3AA-45A8-BA10-F1470C10E970}"/>
    <cellStyle name="Percent 3 2 4" xfId="9135" xr:uid="{00000000-0005-0000-0000-0000BB240000}"/>
    <cellStyle name="Percent 3 2 4 2" xfId="10253" xr:uid="{D8200491-5434-4AB0-8626-58EB0F02B94D}"/>
    <cellStyle name="Percent 3 2 4_Published_values" xfId="12535" xr:uid="{1D314560-84E1-453F-B95A-A5AEFF5B72DE}"/>
    <cellStyle name="Percent 3 2 5" xfId="9406" xr:uid="{AB1A12E5-18BB-4FC0-B7B4-87900825E946}"/>
    <cellStyle name="Percent 3 2 5 2" xfId="12133" xr:uid="{2389C56A-4DA7-4D13-98D1-EA23817EF375}"/>
    <cellStyle name="Percent 3 2 6" xfId="11407" xr:uid="{A3CC4A11-4090-4304-ABFF-65FB659CA41A}"/>
    <cellStyle name="Percent 3 2 7" xfId="11665" xr:uid="{2275C39F-834E-4B7F-A6B5-8CBD8F53F58A}"/>
    <cellStyle name="Percent 3 2_11. BS" xfId="11020" xr:uid="{61D4A093-3C7B-4A22-B89C-161687EDF2E9}"/>
    <cellStyle name="Percent 3 3" xfId="1806" xr:uid="{00000000-0005-0000-0000-0000BD240000}"/>
    <cellStyle name="Percent 3 3 2" xfId="5711" xr:uid="{00000000-0005-0000-0000-0000BE240000}"/>
    <cellStyle name="Percent 3 3 2 2" xfId="10254" xr:uid="{26D33B21-75C4-4F0C-8307-A5D03FD1D72A}"/>
    <cellStyle name="Percent 3 3 2_Published_values" xfId="12536" xr:uid="{7A94A105-527E-4BCC-98A2-E9C45B2CAE52}"/>
    <cellStyle name="Percent 3 3_11. BS" xfId="11021" xr:uid="{2D56C34F-2F21-496A-B2FF-49BE391FAE64}"/>
    <cellStyle name="Percent 3 4" xfId="8706" xr:uid="{00000000-0005-0000-0000-0000BF240000}"/>
    <cellStyle name="Percent 3 5" xfId="8707" xr:uid="{00000000-0005-0000-0000-0000C0240000}"/>
    <cellStyle name="Percent 3 6" xfId="5729" xr:uid="{00000000-0005-0000-0000-0000C1240000}"/>
    <cellStyle name="Percent 3 6 2" xfId="10255" xr:uid="{129F685E-6E46-404E-9BF0-159593007407}"/>
    <cellStyle name="Percent 3 6_Published_values" xfId="12537" xr:uid="{F882FC92-C035-4DEA-999D-AEADF33DCC08}"/>
    <cellStyle name="Percent 3 7" xfId="9090" xr:uid="{00000000-0005-0000-0000-0000C2240000}"/>
    <cellStyle name="Percent 3 7 2" xfId="10256" xr:uid="{153CA108-AA03-4665-9F0A-4139547E94B5}"/>
    <cellStyle name="Percent 3 7_Published_values" xfId="12538" xr:uid="{0E7DB1D5-B874-4E82-9C4F-72574DE1BDCD}"/>
    <cellStyle name="Percent 3 8" xfId="9335" xr:uid="{E71DBF87-93A3-40FC-90BD-55D1A3517534}"/>
    <cellStyle name="Percent 3 8 2" xfId="12134" xr:uid="{CA55537E-C314-485A-BE92-BA26E39163D2}"/>
    <cellStyle name="Percent 3 9" xfId="11377" xr:uid="{C64A84EB-C16C-4EBB-9602-8943029BDD0F}"/>
    <cellStyle name="Percent 3_11. BS" xfId="11019"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9" xr:uid="{00000000-0005-0000-0000-0000D0240000}"/>
    <cellStyle name="Percent 4 2 2 2" xfId="6011" xr:uid="{00000000-0005-0000-0000-0000D1240000}"/>
    <cellStyle name="Percent 4 2 2 2 2" xfId="10257" xr:uid="{CBE4070F-9424-44E5-83E3-A19780BFE840}"/>
    <cellStyle name="Percent 4 2 2 2_Published_values" xfId="12539" xr:uid="{E89139D8-0DE0-4479-9413-24AACDD9A734}"/>
    <cellStyle name="Percent 4 2 2 3" xfId="9279" xr:uid="{00000000-0005-0000-0000-0000D2240000}"/>
    <cellStyle name="Percent 4 2 2 3 2" xfId="10258" xr:uid="{041FCF50-46A1-4E67-B61C-DB3E1A8BA21A}"/>
    <cellStyle name="Percent 4 2 2 3_Published_values" xfId="12540" xr:uid="{58076B21-8FDD-4E43-8D6F-542BC34B1EA3}"/>
    <cellStyle name="Percent 4 2 2 4" xfId="9559" xr:uid="{7EC1D281-A729-453E-A08E-A8E2A7730FBF}"/>
    <cellStyle name="Percent 4 2 2 4 2" xfId="12135" xr:uid="{38E6CFB3-9DC6-486E-A9A9-88B87BF4E22C}"/>
    <cellStyle name="Percent 4 2 2 5" xfId="11553" xr:uid="{DE361007-EA62-46AB-8F54-F06F5243B761}"/>
    <cellStyle name="Percent 4 2 2 6" xfId="11581" xr:uid="{B77B6F68-4AC8-4A1F-85D7-6D4DD96FA9D1}"/>
    <cellStyle name="Percent 4 2 2_11. BS" xfId="11024" xr:uid="{BF4378C7-DE41-453A-AB27-590E8040E201}"/>
    <cellStyle name="Percent 4 2 3" xfId="5648" xr:uid="{00000000-0005-0000-0000-0000D3240000}"/>
    <cellStyle name="Percent 4 2 3 2" xfId="10259" xr:uid="{36BB1580-41A9-45AB-8968-5D967455344A}"/>
    <cellStyle name="Percent 4 2 3_Published_values" xfId="12541" xr:uid="{BAD394E1-5E88-436A-A0B2-4DCF7BA32ECB}"/>
    <cellStyle name="Percent 4 2_11. BS" xfId="11023" xr:uid="{55E55509-BCEA-4F69-A9D6-ABC6EEFEB4E5}"/>
    <cellStyle name="Percent 4 3" xfId="1808" xr:uid="{00000000-0005-0000-0000-0000D5240000}"/>
    <cellStyle name="Percent 4 3 2" xfId="6010" xr:uid="{00000000-0005-0000-0000-0000D6240000}"/>
    <cellStyle name="Percent 4 3 2 2" xfId="10260" xr:uid="{3EA4FE16-AC57-4B76-BCCF-01EE28726510}"/>
    <cellStyle name="Percent 4 3 2_Published_values" xfId="12542" xr:uid="{5FA69E57-71A4-465C-8A46-D019EF5571B4}"/>
    <cellStyle name="Percent 4 3 3" xfId="9278" xr:uid="{00000000-0005-0000-0000-0000D7240000}"/>
    <cellStyle name="Percent 4 3 3 2" xfId="10261" xr:uid="{A8F9274D-B688-4D07-BFC3-A49CD522EACF}"/>
    <cellStyle name="Percent 4 3 3_Published_values" xfId="12543" xr:uid="{68202450-24DB-49BD-8947-93CD80958ECB}"/>
    <cellStyle name="Percent 4 3 4" xfId="9558" xr:uid="{109FDA92-1F9D-4A93-9A6E-B61E9D4DAFBA}"/>
    <cellStyle name="Percent 4 3 4 2" xfId="12136" xr:uid="{019EBA44-EDDF-47EE-97E0-4CBDC2E2F6DF}"/>
    <cellStyle name="Percent 4 3 5" xfId="11552" xr:uid="{80C4285D-10C5-40F0-A1A2-1F672CA8C391}"/>
    <cellStyle name="Percent 4 3 6" xfId="11582" xr:uid="{2C2BC67C-DC32-4B1F-9FBA-782A29E677A8}"/>
    <cellStyle name="Percent 4 3_11. BS" xfId="11025" xr:uid="{1C050D48-DC84-40F9-B5A5-94E5D6A2F36D}"/>
    <cellStyle name="Percent 4 4" xfId="5647" xr:uid="{00000000-0005-0000-0000-0000D8240000}"/>
    <cellStyle name="Percent 4 4 2" xfId="10262" xr:uid="{C20794F4-AF23-4401-827C-EA4C3084A626}"/>
    <cellStyle name="Percent 4 4_Published_values" xfId="12544" xr:uid="{0849775A-9C7F-4A3A-91F0-1F0A83846153}"/>
    <cellStyle name="Percent 4_11. BS" xfId="11022"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6" xr:uid="{A4FACE91-9E5D-4963-8CB0-6A6BC99EDF29}"/>
    <cellStyle name="Percent 43" xfId="643" xr:uid="{00000000-0005-0000-0000-0000DF240000}"/>
    <cellStyle name="Percent 44" xfId="656" xr:uid="{00000000-0005-0000-0000-0000E0240000}"/>
    <cellStyle name="Percent 45" xfId="657" xr:uid="{00000000-0005-0000-0000-0000E1240000}"/>
    <cellStyle name="Percent 46" xfId="661" xr:uid="{00000000-0005-0000-0000-0000E2240000}"/>
    <cellStyle name="Percent 47" xfId="630" xr:uid="{00000000-0005-0000-0000-0000E3240000}"/>
    <cellStyle name="Percent 48" xfId="5668" xr:uid="{00000000-0005-0000-0000-0000E4240000}"/>
    <cellStyle name="Percent 48 2" xfId="5823" xr:uid="{00000000-0005-0000-0000-0000E5240000}"/>
    <cellStyle name="Percent 48 2 2" xfId="10263" xr:uid="{40C1E367-E1A6-450E-83BA-7A5054C8817B}"/>
    <cellStyle name="Percent 48 2_Published_values" xfId="12545" xr:uid="{6C7650D0-75C9-49BB-919A-4DAA33F06DFC}"/>
    <cellStyle name="Percent 48_11. BS" xfId="11027" xr:uid="{220BCAEF-11F5-40F8-8B45-CC7131CED5D5}"/>
    <cellStyle name="Percent 49" xfId="6062" xr:uid="{00000000-0005-0000-0000-0000E6240000}"/>
    <cellStyle name="Percent 5" xfId="516" xr:uid="{00000000-0005-0000-0000-0000E7240000}"/>
    <cellStyle name="Percent 5 2" xfId="1810" xr:uid="{00000000-0005-0000-0000-0000E8240000}"/>
    <cellStyle name="Percent 5 2 2" xfId="6012" xr:uid="{00000000-0005-0000-0000-0000E9240000}"/>
    <cellStyle name="Percent 5 2 2 2" xfId="10264" xr:uid="{E9D7B5AA-23B3-4AEC-B76C-FC5D0F740F60}"/>
    <cellStyle name="Percent 5 2 2_Published_values" xfId="12546" xr:uid="{8623F47E-6CE7-45E9-8301-4D6AB017979C}"/>
    <cellStyle name="Percent 5 2 3" xfId="9280" xr:uid="{00000000-0005-0000-0000-0000EA240000}"/>
    <cellStyle name="Percent 5 2 3 2" xfId="10265" xr:uid="{B0EEA94F-A922-456E-A602-4665F5442890}"/>
    <cellStyle name="Percent 5 2 3_Published_values" xfId="12547" xr:uid="{24DA46BA-74C8-4F99-8CA9-121853F09FAD}"/>
    <cellStyle name="Percent 5 2 4" xfId="9560" xr:uid="{53548915-2C15-46D1-A09C-71F060B63F16}"/>
    <cellStyle name="Percent 5 2 4 2" xfId="12137" xr:uid="{01E885A7-2D5C-4AB9-B41B-D4F1C98B9B00}"/>
    <cellStyle name="Percent 5 2 5" xfId="11554" xr:uid="{9080EA99-0DF1-42D3-946C-129765B704A5}"/>
    <cellStyle name="Percent 5 2 6" xfId="11580" xr:uid="{0213BE01-4353-439F-93CE-9CD3DDD7D0F4}"/>
    <cellStyle name="Percent 5 2_11. BS" xfId="11029" xr:uid="{EFD72C27-65BE-46E5-9C76-7DD32905E9FC}"/>
    <cellStyle name="Percent 5 3" xfId="5649" xr:uid="{00000000-0005-0000-0000-0000EB240000}"/>
    <cellStyle name="Percent 5 3 2" xfId="10266" xr:uid="{44761C06-3343-4249-9E01-51EB8423E1E5}"/>
    <cellStyle name="Percent 5 3_Published_values" xfId="12548" xr:uid="{5A51A1F0-59AC-40A3-842C-B88390B10297}"/>
    <cellStyle name="Percent 5_11. BS" xfId="11028" xr:uid="{7CD10637-D444-4654-82F4-F750BE89C192}"/>
    <cellStyle name="Percent 50" xfId="6063" xr:uid="{00000000-0005-0000-0000-0000ED240000}"/>
    <cellStyle name="Percent 51" xfId="6174" xr:uid="{00000000-0005-0000-0000-0000EE240000}"/>
    <cellStyle name="Percent 52" xfId="6247" xr:uid="{00000000-0005-0000-0000-0000EF240000}"/>
    <cellStyle name="Percent 53" xfId="8927" xr:uid="{00000000-0005-0000-0000-0000F0240000}"/>
    <cellStyle name="Percent 54" xfId="8985" xr:uid="{00000000-0005-0000-0000-0000F1240000}"/>
    <cellStyle name="Percent 55" xfId="8968" xr:uid="{00000000-0005-0000-0000-0000F2240000}"/>
    <cellStyle name="Percent 56" xfId="8936" xr:uid="{00000000-0005-0000-0000-0000F3240000}"/>
    <cellStyle name="Percent 57" xfId="8977" xr:uid="{00000000-0005-0000-0000-0000F4240000}"/>
    <cellStyle name="Percent 58" xfId="8933" xr:uid="{00000000-0005-0000-0000-0000F5240000}"/>
    <cellStyle name="Percent 59" xfId="8962" xr:uid="{00000000-0005-0000-0000-0000F6240000}"/>
    <cellStyle name="Percent 6" xfId="517" xr:uid="{00000000-0005-0000-0000-0000F7240000}"/>
    <cellStyle name="Percent 6 10" xfId="8708" xr:uid="{00000000-0005-0000-0000-0000F8240000}"/>
    <cellStyle name="Percent 6 11" xfId="8709" xr:uid="{00000000-0005-0000-0000-0000F9240000}"/>
    <cellStyle name="Percent 6 12" xfId="8710" xr:uid="{00000000-0005-0000-0000-0000FA240000}"/>
    <cellStyle name="Percent 6 2" xfId="8711" xr:uid="{00000000-0005-0000-0000-0000FB240000}"/>
    <cellStyle name="Percent 6 3" xfId="8712" xr:uid="{00000000-0005-0000-0000-0000FC240000}"/>
    <cellStyle name="Percent 6 4" xfId="8713" xr:uid="{00000000-0005-0000-0000-0000FD240000}"/>
    <cellStyle name="Percent 6 5" xfId="8714" xr:uid="{00000000-0005-0000-0000-0000FE240000}"/>
    <cellStyle name="Percent 6 6" xfId="8715" xr:uid="{00000000-0005-0000-0000-0000FF240000}"/>
    <cellStyle name="Percent 6 7" xfId="8716" xr:uid="{00000000-0005-0000-0000-000000250000}"/>
    <cellStyle name="Percent 6 8" xfId="8717" xr:uid="{00000000-0005-0000-0000-000001250000}"/>
    <cellStyle name="Percent 6 9" xfId="8718" xr:uid="{00000000-0005-0000-0000-000002250000}"/>
    <cellStyle name="Percent 6_11. BS" xfId="11030" xr:uid="{0B4E318B-C01A-470C-847F-78D6ECA6730F}"/>
    <cellStyle name="Percent 60" xfId="8948" xr:uid="{00000000-0005-0000-0000-000004250000}"/>
    <cellStyle name="Percent 61" xfId="8924" xr:uid="{00000000-0005-0000-0000-000005250000}"/>
    <cellStyle name="Percent 62" xfId="8971" xr:uid="{00000000-0005-0000-0000-000006250000}"/>
    <cellStyle name="Percent 63" xfId="8934" xr:uid="{00000000-0005-0000-0000-000007250000}"/>
    <cellStyle name="Percent 64" xfId="8994" xr:uid="{00000000-0005-0000-0000-000008250000}"/>
    <cellStyle name="Percent 65" xfId="5728" xr:uid="{00000000-0005-0000-0000-000009250000}"/>
    <cellStyle name="Percent 65 2" xfId="10267" xr:uid="{35D3EBD7-028F-4110-B0BF-2F6713E43D68}"/>
    <cellStyle name="Percent 65_Published_values" xfId="12549" xr:uid="{2EB8FA98-A223-4E67-880B-5DC0DFB1AA82}"/>
    <cellStyle name="Percent 66" xfId="9089" xr:uid="{00000000-0005-0000-0000-00000A250000}"/>
    <cellStyle name="Percent 66 2" xfId="10268" xr:uid="{D5110779-74B8-4D63-8A4F-DB83C710A910}"/>
    <cellStyle name="Percent 66_Published_values" xfId="12550" xr:uid="{21D3C892-30EC-4B40-A630-D856FD36F2E4}"/>
    <cellStyle name="Percent 67" xfId="9334" xr:uid="{5AAD508B-5EFF-4D8B-9B61-218FC81BD189}"/>
    <cellStyle name="Percent 67 2" xfId="12139" xr:uid="{9439BBFE-4F7C-46C3-A0F3-3DBD4ED5911D}"/>
    <cellStyle name="Percent 68" xfId="9568" xr:uid="{F419E2A1-75A9-4CC7-8C09-3010A7526976}"/>
    <cellStyle name="Percent 68 2" xfId="12140" xr:uid="{CFA46D98-87B4-4005-B825-4D3B948CD7EF}"/>
    <cellStyle name="Percent 69" xfId="9587" xr:uid="{073A54A9-EF1B-4212-BBD4-A423F34A03EB}"/>
    <cellStyle name="Percent 69 2" xfId="12141" xr:uid="{38041BC5-3198-4E3D-9207-D4CA961BCD27}"/>
    <cellStyle name="Percent 7" xfId="518" xr:uid="{00000000-0005-0000-0000-00000B250000}"/>
    <cellStyle name="Percent 7 2" xfId="8719" xr:uid="{00000000-0005-0000-0000-00000C250000}"/>
    <cellStyle name="Percent 7_11. BS" xfId="11031" xr:uid="{9B5472FD-2643-4A2A-A023-CDCCDFFFBCB4}"/>
    <cellStyle name="Percent 70" xfId="9502" xr:uid="{BD182D11-83FB-43F6-8871-9B2A5465183D}"/>
    <cellStyle name="Percent 70 2" xfId="12142" xr:uid="{54E7F02A-E828-4389-A751-FCE7950BCD6A}"/>
    <cellStyle name="Percent 71" xfId="11376" xr:uid="{5CD6D7EB-483A-42AE-A79A-B44219F9A5DD}"/>
    <cellStyle name="Percent 72" xfId="11557" xr:uid="{314C526A-CDE0-44BC-A5F0-C71F59DC2CF4}"/>
    <cellStyle name="Percent 8" xfId="519" xr:uid="{00000000-0005-0000-0000-00000E250000}"/>
    <cellStyle name="Percent 8 2" xfId="8720" xr:uid="{00000000-0005-0000-0000-00000F250000}"/>
    <cellStyle name="Percent 8_11. BS" xfId="11032" xr:uid="{2837B0FD-7044-48B4-90A9-515588B88915}"/>
    <cellStyle name="Percent 9" xfId="520" xr:uid="{00000000-0005-0000-0000-000011250000}"/>
    <cellStyle name="Percent 9 2" xfId="521" xr:uid="{00000000-0005-0000-0000-000012250000}"/>
    <cellStyle name="Percent 9 3" xfId="1811" xr:uid="{00000000-0005-0000-0000-000013250000}"/>
    <cellStyle name="Percent 9_11. BS" xfId="11033" xr:uid="{5B2F001B-3299-41DB-9C1D-ED5051FE52A3}"/>
    <cellStyle name="Porcentagem 2" xfId="2009" xr:uid="{00000000-0005-0000-0000-000015250000}"/>
    <cellStyle name="Porcentagem 3" xfId="2010" xr:uid="{00000000-0005-0000-0000-000016250000}"/>
    <cellStyle name="Porcentaje 2" xfId="2011" xr:uid="{00000000-0005-0000-0000-000017250000}"/>
    <cellStyle name="Porcentual 2" xfId="2012" xr:uid="{00000000-0005-0000-0000-000018250000}"/>
    <cellStyle name="Porcentual 2 2" xfId="2013" xr:uid="{00000000-0005-0000-0000-000019250000}"/>
    <cellStyle name="Porcentual 2_11. BS" xfId="11034" xr:uid="{C7448A86-4677-4437-AA0D-D7181690FD5F}"/>
    <cellStyle name="Prozent 2" xfId="2014" xr:uid="{00000000-0005-0000-0000-00001B250000}"/>
    <cellStyle name="Prozent 3" xfId="2015" xr:uid="{00000000-0005-0000-0000-00001C250000}"/>
    <cellStyle name="PSChar" xfId="8721" xr:uid="{00000000-0005-0000-0000-00001D250000}"/>
    <cellStyle name="Radrubrik" xfId="522" xr:uid="{00000000-0005-0000-0000-00001E250000}"/>
    <cellStyle name="Radtext" xfId="523" xr:uid="{00000000-0005-0000-0000-00001F250000}"/>
    <cellStyle name="Randig" xfId="524" xr:uid="{00000000-0005-0000-0000-000020250000}"/>
    <cellStyle name="Randig 2" xfId="8722" xr:uid="{00000000-0005-0000-0000-000021250000}"/>
    <cellStyle name="Randig 3" xfId="8723" xr:uid="{00000000-0005-0000-0000-000022250000}"/>
    <cellStyle name="Randig 3 2" xfId="8724" xr:uid="{00000000-0005-0000-0000-000023250000}"/>
    <cellStyle name="Randig 3_11. BS" xfId="11036" xr:uid="{CF699C0E-FA41-45C9-A902-C183B258F897}"/>
    <cellStyle name="Randig_11. BS" xfId="11035"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7" xr:uid="{8488A4EF-C28F-4089-88E2-34C5923DFD2F}"/>
    <cellStyle name="RevList" xfId="528" xr:uid="{00000000-0005-0000-0000-00002A250000}"/>
    <cellStyle name="Rubrik1" xfId="529" xr:uid="{00000000-0005-0000-0000-00002B250000}"/>
    <cellStyle name="Rubrik1 2" xfId="8725" xr:uid="{00000000-0005-0000-0000-00002C250000}"/>
    <cellStyle name="Rubrik1 3" xfId="8726" xr:uid="{00000000-0005-0000-0000-00002D250000}"/>
    <cellStyle name="Rubrik1 4" xfId="8727" xr:uid="{00000000-0005-0000-0000-00002E250000}"/>
    <cellStyle name="Rubrik1 5" xfId="8728" xr:uid="{00000000-0005-0000-0000-00002F250000}"/>
    <cellStyle name="Rubrik1_11. BS" xfId="11038" xr:uid="{B1386782-C7FD-4CD5-B8E3-6CDD6E160AED}"/>
    <cellStyle name="Rubrik2" xfId="8729" xr:uid="{00000000-0005-0000-0000-000031250000}"/>
    <cellStyle name="Rubrik3" xfId="8730" xr:uid="{00000000-0005-0000-0000-000032250000}"/>
    <cellStyle name="Saída" xfId="2016" xr:uid="{00000000-0005-0000-0000-000033250000}"/>
    <cellStyle name="Salida" xfId="1812" xr:uid="{00000000-0005-0000-0000-000034250000}"/>
    <cellStyle name="SAPBEXaggData" xfId="530" xr:uid="{00000000-0005-0000-0000-000035250000}"/>
    <cellStyle name="SAPBEXaggDataEmph" xfId="531" xr:uid="{00000000-0005-0000-0000-000036250000}"/>
    <cellStyle name="SAPBEXaggDataEmph 2" xfId="8731" xr:uid="{00000000-0005-0000-0000-000037250000}"/>
    <cellStyle name="SAPBEXaggDataEmph 3" xfId="8732" xr:uid="{00000000-0005-0000-0000-000038250000}"/>
    <cellStyle name="SAPBEXaggDataEmph_11. BS" xfId="11039" xr:uid="{0B993FB3-1E68-45C4-8BCA-D1BAA668580D}"/>
    <cellStyle name="SAPBEXaggItem" xfId="532" xr:uid="{00000000-0005-0000-0000-00003A250000}"/>
    <cellStyle name="SAPBEXaggItem 2" xfId="8733" xr:uid="{00000000-0005-0000-0000-00003B250000}"/>
    <cellStyle name="SAPBEXaggItem 3" xfId="8734" xr:uid="{00000000-0005-0000-0000-00003C250000}"/>
    <cellStyle name="SAPBEXaggItem_11. BS" xfId="11040" xr:uid="{772519F5-D6ED-4C4D-834C-880941E07357}"/>
    <cellStyle name="SAPBEXaggItemX" xfId="533" xr:uid="{00000000-0005-0000-0000-00003E250000}"/>
    <cellStyle name="SAPBEXaggItemX 2" xfId="8735" xr:uid="{00000000-0005-0000-0000-00003F250000}"/>
    <cellStyle name="SAPBEXaggItemX 3" xfId="8736" xr:uid="{00000000-0005-0000-0000-000040250000}"/>
    <cellStyle name="SAPBEXaggItemX_11. BS" xfId="11041" xr:uid="{BE9158B6-F319-4DF9-A309-89D18AC7E9F0}"/>
    <cellStyle name="SAPBEXchaText" xfId="534" xr:uid="{00000000-0005-0000-0000-000042250000}"/>
    <cellStyle name="SAPBEXchaText 2" xfId="8737" xr:uid="{00000000-0005-0000-0000-000043250000}"/>
    <cellStyle name="SAPBEXchaText 3" xfId="8738" xr:uid="{00000000-0005-0000-0000-000044250000}"/>
    <cellStyle name="SAPBEXchaText_11. BS" xfId="11042"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7" xr:uid="{00000000-0005-0000-0000-000050250000}"/>
    <cellStyle name="SAPBEXfilterDrill 2 2" xfId="9389" xr:uid="{65301B1F-3348-4035-A67B-01AF14C02CFA}"/>
    <cellStyle name="SAPBEXfilterDrill 2 2 2" xfId="12143" xr:uid="{264779D3-8379-48BA-B732-B392449F0EB6}"/>
    <cellStyle name="SAPBEXfilterDrill 2 3" xfId="9599" xr:uid="{594707D4-F0DB-48B2-B3D5-E9EA77627E52}"/>
    <cellStyle name="SAPBEXfilterDrill 2 3 2" xfId="12144" xr:uid="{8B783921-12C7-4DFA-88C5-7877A35DDCD8}"/>
    <cellStyle name="SAPBEXfilterDrill 2 4" xfId="9584" xr:uid="{609409CC-37F7-4035-9492-5E329B33C27A}"/>
    <cellStyle name="SAPBEXfilterDrill 2 4 2" xfId="12145" xr:uid="{CAF9801A-4CF0-418C-A9EB-392440737723}"/>
    <cellStyle name="SAPBEXfilterDrill 2 5" xfId="11399" xr:uid="{739B1CF0-6C44-452E-B339-C4C9FF85136A}"/>
    <cellStyle name="SAPBEXfilterDrill 2 6" xfId="11380" xr:uid="{7554760E-0880-40E0-9CBA-90B32C260C9A}"/>
    <cellStyle name="SAPBEXfilterDrill 2_FinStat_values" xfId="12170" xr:uid="{F71374CE-C541-4155-9F9B-7E613A0B85B9}"/>
    <cellStyle name="SAPBEXfilterDrill_11. BS" xfId="11043" xr:uid="{0826E22E-70B1-4A9F-AC43-45D6477FBD9C}"/>
    <cellStyle name="SAPBEXfilterItem" xfId="545" xr:uid="{00000000-0005-0000-0000-000052250000}"/>
    <cellStyle name="SAPBEXfilterText" xfId="546" xr:uid="{00000000-0005-0000-0000-000053250000}"/>
    <cellStyle name="SAPBEXfilterText 2" xfId="8739" xr:uid="{00000000-0005-0000-0000-000054250000}"/>
    <cellStyle name="SAPBEXfilterText 3" xfId="8740" xr:uid="{00000000-0005-0000-0000-000055250000}"/>
    <cellStyle name="SAPBEXfilterText_11. BS" xfId="11044"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41" xr:uid="{00000000-0005-0000-0000-00005A250000}"/>
    <cellStyle name="SAPBEXheaderText 3" xfId="8742" xr:uid="{00000000-0005-0000-0000-00005B250000}"/>
    <cellStyle name="SAPBEXheaderText_11. BS" xfId="11045" xr:uid="{545A15A8-A753-4370-BE20-B629A9220A55}"/>
    <cellStyle name="SAPBEXHLevel0" xfId="550" xr:uid="{00000000-0005-0000-0000-00005D250000}"/>
    <cellStyle name="SAPBEXHLevel0 2" xfId="1813" xr:uid="{00000000-0005-0000-0000-00005E250000}"/>
    <cellStyle name="SAPBEXHLevel0 2 2" xfId="1814" xr:uid="{00000000-0005-0000-0000-00005F250000}"/>
    <cellStyle name="SAPBEXHLevel0 2_11. BS" xfId="11046" xr:uid="{0CC2511F-9F00-4F10-8F40-C0E50C062241}"/>
    <cellStyle name="SAPBEXHLevel0 3" xfId="1815" xr:uid="{00000000-0005-0000-0000-000061250000}"/>
    <cellStyle name="SAPBEXHLevel0 4" xfId="5679" xr:uid="{00000000-0005-0000-0000-000062250000}"/>
    <cellStyle name="SAPBEXHLevel0 4 2" xfId="10269" xr:uid="{1F5C6BB3-2938-4D76-94A5-294CA503B32C}"/>
    <cellStyle name="SAPBEXHLevel0 4_Published_values" xfId="12551" xr:uid="{0B55446B-FE38-42D7-8AE8-C1CDD68CC9F7}"/>
    <cellStyle name="SAPBEXHLevel0 5" xfId="5712" xr:uid="{00000000-0005-0000-0000-000063250000}"/>
    <cellStyle name="SAPBEXHLevel0 5 2" xfId="10270" xr:uid="{2343D5BC-8C31-4095-B5E8-0F984DBA3F04}"/>
    <cellStyle name="SAPBEXHLevel0 5_Published_values" xfId="12552" xr:uid="{EE133095-48A4-4946-834D-8CE23A64B428}"/>
    <cellStyle name="SAPBEXHLevel0_1.Entity" xfId="1816" xr:uid="{00000000-0005-0000-0000-000064250000}"/>
    <cellStyle name="SAPBEXHLevel0X" xfId="551" xr:uid="{00000000-0005-0000-0000-000065250000}"/>
    <cellStyle name="SAPBEXHLevel0X 2" xfId="1817" xr:uid="{00000000-0005-0000-0000-000066250000}"/>
    <cellStyle name="SAPBEXHLevel0X 2 2" xfId="1818" xr:uid="{00000000-0005-0000-0000-000067250000}"/>
    <cellStyle name="SAPBEXHLevel0X 2_11. BS" xfId="11047" xr:uid="{BC596215-4ED4-49FC-980D-27F6A6EFC7D8}"/>
    <cellStyle name="SAPBEXHLevel0X 3" xfId="1819" xr:uid="{00000000-0005-0000-0000-000069250000}"/>
    <cellStyle name="SAPBEXHLevel0X 4" xfId="5680" xr:uid="{00000000-0005-0000-0000-00006A250000}"/>
    <cellStyle name="SAPBEXHLevel0X 4 2" xfId="10271" xr:uid="{D8DAAF84-2045-401A-962A-DA573B4A8B03}"/>
    <cellStyle name="SAPBEXHLevel0X 4_Published_values" xfId="12553" xr:uid="{D7FB4F21-3AF3-47E6-8F1A-492036DA6C03}"/>
    <cellStyle name="SAPBEXHLevel0X 5" xfId="5713" xr:uid="{00000000-0005-0000-0000-00006B250000}"/>
    <cellStyle name="SAPBEXHLevel0X 5 2" xfId="10272" xr:uid="{CE03B693-3855-48D0-8175-13E13BAEE09E}"/>
    <cellStyle name="SAPBEXHLevel0X 5_Published_values" xfId="12554" xr:uid="{D1C2534C-B07B-4E85-AD69-3F12F0612C6D}"/>
    <cellStyle name="SAPBEXHLevel0X_1.Entity" xfId="1820" xr:uid="{00000000-0005-0000-0000-00006C250000}"/>
    <cellStyle name="SAPBEXHLevel1" xfId="552" xr:uid="{00000000-0005-0000-0000-00006D250000}"/>
    <cellStyle name="SAPBEXHLevel1 2" xfId="1821" xr:uid="{00000000-0005-0000-0000-00006E250000}"/>
    <cellStyle name="SAPBEXHLevel1 2 2" xfId="1822" xr:uid="{00000000-0005-0000-0000-00006F250000}"/>
    <cellStyle name="SAPBEXHLevel1 2_11. BS" xfId="11048" xr:uid="{8AFC3D57-E386-4AC7-8465-6BE297BA9808}"/>
    <cellStyle name="SAPBEXHLevel1 3" xfId="1823" xr:uid="{00000000-0005-0000-0000-000071250000}"/>
    <cellStyle name="SAPBEXHLevel1 4" xfId="5681" xr:uid="{00000000-0005-0000-0000-000072250000}"/>
    <cellStyle name="SAPBEXHLevel1 4 2" xfId="10273" xr:uid="{FE381A4B-DEE4-40C6-8BF5-2C134F7A4B9D}"/>
    <cellStyle name="SAPBEXHLevel1 4_Published_values" xfId="12555" xr:uid="{0D3C5254-497F-4DC6-81C3-CC1CFE0A2D8E}"/>
    <cellStyle name="SAPBEXHLevel1 5" xfId="5714" xr:uid="{00000000-0005-0000-0000-000073250000}"/>
    <cellStyle name="SAPBEXHLevel1 5 2" xfId="10274" xr:uid="{21A54F74-0312-4863-A172-0E5D70B036B3}"/>
    <cellStyle name="SAPBEXHLevel1 5_Published_values" xfId="12556" xr:uid="{DE199495-6466-4F81-A9F5-FD24604AD05B}"/>
    <cellStyle name="SAPBEXHLevel1_1.Entity" xfId="1824" xr:uid="{00000000-0005-0000-0000-000074250000}"/>
    <cellStyle name="SAPBEXHLevel1X" xfId="553" xr:uid="{00000000-0005-0000-0000-000075250000}"/>
    <cellStyle name="SAPBEXHLevel1X 2" xfId="1825" xr:uid="{00000000-0005-0000-0000-000076250000}"/>
    <cellStyle name="SAPBEXHLevel1X 2 2" xfId="1826" xr:uid="{00000000-0005-0000-0000-000077250000}"/>
    <cellStyle name="SAPBEXHLevel1X 2_11. BS" xfId="11049" xr:uid="{95ACC660-D6B8-4916-AF1F-2BFF0E9D5EC5}"/>
    <cellStyle name="SAPBEXHLevel1X 3" xfId="1827" xr:uid="{00000000-0005-0000-0000-000079250000}"/>
    <cellStyle name="SAPBEXHLevel1X 4" xfId="5682" xr:uid="{00000000-0005-0000-0000-00007A250000}"/>
    <cellStyle name="SAPBEXHLevel1X 4 2" xfId="10275" xr:uid="{5A706CE7-4D86-4759-B072-0D58CD35D872}"/>
    <cellStyle name="SAPBEXHLevel1X 4_Published_values" xfId="12557" xr:uid="{25FD1910-E4A2-4343-A792-C7837924F744}"/>
    <cellStyle name="SAPBEXHLevel1X 5" xfId="5715" xr:uid="{00000000-0005-0000-0000-00007B250000}"/>
    <cellStyle name="SAPBEXHLevel1X 5 2" xfId="10276" xr:uid="{5E174A42-F697-4D94-8CF7-5F766D415F0E}"/>
    <cellStyle name="SAPBEXHLevel1X 5_Published_values" xfId="12558" xr:uid="{3C4C3AEC-B9F6-48E3-B64E-0D873E5153AF}"/>
    <cellStyle name="SAPBEXHLevel1X_1.Entity" xfId="1828" xr:uid="{00000000-0005-0000-0000-00007C250000}"/>
    <cellStyle name="SAPBEXHLevel2" xfId="554" xr:uid="{00000000-0005-0000-0000-00007D250000}"/>
    <cellStyle name="SAPBEXHLevel2 2" xfId="1829" xr:uid="{00000000-0005-0000-0000-00007E250000}"/>
    <cellStyle name="SAPBEXHLevel2 2 2" xfId="1830" xr:uid="{00000000-0005-0000-0000-00007F250000}"/>
    <cellStyle name="SAPBEXHLevel2 2_11. BS" xfId="11050" xr:uid="{A2E03A6F-C12E-493E-A601-B398B99AC9BF}"/>
    <cellStyle name="SAPBEXHLevel2 3" xfId="1831" xr:uid="{00000000-0005-0000-0000-000081250000}"/>
    <cellStyle name="SAPBEXHLevel2 4" xfId="5683" xr:uid="{00000000-0005-0000-0000-000082250000}"/>
    <cellStyle name="SAPBEXHLevel2 4 2" xfId="10277" xr:uid="{8A2A5DCC-0410-4970-988E-B9E2EC565A6C}"/>
    <cellStyle name="SAPBEXHLevel2 4_Published_values" xfId="12559" xr:uid="{46EB0573-C49D-42A9-8B52-C8472F0B92AA}"/>
    <cellStyle name="SAPBEXHLevel2 5" xfId="5716" xr:uid="{00000000-0005-0000-0000-000083250000}"/>
    <cellStyle name="SAPBEXHLevel2 5 2" xfId="10278" xr:uid="{5757D9FA-0BD5-4E44-B921-B3FB692284C6}"/>
    <cellStyle name="SAPBEXHLevel2 5_Published_values" xfId="12560" xr:uid="{20ABEC24-424B-45D0-9E76-9680CB1E46F4}"/>
    <cellStyle name="SAPBEXHLevel2_1.Entity" xfId="1832" xr:uid="{00000000-0005-0000-0000-000084250000}"/>
    <cellStyle name="SAPBEXHLevel2X" xfId="555" xr:uid="{00000000-0005-0000-0000-000085250000}"/>
    <cellStyle name="SAPBEXHLevel2X 2" xfId="1833" xr:uid="{00000000-0005-0000-0000-000086250000}"/>
    <cellStyle name="SAPBEXHLevel2X 2 2" xfId="1834" xr:uid="{00000000-0005-0000-0000-000087250000}"/>
    <cellStyle name="SAPBEXHLevel2X 2_11. BS" xfId="11051" xr:uid="{ED962204-503D-4CA9-8B92-1AE4AB88757B}"/>
    <cellStyle name="SAPBEXHLevel2X 3" xfId="1835" xr:uid="{00000000-0005-0000-0000-000089250000}"/>
    <cellStyle name="SAPBEXHLevel2X 4" xfId="5684" xr:uid="{00000000-0005-0000-0000-00008A250000}"/>
    <cellStyle name="SAPBEXHLevel2X 4 2" xfId="10279" xr:uid="{4C8CE8E0-962A-4A7D-8ED2-30D632FAA8BA}"/>
    <cellStyle name="SAPBEXHLevel2X 4_Published_values" xfId="12561" xr:uid="{DD559D32-1BC0-4540-8150-2924DA45958B}"/>
    <cellStyle name="SAPBEXHLevel2X 5" xfId="5717" xr:uid="{00000000-0005-0000-0000-00008B250000}"/>
    <cellStyle name="SAPBEXHLevel2X 5 2" xfId="10280" xr:uid="{1195DFAA-C92F-4857-BAAA-03695DC0ABA1}"/>
    <cellStyle name="SAPBEXHLevel2X 5_Published_values" xfId="12562" xr:uid="{1A9F3FD4-C23A-4D54-8CFA-66BE7EE62D03}"/>
    <cellStyle name="SAPBEXHLevel2X_1.Entity" xfId="1836" xr:uid="{00000000-0005-0000-0000-00008C250000}"/>
    <cellStyle name="SAPBEXHLevel3" xfId="556" xr:uid="{00000000-0005-0000-0000-00008D250000}"/>
    <cellStyle name="SAPBEXHLevel3 2" xfId="1837" xr:uid="{00000000-0005-0000-0000-00008E250000}"/>
    <cellStyle name="SAPBEXHLevel3 2 2" xfId="1838" xr:uid="{00000000-0005-0000-0000-00008F250000}"/>
    <cellStyle name="SAPBEXHLevel3 2_11. BS" xfId="11052" xr:uid="{2A09F672-1A64-4925-9B52-030EBF356DC2}"/>
    <cellStyle name="SAPBEXHLevel3 3" xfId="1839" xr:uid="{00000000-0005-0000-0000-000091250000}"/>
    <cellStyle name="SAPBEXHLevel3 4" xfId="5685" xr:uid="{00000000-0005-0000-0000-000092250000}"/>
    <cellStyle name="SAPBEXHLevel3 4 2" xfId="10281" xr:uid="{26150F20-22B4-49A4-B8FF-526BC260935A}"/>
    <cellStyle name="SAPBEXHLevel3 4_Published_values" xfId="12563" xr:uid="{FED2854D-9D6D-4152-9CD1-8182B9E9F343}"/>
    <cellStyle name="SAPBEXHLevel3 5" xfId="5718" xr:uid="{00000000-0005-0000-0000-000093250000}"/>
    <cellStyle name="SAPBEXHLevel3 5 2" xfId="10282" xr:uid="{CD76222F-19CB-48FB-9E8A-2888F9BF0B8D}"/>
    <cellStyle name="SAPBEXHLevel3 5_Published_values" xfId="12564" xr:uid="{043E455A-BA1B-4379-BED3-B01A5732B484}"/>
    <cellStyle name="SAPBEXHLevel3_1.Entity" xfId="1840" xr:uid="{00000000-0005-0000-0000-000094250000}"/>
    <cellStyle name="SAPBEXHLevel3X" xfId="557" xr:uid="{00000000-0005-0000-0000-000095250000}"/>
    <cellStyle name="SAPBEXHLevel3X 2" xfId="1841" xr:uid="{00000000-0005-0000-0000-000096250000}"/>
    <cellStyle name="SAPBEXHLevel3X 2 2" xfId="1842" xr:uid="{00000000-0005-0000-0000-000097250000}"/>
    <cellStyle name="SAPBEXHLevel3X 2_11. BS" xfId="11053" xr:uid="{57F26416-5907-4640-B0E1-0E7BCFE70C3C}"/>
    <cellStyle name="SAPBEXHLevel3X 3" xfId="1843" xr:uid="{00000000-0005-0000-0000-000099250000}"/>
    <cellStyle name="SAPBEXHLevel3X 4" xfId="5686" xr:uid="{00000000-0005-0000-0000-00009A250000}"/>
    <cellStyle name="SAPBEXHLevel3X 4 2" xfId="10283" xr:uid="{3A6AD109-35B9-4A10-9282-0AB99104F96A}"/>
    <cellStyle name="SAPBEXHLevel3X 4_Published_values" xfId="12565" xr:uid="{8B7FB642-86F2-418A-AE1D-1744DF4BC31D}"/>
    <cellStyle name="SAPBEXHLevel3X 5" xfId="5719" xr:uid="{00000000-0005-0000-0000-00009B250000}"/>
    <cellStyle name="SAPBEXHLevel3X 5 2" xfId="10284" xr:uid="{74F2CA29-48EF-4046-8B05-99E05F1B1702}"/>
    <cellStyle name="SAPBEXHLevel3X 5_Published_values" xfId="12566" xr:uid="{7975FCFD-DE0F-4BDD-84A3-6DCF4F90F9B5}"/>
    <cellStyle name="SAPBEXHLevel3X_1.Entity" xfId="1844" xr:uid="{00000000-0005-0000-0000-00009C250000}"/>
    <cellStyle name="SAPBEXinputData" xfId="558" xr:uid="{00000000-0005-0000-0000-00009D250000}"/>
    <cellStyle name="SAPBEXinputData 2" xfId="1845" xr:uid="{00000000-0005-0000-0000-00009E250000}"/>
    <cellStyle name="SAPBEXinputData 2 2" xfId="1846" xr:uid="{00000000-0005-0000-0000-00009F250000}"/>
    <cellStyle name="SAPBEXinputData 2_11. BS" xfId="11054" xr:uid="{C793F65D-6B23-4D7F-8987-D75C2C878291}"/>
    <cellStyle name="SAPBEXinputData 3" xfId="1847" xr:uid="{00000000-0005-0000-0000-0000A1250000}"/>
    <cellStyle name="SAPBEXinputData 4" xfId="5687" xr:uid="{00000000-0005-0000-0000-0000A2250000}"/>
    <cellStyle name="SAPBEXinputData 4 2" xfId="10285" xr:uid="{DD8D59D3-A153-4642-9F2C-621C8732323D}"/>
    <cellStyle name="SAPBEXinputData 4_Published_values" xfId="12567" xr:uid="{DFFC8FAF-CF85-401F-8938-084DBB6CF6F1}"/>
    <cellStyle name="SAPBEXinputData 5" xfId="5720" xr:uid="{00000000-0005-0000-0000-0000A3250000}"/>
    <cellStyle name="SAPBEXinputData 5 2" xfId="10286" xr:uid="{C1D4F4F1-1B5A-4648-8529-C8B63250E4E0}"/>
    <cellStyle name="SAPBEXinputData 5_Published_values" xfId="12568" xr:uid="{A7C842AE-76C8-4827-9C67-713CC062E882}"/>
    <cellStyle name="SAPBEXinputData_1.Entity" xfId="1848" xr:uid="{00000000-0005-0000-0000-0000A4250000}"/>
    <cellStyle name="SAPBEXresData" xfId="559" xr:uid="{00000000-0005-0000-0000-0000A5250000}"/>
    <cellStyle name="SAPBEXresData 2" xfId="8743" xr:uid="{00000000-0005-0000-0000-0000A6250000}"/>
    <cellStyle name="SAPBEXresData 3" xfId="8744" xr:uid="{00000000-0005-0000-0000-0000A7250000}"/>
    <cellStyle name="SAPBEXresData_11. BS" xfId="11055" xr:uid="{B68337B4-4CDE-4D31-88CC-0AF06563E9AE}"/>
    <cellStyle name="SAPBEXresDataEmph" xfId="560" xr:uid="{00000000-0005-0000-0000-0000A9250000}"/>
    <cellStyle name="SAPBEXresDataEmph 2" xfId="8745" xr:uid="{00000000-0005-0000-0000-0000AA250000}"/>
    <cellStyle name="SAPBEXresDataEmph 3" xfId="8746" xr:uid="{00000000-0005-0000-0000-0000AB250000}"/>
    <cellStyle name="SAPBEXresDataEmph_11. BS" xfId="11056" xr:uid="{3752BF32-76FA-4D67-90A9-249115A9064B}"/>
    <cellStyle name="SAPBEXresItem" xfId="561" xr:uid="{00000000-0005-0000-0000-0000AD250000}"/>
    <cellStyle name="SAPBEXresItem 2" xfId="8747" xr:uid="{00000000-0005-0000-0000-0000AE250000}"/>
    <cellStyle name="SAPBEXresItem 3" xfId="8748" xr:uid="{00000000-0005-0000-0000-0000AF250000}"/>
    <cellStyle name="SAPBEXresItem_11. BS" xfId="11057" xr:uid="{C65EB25A-735D-49F4-AA18-D3817D18EB57}"/>
    <cellStyle name="SAPBEXresItemX" xfId="562" xr:uid="{00000000-0005-0000-0000-0000B1250000}"/>
    <cellStyle name="SAPBEXresItemX 2" xfId="8749" xr:uid="{00000000-0005-0000-0000-0000B2250000}"/>
    <cellStyle name="SAPBEXresItemX 3" xfId="8750" xr:uid="{00000000-0005-0000-0000-0000B3250000}"/>
    <cellStyle name="SAPBEXresItemX_11. BS" xfId="11058"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51" xr:uid="{00000000-0005-0000-0000-0000B9250000}"/>
    <cellStyle name="SAPBEXstdItemX 3" xfId="8752" xr:uid="{00000000-0005-0000-0000-0000BA250000}"/>
    <cellStyle name="SAPBEXstdItemX_11. BS" xfId="11059" xr:uid="{2CDEBA0A-08C6-4DC3-AD3E-BD24962D004F}"/>
    <cellStyle name="SAPBEXtitle" xfId="567" xr:uid="{00000000-0005-0000-0000-0000BC250000}"/>
    <cellStyle name="SAPBEXundefined" xfId="568" xr:uid="{00000000-0005-0000-0000-0000BD250000}"/>
    <cellStyle name="SAPBEXundefined 2" xfId="1849" xr:uid="{00000000-0005-0000-0000-0000BE250000}"/>
    <cellStyle name="SAPBEXundefined_11. BS" xfId="11060" xr:uid="{823CDA51-C943-4059-AF26-9BA25FA7A536}"/>
    <cellStyle name="SAPBorder" xfId="8753" xr:uid="{00000000-0005-0000-0000-0000C0250000}"/>
    <cellStyle name="SAPDataCell" xfId="2072" xr:uid="{00000000-0005-0000-0000-0000C1250000}"/>
    <cellStyle name="SAPDataTotalCell" xfId="2073" xr:uid="{00000000-0005-0000-0000-0000C2250000}"/>
    <cellStyle name="SAPDimensionCell" xfId="2074" xr:uid="{00000000-0005-0000-0000-0000C3250000}"/>
    <cellStyle name="SAPEditableDataCell" xfId="8754" xr:uid="{00000000-0005-0000-0000-0000C4250000}"/>
    <cellStyle name="SAPEditableDataTotalCell" xfId="8755" xr:uid="{00000000-0005-0000-0000-0000C5250000}"/>
    <cellStyle name="SAPEmphasized" xfId="8756" xr:uid="{00000000-0005-0000-0000-0000C6250000}"/>
    <cellStyle name="SAPEmphasizedEditableDataCell" xfId="8757" xr:uid="{00000000-0005-0000-0000-0000C7250000}"/>
    <cellStyle name="SAPEmphasizedEditableDataTotalCell" xfId="8758" xr:uid="{00000000-0005-0000-0000-0000C8250000}"/>
    <cellStyle name="SAPEmphasizedLockedDataCell" xfId="8759" xr:uid="{00000000-0005-0000-0000-0000C9250000}"/>
    <cellStyle name="SAPEmphasizedLockedDataTotalCell" xfId="8760" xr:uid="{00000000-0005-0000-0000-0000CA250000}"/>
    <cellStyle name="SAPEmphasizedReadonlyDataCell" xfId="8761" xr:uid="{00000000-0005-0000-0000-0000CB250000}"/>
    <cellStyle name="SAPEmphasizedReadonlyDataTotalCell" xfId="8762" xr:uid="{00000000-0005-0000-0000-0000CC250000}"/>
    <cellStyle name="SAPEmphasizedTotal" xfId="8763" xr:uid="{00000000-0005-0000-0000-0000CD250000}"/>
    <cellStyle name="SAPExceptionLevel1" xfId="8764" xr:uid="{00000000-0005-0000-0000-0000CE250000}"/>
    <cellStyle name="SAPExceptionLevel2" xfId="8765" xr:uid="{00000000-0005-0000-0000-0000CF250000}"/>
    <cellStyle name="SAPExceptionLevel3" xfId="8766" xr:uid="{00000000-0005-0000-0000-0000D0250000}"/>
    <cellStyle name="SAPExceptionLevel4" xfId="8767" xr:uid="{00000000-0005-0000-0000-0000D1250000}"/>
    <cellStyle name="SAPExceptionLevel5" xfId="8768" xr:uid="{00000000-0005-0000-0000-0000D2250000}"/>
    <cellStyle name="SAPExceptionLevel6" xfId="8769" xr:uid="{00000000-0005-0000-0000-0000D3250000}"/>
    <cellStyle name="SAPExceptionLevel7" xfId="8770" xr:uid="{00000000-0005-0000-0000-0000D4250000}"/>
    <cellStyle name="SAPExceptionLevel8" xfId="8771" xr:uid="{00000000-0005-0000-0000-0000D5250000}"/>
    <cellStyle name="SAPExceptionLevel9" xfId="8772" xr:uid="{00000000-0005-0000-0000-0000D6250000}"/>
    <cellStyle name="SAPHierarchyCell0" xfId="2075" xr:uid="{00000000-0005-0000-0000-0000D7250000}"/>
    <cellStyle name="SAPHierarchyCell1" xfId="8773" xr:uid="{00000000-0005-0000-0000-0000D8250000}"/>
    <cellStyle name="SAPHierarchyCell2" xfId="8774" xr:uid="{00000000-0005-0000-0000-0000D9250000}"/>
    <cellStyle name="SAPHierarchyCell3" xfId="8775" xr:uid="{00000000-0005-0000-0000-0000DA250000}"/>
    <cellStyle name="SAPHierarchyCell4" xfId="8776" xr:uid="{00000000-0005-0000-0000-0000DB250000}"/>
    <cellStyle name="SAPLockedDataCell" xfId="8777" xr:uid="{00000000-0005-0000-0000-0000DC250000}"/>
    <cellStyle name="SAPLockedDataTotalCell" xfId="8778" xr:uid="{00000000-0005-0000-0000-0000DD250000}"/>
    <cellStyle name="SAPMemberCell" xfId="2076" xr:uid="{00000000-0005-0000-0000-0000DE250000}"/>
    <cellStyle name="SAPMemberTotalCell" xfId="2077" xr:uid="{00000000-0005-0000-0000-0000DF250000}"/>
    <cellStyle name="SAPReadonlyDataCell" xfId="8779" xr:uid="{00000000-0005-0000-0000-0000E0250000}"/>
    <cellStyle name="SAPReadonlyDataTotalCell" xfId="8780" xr:uid="{00000000-0005-0000-0000-0000E1250000}"/>
    <cellStyle name="Satisfaisant" xfId="569" xr:uid="{00000000-0005-0000-0000-0000E2250000}"/>
    <cellStyle name="Satisfaisant 2" xfId="1850" xr:uid="{00000000-0005-0000-0000-0000E3250000}"/>
    <cellStyle name="Satisfaisant_11. BS" xfId="11061" xr:uid="{1D9CBC3B-FCDC-4BE8-AEAF-01F6DD2F691D}"/>
    <cellStyle name="Schlecht" xfId="1851" xr:uid="{00000000-0005-0000-0000-0000E5250000}"/>
    <cellStyle name="Schlecht 2" xfId="2017" xr:uid="{00000000-0005-0000-0000-0000E6250000}"/>
    <cellStyle name="Schlecht_11. BS" xfId="11062" xr:uid="{C9ADA758-9B56-4C17-9802-E16F42AB1D85}"/>
    <cellStyle name="Separador de milhares 2 2" xfId="2018" xr:uid="{00000000-0005-0000-0000-0000E8250000}"/>
    <cellStyle name="Separador de milhares 2 3" xfId="2019" xr:uid="{00000000-0005-0000-0000-0000E9250000}"/>
    <cellStyle name="Separador de milhares 2 3 2" xfId="5658" xr:uid="{00000000-0005-0000-0000-0000EA250000}"/>
    <cellStyle name="Separador de milhares 2 3 2 2" xfId="6182" xr:uid="{00000000-0005-0000-0000-0000EB250000}"/>
    <cellStyle name="Separador de milhares 2 3 2 2 2" xfId="10287" xr:uid="{5D7526B7-4F62-424F-9567-5F101946D266}"/>
    <cellStyle name="Separador de milhares 2 3 2 2_Published_values" xfId="12569" xr:uid="{AAAFB9F4-1E12-421D-9AE1-591038255CA5}"/>
    <cellStyle name="Separador de milhares 2 3 2_11. BS" xfId="11064" xr:uid="{7C32FE5E-5DED-4CAC-BCFB-5E249940C56B}"/>
    <cellStyle name="Separador de milhares 2 3_11. BS" xfId="11063" xr:uid="{2C9A36BA-B318-449E-8FC2-A4FC47C9A928}"/>
    <cellStyle name="Sheet Title" xfId="570" xr:uid="{00000000-0005-0000-0000-0000ED250000}"/>
    <cellStyle name="Sheet Title 2" xfId="1852" xr:uid="{00000000-0005-0000-0000-0000EE250000}"/>
    <cellStyle name="Sheet Title 2 2" xfId="1853" xr:uid="{00000000-0005-0000-0000-0000EF250000}"/>
    <cellStyle name="Sheet Title 2_11. BS" xfId="11066" xr:uid="{459F02DC-B276-44E0-8418-6AFDB04843F5}"/>
    <cellStyle name="Sheet Title 3" xfId="5688" xr:uid="{00000000-0005-0000-0000-0000F1250000}"/>
    <cellStyle name="Sheet Title 3 2" xfId="10288" xr:uid="{CD8E411D-D50B-456C-9C1C-60B74C8F61F8}"/>
    <cellStyle name="Sheet Title 3_Published_values" xfId="12570" xr:uid="{A4292FE8-0442-4062-8640-DF39F70B6F9B}"/>
    <cellStyle name="Sheet Title_11. BS" xfId="11065" xr:uid="{6EBCA0B7-E395-4B7E-BB3F-F6D4E9757EDA}"/>
    <cellStyle name="small" xfId="1854" xr:uid="{00000000-0005-0000-0000-0000F3250000}"/>
    <cellStyle name="Sortie" xfId="571" xr:uid="{00000000-0005-0000-0000-0000F4250000}"/>
    <cellStyle name="Sortie 2" xfId="1855" xr:uid="{00000000-0005-0000-0000-0000F5250000}"/>
    <cellStyle name="Sortie_11. BS" xfId="11067" xr:uid="{5855297A-7AA3-4BF9-AC03-3E3F12171FD6}"/>
    <cellStyle name="Standard 2" xfId="2020" xr:uid="{00000000-0005-0000-0000-0000F7250000}"/>
    <cellStyle name="Standard 4" xfId="2021" xr:uid="{00000000-0005-0000-0000-0000F8250000}"/>
    <cellStyle name="Standard 5" xfId="5674" xr:uid="{00000000-0005-0000-0000-0000F9250000}"/>
    <cellStyle name="Standard 7" xfId="5677" xr:uid="{00000000-0005-0000-0000-0000FA250000}"/>
    <cellStyle name="Standard_~0015312" xfId="1856" xr:uid="{00000000-0005-0000-0000-0000FB250000}"/>
    <cellStyle name="Style 1" xfId="572" xr:uid="{00000000-0005-0000-0000-0000FC250000}"/>
    <cellStyle name="Style 1 2" xfId="8781" xr:uid="{00000000-0005-0000-0000-0000FD250000}"/>
    <cellStyle name="Style 1 2 2" xfId="8782" xr:uid="{00000000-0005-0000-0000-0000FE250000}"/>
    <cellStyle name="Style 1 2 2 2" xfId="8783" xr:uid="{00000000-0005-0000-0000-0000FF250000}"/>
    <cellStyle name="Style 1 2 2_11. BS" xfId="11070" xr:uid="{85C2B6FF-7C21-4B61-80B5-5476A71F2506}"/>
    <cellStyle name="Style 1 2 3" xfId="8784" xr:uid="{00000000-0005-0000-0000-000001260000}"/>
    <cellStyle name="Style 1 2_11. BS" xfId="11069" xr:uid="{87FC2D08-1094-4229-B9BF-4CA88AA3ED31}"/>
    <cellStyle name="Style 1 3" xfId="8785" xr:uid="{00000000-0005-0000-0000-000003260000}"/>
    <cellStyle name="Style 1 3 2" xfId="8786" xr:uid="{00000000-0005-0000-0000-000004260000}"/>
    <cellStyle name="Style 1 3 2 2" xfId="8787" xr:uid="{00000000-0005-0000-0000-000005260000}"/>
    <cellStyle name="Style 1 3 2_11. BS" xfId="11072" xr:uid="{26E789D2-8148-4AE2-9F72-D594C5A05D6F}"/>
    <cellStyle name="Style 1 3 3" xfId="8788" xr:uid="{00000000-0005-0000-0000-000007260000}"/>
    <cellStyle name="Style 1 3_11. BS" xfId="11071" xr:uid="{583664BF-6E36-4852-97CC-180EBDA58A84}"/>
    <cellStyle name="Style 1 4" xfId="8789" xr:uid="{00000000-0005-0000-0000-000009260000}"/>
    <cellStyle name="Style 1 4 2" xfId="8790" xr:uid="{00000000-0005-0000-0000-00000A260000}"/>
    <cellStyle name="Style 1 4_11. BS" xfId="11073" xr:uid="{3868E07B-C27C-442D-9CC8-0E5CD3257FD8}"/>
    <cellStyle name="Style 1_11. BS" xfId="11068"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8" xr:uid="{00000000-0005-0000-0000-000010260000}"/>
    <cellStyle name="Summa 1 låst 2 2" xfId="9390" xr:uid="{F5C78E3C-7C27-4B84-9EAF-C011961FB524}"/>
    <cellStyle name="Summa 1 låst 2 2 2" xfId="12147" xr:uid="{0D100117-65FB-4E91-814C-F31939C28983}"/>
    <cellStyle name="Summa 1 låst 2 3" xfId="11369" xr:uid="{EAFBBBD8-8345-4BFC-BF61-3B06C7DFEECC}"/>
    <cellStyle name="Summa 1 låst 2 3 2" xfId="12148" xr:uid="{E4B483B2-D333-4031-861F-CA9732C8ED0D}"/>
    <cellStyle name="Summa 1 låst 2 4" xfId="9577" xr:uid="{7F5180B7-9213-4BF5-BE0F-E012A2424158}"/>
    <cellStyle name="Summa 1 låst 2 4 2" xfId="12149" xr:uid="{3B33E876-6E21-4A6E-80F9-DAC0B0D46D0E}"/>
    <cellStyle name="Summa 1 låst 2 5" xfId="11400" xr:uid="{DA3397EA-3B95-435F-A79E-B69F2CD2E586}"/>
    <cellStyle name="Summa 1 låst 2 6" xfId="11386" xr:uid="{2C3276B3-4DE8-4F10-B8FE-1CBC089C7714}"/>
    <cellStyle name="Summa 1 låst 2_FinStat_values" xfId="12171" xr:uid="{4A1D7B87-AC8F-4EDE-9D5A-A696A6496696}"/>
    <cellStyle name="Summa 1 låst_11. BS" xfId="11075" xr:uid="{33D76C37-1FEF-42A8-B4BA-4EB10BA1B7B1}"/>
    <cellStyle name="Summa 2" xfId="576" xr:uid="{00000000-0005-0000-0000-000012260000}"/>
    <cellStyle name="Summa 3" xfId="577" xr:uid="{00000000-0005-0000-0000-000013260000}"/>
    <cellStyle name="Summa_11. BS" xfId="11074"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6" xr:uid="{3DD91946-421D-4F4A-BC71-22C0E0492369}"/>
    <cellStyle name="Text" xfId="582" xr:uid="{00000000-0005-0000-0000-00001A260000}"/>
    <cellStyle name="Text 10" xfId="1857" xr:uid="{00000000-0005-0000-0000-00001B260000}"/>
    <cellStyle name="Text 12" xfId="583" xr:uid="{00000000-0005-0000-0000-00001C260000}"/>
    <cellStyle name="Text 2" xfId="584" xr:uid="{00000000-0005-0000-0000-00001D260000}"/>
    <cellStyle name="Text 2 2" xfId="8791" xr:uid="{00000000-0005-0000-0000-00001E260000}"/>
    <cellStyle name="Text 2_11. BS" xfId="11078" xr:uid="{A83252A6-F5B5-491E-B94D-7301006A3580}"/>
    <cellStyle name="Text 3" xfId="585" xr:uid="{00000000-0005-0000-0000-000020260000}"/>
    <cellStyle name="Text 3 2" xfId="8792" xr:uid="{00000000-0005-0000-0000-000021260000}"/>
    <cellStyle name="Text 3_11. BS" xfId="11079"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8" xr:uid="{00000000-0005-0000-0000-000029260000}"/>
    <cellStyle name="Text 7 2_11. BS" xfId="11081" xr:uid="{FDDD9CD4-136A-42ED-AAF9-ECA8CE313072}"/>
    <cellStyle name="Text 7_11. BS" xfId="11080" xr:uid="{07A43CF6-2B68-4F86-8D37-99038D2502A3}"/>
    <cellStyle name="Text 8" xfId="592" xr:uid="{00000000-0005-0000-0000-00002C260000}"/>
    <cellStyle name="Text 9" xfId="1859" xr:uid="{00000000-0005-0000-0000-00002D260000}"/>
    <cellStyle name="Text_11. BS" xfId="11077" xr:uid="{4B00AE38-B5C1-4326-9F06-80FCD8DF7666}"/>
    <cellStyle name="Texte explicatif" xfId="593" xr:uid="{00000000-0005-0000-0000-00002F260000}"/>
    <cellStyle name="Texte explicatif 2" xfId="1860" xr:uid="{00000000-0005-0000-0000-000030260000}"/>
    <cellStyle name="Texte explicatif_11. BS" xfId="11082" xr:uid="{B0B5EB5B-FFCD-44C3-8369-5F1AA9F1FB30}"/>
    <cellStyle name="Texto de advertencia" xfId="1861" xr:uid="{00000000-0005-0000-0000-000032260000}"/>
    <cellStyle name="Texto de Aviso" xfId="2022" xr:uid="{00000000-0005-0000-0000-000033260000}"/>
    <cellStyle name="Texto explicativo" xfId="1862"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3" xr:uid="{EAAC0E44-5846-40CE-9B81-4B1B0EB69B7E}"/>
    <cellStyle name="Title 10" xfId="8793" xr:uid="{00000000-0005-0000-0000-000039260000}"/>
    <cellStyle name="Title 11" xfId="8794" xr:uid="{00000000-0005-0000-0000-00003A260000}"/>
    <cellStyle name="Title 12" xfId="8795" xr:uid="{00000000-0005-0000-0000-00003B260000}"/>
    <cellStyle name="Title 13" xfId="8796" xr:uid="{00000000-0005-0000-0000-00003C260000}"/>
    <cellStyle name="Title 2" xfId="597" xr:uid="{00000000-0005-0000-0000-00003D260000}"/>
    <cellStyle name="Title 2 10" xfId="8797" xr:uid="{00000000-0005-0000-0000-00003E260000}"/>
    <cellStyle name="Title 2 11" xfId="8798" xr:uid="{00000000-0005-0000-0000-00003F260000}"/>
    <cellStyle name="Title 2 12" xfId="8799" xr:uid="{00000000-0005-0000-0000-000040260000}"/>
    <cellStyle name="Title 2 13" xfId="8800" xr:uid="{00000000-0005-0000-0000-000041260000}"/>
    <cellStyle name="Title 2 14" xfId="8801" xr:uid="{00000000-0005-0000-0000-000042260000}"/>
    <cellStyle name="Title 2 15" xfId="8802" xr:uid="{00000000-0005-0000-0000-000043260000}"/>
    <cellStyle name="Title 2 2" xfId="1863" xr:uid="{00000000-0005-0000-0000-000044260000}"/>
    <cellStyle name="Title 2 2 10" xfId="8803" xr:uid="{00000000-0005-0000-0000-000045260000}"/>
    <cellStyle name="Title 2 2 11" xfId="8804" xr:uid="{00000000-0005-0000-0000-000046260000}"/>
    <cellStyle name="Title 2 2 12" xfId="8805" xr:uid="{00000000-0005-0000-0000-000047260000}"/>
    <cellStyle name="Title 2 2 2" xfId="8806" xr:uid="{00000000-0005-0000-0000-000048260000}"/>
    <cellStyle name="Title 2 2 3" xfId="8807" xr:uid="{00000000-0005-0000-0000-000049260000}"/>
    <cellStyle name="Title 2 2 4" xfId="8808" xr:uid="{00000000-0005-0000-0000-00004A260000}"/>
    <cellStyle name="Title 2 2 5" xfId="8809" xr:uid="{00000000-0005-0000-0000-00004B260000}"/>
    <cellStyle name="Title 2 2 6" xfId="8810" xr:uid="{00000000-0005-0000-0000-00004C260000}"/>
    <cellStyle name="Title 2 2 7" xfId="8811" xr:uid="{00000000-0005-0000-0000-00004D260000}"/>
    <cellStyle name="Title 2 2 8" xfId="8812" xr:uid="{00000000-0005-0000-0000-00004E260000}"/>
    <cellStyle name="Title 2 2 9" xfId="8813" xr:uid="{00000000-0005-0000-0000-00004F260000}"/>
    <cellStyle name="Title 2 2_11. BS" xfId="11085" xr:uid="{B6AE75F0-B0A6-41A2-96C1-0F856EC56C7F}"/>
    <cellStyle name="Title 2 3" xfId="8814" xr:uid="{00000000-0005-0000-0000-000051260000}"/>
    <cellStyle name="Title 2 4" xfId="8815" xr:uid="{00000000-0005-0000-0000-000052260000}"/>
    <cellStyle name="Title 2 5" xfId="8816" xr:uid="{00000000-0005-0000-0000-000053260000}"/>
    <cellStyle name="Title 2 6" xfId="8817" xr:uid="{00000000-0005-0000-0000-000054260000}"/>
    <cellStyle name="Title 2 7" xfId="8818" xr:uid="{00000000-0005-0000-0000-000055260000}"/>
    <cellStyle name="Title 2 8" xfId="8819" xr:uid="{00000000-0005-0000-0000-000056260000}"/>
    <cellStyle name="Title 2 9" xfId="8820" xr:uid="{00000000-0005-0000-0000-000057260000}"/>
    <cellStyle name="Title 2_11. BS" xfId="11084" xr:uid="{E5CC4960-95C4-435E-B8D1-BAEF058067C5}"/>
    <cellStyle name="Title 3" xfId="598" xr:uid="{00000000-0005-0000-0000-000059260000}"/>
    <cellStyle name="Title 3 2" xfId="8821" xr:uid="{00000000-0005-0000-0000-00005A260000}"/>
    <cellStyle name="Title 3 3" xfId="8822" xr:uid="{00000000-0005-0000-0000-00005B260000}"/>
    <cellStyle name="Title 3 4" xfId="8823" xr:uid="{00000000-0005-0000-0000-00005C260000}"/>
    <cellStyle name="Title 3_11. BS" xfId="11086" xr:uid="{7A573237-D224-4A81-9779-A080A014023A}"/>
    <cellStyle name="Title 4" xfId="599" xr:uid="{00000000-0005-0000-0000-00005E260000}"/>
    <cellStyle name="Title 4 2" xfId="8824" xr:uid="{00000000-0005-0000-0000-00005F260000}"/>
    <cellStyle name="Title 4_11. BS" xfId="11087" xr:uid="{242185E4-BBFD-42E7-974C-7D1036FE8C04}"/>
    <cellStyle name="Title 5" xfId="600" xr:uid="{00000000-0005-0000-0000-000061260000}"/>
    <cellStyle name="Title 6" xfId="8825" xr:uid="{00000000-0005-0000-0000-000062260000}"/>
    <cellStyle name="Title 7" xfId="8826" xr:uid="{00000000-0005-0000-0000-000063260000}"/>
    <cellStyle name="Title 8" xfId="8827" xr:uid="{00000000-0005-0000-0000-000064260000}"/>
    <cellStyle name="Title 9" xfId="8828" xr:uid="{00000000-0005-0000-0000-000065260000}"/>
    <cellStyle name="Titre" xfId="601" xr:uid="{00000000-0005-0000-0000-000066260000}"/>
    <cellStyle name="Titre 2" xfId="1864" xr:uid="{00000000-0005-0000-0000-000067260000}"/>
    <cellStyle name="Titre 1" xfId="602" xr:uid="{00000000-0005-0000-0000-000068260000}"/>
    <cellStyle name="Titre 1 2" xfId="1865" xr:uid="{00000000-0005-0000-0000-000069260000}"/>
    <cellStyle name="Titre 1_11. BS" xfId="11088" xr:uid="{23BBC3E0-5638-49D0-9667-34BEE3A68EF1}"/>
    <cellStyle name="Titre 2" xfId="603" xr:uid="{00000000-0005-0000-0000-00006B260000}"/>
    <cellStyle name="Titre 2 2" xfId="1866" xr:uid="{00000000-0005-0000-0000-00006C260000}"/>
    <cellStyle name="Titre 2_11. BS" xfId="11089" xr:uid="{FF0EDBFB-391B-4E0E-A147-07466BE7715B}"/>
    <cellStyle name="Titre 3" xfId="604" xr:uid="{00000000-0005-0000-0000-00006E260000}"/>
    <cellStyle name="Titre 3 2" xfId="1867" xr:uid="{00000000-0005-0000-0000-00006F260000}"/>
    <cellStyle name="Titre 3 3" xfId="5650" xr:uid="{00000000-0005-0000-0000-000070260000}"/>
    <cellStyle name="Titre 3 3 2" xfId="10289" xr:uid="{1048813A-823A-4B3D-978A-F107B778DB7B}"/>
    <cellStyle name="Titre 3 3_Published_values" xfId="12571" xr:uid="{E36CD4C0-3090-44A1-ADAF-629FD5A47C08}"/>
    <cellStyle name="Titre 3 4" xfId="5824" xr:uid="{00000000-0005-0000-0000-000071260000}"/>
    <cellStyle name="Titre 3 4 2" xfId="10290" xr:uid="{60FA27BE-D351-4209-A217-7639D4642BF3}"/>
    <cellStyle name="Titre 3 4_Published_values" xfId="12572" xr:uid="{3715C17E-8CD7-47D6-B1AB-56132186B861}"/>
    <cellStyle name="Titre 3 5" xfId="11667" xr:uid="{CC60D232-321D-4522-BAED-517A227F37C8}"/>
    <cellStyle name="Titre 3_11. BS" xfId="11090" xr:uid="{BAB4BABF-14DA-4CCA-B349-674DD86E6254}"/>
    <cellStyle name="Titre 4" xfId="605" xr:uid="{00000000-0005-0000-0000-000073260000}"/>
    <cellStyle name="Titre 4 2" xfId="1868" xr:uid="{00000000-0005-0000-0000-000074260000}"/>
    <cellStyle name="Titre 4_11. BS" xfId="11091" xr:uid="{AFF951D2-FC4C-4379-B90F-69CC7C964A23}"/>
    <cellStyle name="Titre_1.Entity" xfId="1869" xr:uid="{00000000-0005-0000-0000-000076260000}"/>
    <cellStyle name="Título" xfId="1870" xr:uid="{00000000-0005-0000-0000-000077260000}"/>
    <cellStyle name="Título 1" xfId="1871" xr:uid="{00000000-0005-0000-0000-000078260000}"/>
    <cellStyle name="Título 2" xfId="1872" xr:uid="{00000000-0005-0000-0000-000079260000}"/>
    <cellStyle name="Título 3" xfId="1873" xr:uid="{00000000-0005-0000-0000-00007A260000}"/>
    <cellStyle name="Título 3 2" xfId="5651" xr:uid="{00000000-0005-0000-0000-00007B260000}"/>
    <cellStyle name="Título 3 2 2" xfId="10291" xr:uid="{C4786222-40A8-498D-B3F1-DE343FAD03E2}"/>
    <cellStyle name="Título 3 2_Published_values" xfId="12573" xr:uid="{2638194F-38CA-481E-8859-A4AFECEC42E8}"/>
    <cellStyle name="Título 3_11. BS" xfId="11093" xr:uid="{75AD5B03-FBA2-4F84-B2B4-2968B2FFB5FA}"/>
    <cellStyle name="Título 4" xfId="2023" xr:uid="{00000000-0005-0000-0000-00007C260000}"/>
    <cellStyle name="Título_11. BS" xfId="11092" xr:uid="{B54FC031-5D8D-4583-B256-8B1BFB222D93}"/>
    <cellStyle name="top" xfId="1874" xr:uid="{00000000-0005-0000-0000-00007E260000}"/>
    <cellStyle name="top 2" xfId="1875" xr:uid="{00000000-0005-0000-0000-00007F260000}"/>
    <cellStyle name="top_11. BS" xfId="11094" xr:uid="{5A639240-92B9-4217-828C-C9E124DB10E6}"/>
    <cellStyle name="Total 10" xfId="8829" xr:uid="{00000000-0005-0000-0000-000081260000}"/>
    <cellStyle name="Total 11" xfId="8830" xr:uid="{00000000-0005-0000-0000-000082260000}"/>
    <cellStyle name="Total 12" xfId="8831" xr:uid="{00000000-0005-0000-0000-000083260000}"/>
    <cellStyle name="Total 13" xfId="8832" xr:uid="{00000000-0005-0000-0000-000084260000}"/>
    <cellStyle name="Total 2" xfId="606" xr:uid="{00000000-0005-0000-0000-000085260000}"/>
    <cellStyle name="Total 2 10" xfId="8833" xr:uid="{00000000-0005-0000-0000-000086260000}"/>
    <cellStyle name="Total 2 11" xfId="8834" xr:uid="{00000000-0005-0000-0000-000087260000}"/>
    <cellStyle name="Total 2 12" xfId="8835" xr:uid="{00000000-0005-0000-0000-000088260000}"/>
    <cellStyle name="Total 2 13" xfId="8836" xr:uid="{00000000-0005-0000-0000-000089260000}"/>
    <cellStyle name="Total 2 14" xfId="8837" xr:uid="{00000000-0005-0000-0000-00008A260000}"/>
    <cellStyle name="Total 2 15" xfId="8838" xr:uid="{00000000-0005-0000-0000-00008B260000}"/>
    <cellStyle name="Total 2 16" xfId="8839" xr:uid="{00000000-0005-0000-0000-00008C260000}"/>
    <cellStyle name="Total 2 2" xfId="1876" xr:uid="{00000000-0005-0000-0000-00008D260000}"/>
    <cellStyle name="Total 2 2 10" xfId="8840" xr:uid="{00000000-0005-0000-0000-00008E260000}"/>
    <cellStyle name="Total 2 2 11" xfId="8841" xr:uid="{00000000-0005-0000-0000-00008F260000}"/>
    <cellStyle name="Total 2 2 12" xfId="8842" xr:uid="{00000000-0005-0000-0000-000090260000}"/>
    <cellStyle name="Total 2 2 13" xfId="8843" xr:uid="{00000000-0005-0000-0000-000091260000}"/>
    <cellStyle name="Total 2 2 14" xfId="8844" xr:uid="{00000000-0005-0000-0000-000092260000}"/>
    <cellStyle name="Total 2 2 15" xfId="8845" xr:uid="{00000000-0005-0000-0000-000093260000}"/>
    <cellStyle name="Total 2 2 2" xfId="8846" xr:uid="{00000000-0005-0000-0000-000094260000}"/>
    <cellStyle name="Total 2 2 3" xfId="8847" xr:uid="{00000000-0005-0000-0000-000095260000}"/>
    <cellStyle name="Total 2 2 4" xfId="8848" xr:uid="{00000000-0005-0000-0000-000096260000}"/>
    <cellStyle name="Total 2 2 5" xfId="8849" xr:uid="{00000000-0005-0000-0000-000097260000}"/>
    <cellStyle name="Total 2 2 6" xfId="8850" xr:uid="{00000000-0005-0000-0000-000098260000}"/>
    <cellStyle name="Total 2 2 7" xfId="8851" xr:uid="{00000000-0005-0000-0000-000099260000}"/>
    <cellStyle name="Total 2 2 8" xfId="8852" xr:uid="{00000000-0005-0000-0000-00009A260000}"/>
    <cellStyle name="Total 2 2 9" xfId="8853" xr:uid="{00000000-0005-0000-0000-00009B260000}"/>
    <cellStyle name="Total 2 2_11. BS" xfId="11096" xr:uid="{6D59C904-C992-4F3E-AEA8-64DD5DBCBAB0}"/>
    <cellStyle name="Total 2 3" xfId="8854" xr:uid="{00000000-0005-0000-0000-00009D260000}"/>
    <cellStyle name="Total 2 4" xfId="8855" xr:uid="{00000000-0005-0000-0000-00009E260000}"/>
    <cellStyle name="Total 2 5" xfId="8856" xr:uid="{00000000-0005-0000-0000-00009F260000}"/>
    <cellStyle name="Total 2 6" xfId="8857" xr:uid="{00000000-0005-0000-0000-0000A0260000}"/>
    <cellStyle name="Total 2 7" xfId="8858" xr:uid="{00000000-0005-0000-0000-0000A1260000}"/>
    <cellStyle name="Total 2 8" xfId="8859" xr:uid="{00000000-0005-0000-0000-0000A2260000}"/>
    <cellStyle name="Total 2 9" xfId="8860" xr:uid="{00000000-0005-0000-0000-0000A3260000}"/>
    <cellStyle name="Total 2_11. BS" xfId="11095" xr:uid="{D97A2792-9009-43EA-BE34-156D260A3A3E}"/>
    <cellStyle name="Total 3" xfId="607" xr:uid="{00000000-0005-0000-0000-0000A5260000}"/>
    <cellStyle name="Total 3 2" xfId="8861" xr:uid="{00000000-0005-0000-0000-0000A6260000}"/>
    <cellStyle name="Total 3 3" xfId="8862" xr:uid="{00000000-0005-0000-0000-0000A7260000}"/>
    <cellStyle name="Total 3 4" xfId="8863" xr:uid="{00000000-0005-0000-0000-0000A8260000}"/>
    <cellStyle name="Total 3_11. BS" xfId="11097" xr:uid="{199BD977-01D1-4178-8AED-5053A5E85515}"/>
    <cellStyle name="Total 4" xfId="608" xr:uid="{00000000-0005-0000-0000-0000AA260000}"/>
    <cellStyle name="Total 4 2" xfId="8864" xr:uid="{00000000-0005-0000-0000-0000AB260000}"/>
    <cellStyle name="Total 4_11. BS" xfId="11098" xr:uid="{03775B5A-862F-410D-A879-949849ABDA02}"/>
    <cellStyle name="Total 5" xfId="609" xr:uid="{00000000-0005-0000-0000-0000AD260000}"/>
    <cellStyle name="Total 6" xfId="2068" xr:uid="{00000000-0005-0000-0000-0000AE260000}"/>
    <cellStyle name="Total 7" xfId="8865" xr:uid="{00000000-0005-0000-0000-0000AF260000}"/>
    <cellStyle name="Total 8" xfId="8866" xr:uid="{00000000-0005-0000-0000-0000B0260000}"/>
    <cellStyle name="Total 9" xfId="8867" xr:uid="{00000000-0005-0000-0000-0000B1260000}"/>
    <cellStyle name="Tusent - Formatmall1" xfId="1878" xr:uid="{00000000-0005-0000-0000-0000B2260000}"/>
    <cellStyle name="Tusental (0)_1FIX, page 2" xfId="610" xr:uid="{00000000-0005-0000-0000-0000B3260000}"/>
    <cellStyle name="Tusental 2" xfId="652" xr:uid="{00000000-0005-0000-0000-0000B4260000}"/>
    <cellStyle name="Tusental 2 10" xfId="11358" xr:uid="{3C7E09CB-DB6F-4E72-9096-024C873C3615}"/>
    <cellStyle name="Tusental 2 10 2" xfId="12150" xr:uid="{3143F7DE-99B0-4635-BC2F-09C408D68CDB}"/>
    <cellStyle name="Tusental 2 11" xfId="11392" xr:uid="{ADC4A56A-6DB3-455F-B3AD-1B74F4F06F20}"/>
    <cellStyle name="Tusental 2 2" xfId="659" xr:uid="{00000000-0005-0000-0000-0000B5260000}"/>
    <cellStyle name="Tusental 2 2 10" xfId="9644" xr:uid="{4A8C6B0C-A436-4687-9D2A-33033810A0F5}"/>
    <cellStyle name="Tusental 2 2 10 2" xfId="12151" xr:uid="{1A535045-4136-426B-A75E-E4BE88F7408A}"/>
    <cellStyle name="Tusental 2 2 11" xfId="11396" xr:uid="{17F69F93-A961-4039-9E2B-7122022D581E}"/>
    <cellStyle name="Tusental 2 2 2" xfId="708" xr:uid="{00000000-0005-0000-0000-0000B6260000}"/>
    <cellStyle name="Tusental 2 2 2 2" xfId="5876" xr:uid="{00000000-0005-0000-0000-0000B7260000}"/>
    <cellStyle name="Tusental 2 2 2 2 2" xfId="9144" xr:uid="{00000000-0005-0000-0000-0000B8260000}"/>
    <cellStyle name="Tusental 2 2 2 2 2 2" xfId="10292" xr:uid="{7AA34C5F-CB7A-4258-BF04-6426183A0E54}"/>
    <cellStyle name="Tusental 2 2 2 2 2_Published_values" xfId="12574" xr:uid="{AE2ABAEE-4D72-483B-94B5-0C58674F8148}"/>
    <cellStyle name="Tusental 2 2 2 2 3" xfId="9415" xr:uid="{D06ECF2A-13C1-4413-8702-A3905F18DDBE}"/>
    <cellStyle name="Tusental 2 2 2 2 3 2" xfId="12152" xr:uid="{12C5A234-3B3E-4F4A-A310-65F3BF6231EF}"/>
    <cellStyle name="Tusental 2 2 2 2 4" xfId="11416" xr:uid="{1702DB05-7763-4B1D-B6EA-28B8A96EECF4}"/>
    <cellStyle name="Tusental 2 2 2 2 5" xfId="12110" xr:uid="{66A1F760-4637-457A-9A45-FAB5C4C64136}"/>
    <cellStyle name="Tusental 2 2 2 2_11. BS" xfId="11102" xr:uid="{117ABCAE-D2D7-44BB-AE25-F98FEDF3D0FC}"/>
    <cellStyle name="Tusental 2 2 2 3" xfId="6112" xr:uid="{00000000-0005-0000-0000-0000B9260000}"/>
    <cellStyle name="Tusental 2 2 2 3 2" xfId="9293" xr:uid="{00000000-0005-0000-0000-0000BA260000}"/>
    <cellStyle name="Tusental 2 2 2 3 2 2" xfId="10293" xr:uid="{990884EB-5FE5-43BF-A5DD-0B29FF90E2A1}"/>
    <cellStyle name="Tusental 2 2 2 3 2_Published_values" xfId="12575" xr:uid="{1CEBD137-CEC3-4AF0-ABA7-56A67F0662D4}"/>
    <cellStyle name="Tusental 2 2 2 3 3" xfId="9635" xr:uid="{F5FE7144-6463-467A-80BE-BB6856993152}"/>
    <cellStyle name="Tusental 2 2 2 3 3 2" xfId="12153" xr:uid="{7EC23324-F734-4B73-9CC5-0042740A5CAD}"/>
    <cellStyle name="Tusental 2 2 2 3 4" xfId="11634" xr:uid="{03E23B83-0C26-4B7A-A9DB-4A8E5BC305A8}"/>
    <cellStyle name="Tusental 2 2 2 3 5" xfId="11574" xr:uid="{DFAEF7F3-5425-452C-BD0A-4389A8826716}"/>
    <cellStyle name="Tusental 2 2 2 3_11. BS" xfId="11103" xr:uid="{5CCFEB25-8FD3-483E-B124-062595BE1690}"/>
    <cellStyle name="Tusental 2 2 2 4" xfId="6292" xr:uid="{00000000-0005-0000-0000-0000BB260000}"/>
    <cellStyle name="Tusental 2 2 2 4 2" xfId="9306" xr:uid="{00000000-0005-0000-0000-0000BC260000}"/>
    <cellStyle name="Tusental 2 2 2 4 2 2" xfId="10294" xr:uid="{71F0ACE3-29FA-4910-9888-A867B665F7F6}"/>
    <cellStyle name="Tusental 2 2 2 4 2_Published_values" xfId="12576" xr:uid="{53D8645F-A236-4A26-A1AF-162E5457E61E}"/>
    <cellStyle name="Tusental 2 2 2 4 3" xfId="9655" xr:uid="{72007867-9320-41D4-A19B-590D5F7141C1}"/>
    <cellStyle name="Tusental 2 2 2 4 3 2" xfId="12154" xr:uid="{6B7304A5-D513-4754-9A18-910D0D92A5CD}"/>
    <cellStyle name="Tusental 2 2 2 4 4" xfId="11652" xr:uid="{78AB483B-1015-44E4-9CE7-49BB4AE6FA38}"/>
    <cellStyle name="Tusental 2 2 2 4 5" xfId="11635" xr:uid="{164D48D9-8047-4167-8E63-590FCFF6326A}"/>
    <cellStyle name="Tusental 2 2 2 4_11. BS" xfId="11104" xr:uid="{4836DF2B-6187-41ED-96FD-47FD40B64583}"/>
    <cellStyle name="Tusental 2 2 2 5" xfId="5778" xr:uid="{00000000-0005-0000-0000-0000BD260000}"/>
    <cellStyle name="Tusental 2 2 2 5 2" xfId="10295" xr:uid="{1F3AAAE0-C0E3-4967-9E44-AA29AA3F08D5}"/>
    <cellStyle name="Tusental 2 2 2 5_Published_values" xfId="12577" xr:uid="{560681AA-98A3-46A8-B2B4-45B81DF12A8F}"/>
    <cellStyle name="Tusental 2 2 2 6" xfId="9132" xr:uid="{00000000-0005-0000-0000-0000BE260000}"/>
    <cellStyle name="Tusental 2 2 2 6 2" xfId="10296" xr:uid="{5C9ED8B9-D433-4534-8DA0-C9B09E0191A6}"/>
    <cellStyle name="Tusental 2 2 2 6_Published_values" xfId="12578" xr:uid="{22A93FB6-8AEE-4D14-93C9-9547448D0280}"/>
    <cellStyle name="Tusental 2 2 2 7" xfId="9393" xr:uid="{84C1DDE4-74D8-44CA-B553-2952988CF884}"/>
    <cellStyle name="Tusental 2 2 2 7 2" xfId="12155" xr:uid="{9AAE586B-A7A2-475E-B9D8-31443F951DF7}"/>
    <cellStyle name="Tusental 2 2 2 8" xfId="11404" xr:uid="{9AB58E8E-E0FA-47DA-898F-4BBFB0913CF3}"/>
    <cellStyle name="Tusental 2 2 2 9" xfId="11694" xr:uid="{733E6AE3-16A5-42E6-BD97-AED06781DC69}"/>
    <cellStyle name="Tusental 2 2 2_11. BS" xfId="11101" xr:uid="{6FE21803-8082-42BE-87F6-CA6B5D791D20}"/>
    <cellStyle name="Tusental 2 2 3" xfId="5722" xr:uid="{00000000-0005-0000-0000-0000C0260000}"/>
    <cellStyle name="Tusental 2 2 3 2" xfId="5832" xr:uid="{00000000-0005-0000-0000-0000C1260000}"/>
    <cellStyle name="Tusental 2 2 3 2 2" xfId="10297" xr:uid="{097B5A83-4902-4571-A8FB-47E907276FA8}"/>
    <cellStyle name="Tusental 2 2 3 2_Published_values" xfId="12579" xr:uid="{60E87174-5F4A-49A7-87BA-AE1B2DD4CA4E}"/>
    <cellStyle name="Tusental 2 2 3 3" xfId="9141" xr:uid="{00000000-0005-0000-0000-0000C2260000}"/>
    <cellStyle name="Tusental 2 2 3 3 2" xfId="10298" xr:uid="{C26F4FBF-8021-4F00-8605-C4BB52F76A52}"/>
    <cellStyle name="Tusental 2 2 3 3_Published_values" xfId="12580" xr:uid="{8CF17FB9-DBE6-420E-824C-7E0BE5BFED44}"/>
    <cellStyle name="Tusental 2 2 3 4" xfId="9412" xr:uid="{9E2AAE6F-BB89-420B-B4BE-15360A6B79C9}"/>
    <cellStyle name="Tusental 2 2 3 4 2" xfId="12156" xr:uid="{EC59A316-EAA9-41C6-BE09-D2E26F21274A}"/>
    <cellStyle name="Tusental 2 2 3 5" xfId="11413" xr:uid="{17DAC65D-BF60-41D5-9C4C-2A311A4B0BBD}"/>
    <cellStyle name="Tusental 2 2 3 6" xfId="11660" xr:uid="{B9CA760C-DC6E-4B7D-B7BA-0742DAEE09BE}"/>
    <cellStyle name="Tusental 2 2 3_11. BS" xfId="11105" xr:uid="{B6229D2E-6C9D-458D-89DA-24ED3A9B8046}"/>
    <cellStyle name="Tusental 2 2 4" xfId="6068" xr:uid="{00000000-0005-0000-0000-0000C3260000}"/>
    <cellStyle name="Tusental 2 2 4 2" xfId="9290" xr:uid="{00000000-0005-0000-0000-0000C4260000}"/>
    <cellStyle name="Tusental 2 2 4 2 2" xfId="10299" xr:uid="{85D5E165-C164-4705-921E-4E165A3DA970}"/>
    <cellStyle name="Tusental 2 2 4 2_Published_values" xfId="12581" xr:uid="{7FE10C9C-D977-45AC-8F99-269CE04848D4}"/>
    <cellStyle name="Tusental 2 2 4 3" xfId="9632" xr:uid="{710C24B4-1D5E-4B16-94B8-6596F6650EE1}"/>
    <cellStyle name="Tusental 2 2 4 3 2" xfId="12157" xr:uid="{978BA14F-553C-4B92-A44E-CEC7FF191D03}"/>
    <cellStyle name="Tusental 2 2 4 4" xfId="11631" xr:uid="{43BE0A2B-D510-4D26-98C2-5053589459A3}"/>
    <cellStyle name="Tusental 2 2 4 5" xfId="11636" xr:uid="{B01F0F04-27FE-40D6-8BC4-5253964ABE85}"/>
    <cellStyle name="Tusental 2 2 4_11. BS" xfId="11106" xr:uid="{A7529A1D-4A9B-436E-95D3-5E959FAFB492}"/>
    <cellStyle name="Tusental 2 2 5" xfId="5774" xr:uid="{00000000-0005-0000-0000-0000C5260000}"/>
    <cellStyle name="Tusental 2 2 5 2" xfId="10300" xr:uid="{E16C3DC0-EEFC-4674-BB32-5B297C2B3EA6}"/>
    <cellStyle name="Tusental 2 2 5_Published_values" xfId="12582" xr:uid="{5F3B7E08-9518-46E3-8BCA-B77811BF557F}"/>
    <cellStyle name="Tusental 2 2 6" xfId="9128" xr:uid="{00000000-0005-0000-0000-0000C6260000}"/>
    <cellStyle name="Tusental 2 2 6 2" xfId="10301" xr:uid="{A0DDD096-E5DE-4A84-BC8D-4D0B03D2B977}"/>
    <cellStyle name="Tusental 2 2 6_Published_values" xfId="12583" xr:uid="{AB8A8E6B-9872-4330-968D-8A12875F4B7C}"/>
    <cellStyle name="Tusental 2 2 7" xfId="9386" xr:uid="{840C2E4E-4B1F-4C06-AFCA-BB447132E16B}"/>
    <cellStyle name="Tusental 2 2 7 2" xfId="12158" xr:uid="{C2BC51DF-B5E3-4AAA-8955-124E67C70D77}"/>
    <cellStyle name="Tusental 2 2 8" xfId="9682" xr:uid="{7A375BB2-069A-48FA-8283-FDEDEB6FCD14}"/>
    <cellStyle name="Tusental 2 2 8 2" xfId="12159" xr:uid="{67E1C741-DC65-4326-934F-35E0F4EAF897}"/>
    <cellStyle name="Tusental 2 2 9" xfId="9565" xr:uid="{BCC2C912-FD7F-41B2-9159-9F1CF07F46BA}"/>
    <cellStyle name="Tusental 2 2 9 2" xfId="12160" xr:uid="{B2526623-CE5B-40BE-BD43-4841202CB9B0}"/>
    <cellStyle name="Tusental 2 2_11. BS" xfId="11100" xr:uid="{8EB78B57-79CA-4DBB-88E1-6E0EE3F7C34B}"/>
    <cellStyle name="Tusental 2 3" xfId="686" xr:uid="{00000000-0005-0000-0000-0000C8260000}"/>
    <cellStyle name="Tusental 2 3 2" xfId="5723" xr:uid="{00000000-0005-0000-0000-0000C9260000}"/>
    <cellStyle name="Tusental 2 3 2 2" xfId="5854" xr:uid="{00000000-0005-0000-0000-0000CA260000}"/>
    <cellStyle name="Tusental 2 3 2 2 2" xfId="10302" xr:uid="{827B2541-259C-4884-8DFE-75EBCE78818F}"/>
    <cellStyle name="Tusental 2 3 2 2_Published_values" xfId="12584" xr:uid="{C0916582-6C98-45DF-8537-3E4DD14676EB}"/>
    <cellStyle name="Tusental 2 3 2 3" xfId="9142" xr:uid="{00000000-0005-0000-0000-0000CB260000}"/>
    <cellStyle name="Tusental 2 3 2 3 2" xfId="10303" xr:uid="{3BC3A371-E1A7-4F25-BC20-CDE8780A5E46}"/>
    <cellStyle name="Tusental 2 3 2 3_Published_values" xfId="12585" xr:uid="{87080E23-2D61-4E0A-A18F-58653A69160B}"/>
    <cellStyle name="Tusental 2 3 2 4" xfId="9413" xr:uid="{B1600569-49A5-4B82-B4A2-CBB1C0543FFC}"/>
    <cellStyle name="Tusental 2 3 2 4 2" xfId="12161" xr:uid="{9F57F23C-80E2-4C8D-9B40-51071385F695}"/>
    <cellStyle name="Tusental 2 3 2 5" xfId="11414" xr:uid="{1E38077F-7E6E-428C-9275-BF44EB8DADC8}"/>
    <cellStyle name="Tusental 2 3 2 6" xfId="11713" xr:uid="{8C56D313-5C57-4D70-945E-5E87503A63CA}"/>
    <cellStyle name="Tusental 2 3 2_11. BS" xfId="11108" xr:uid="{38417CBF-CBE2-4D0E-8152-89D40A664A63}"/>
    <cellStyle name="Tusental 2 3 3" xfId="6090" xr:uid="{00000000-0005-0000-0000-0000CC260000}"/>
    <cellStyle name="Tusental 2 3 3 2" xfId="9291" xr:uid="{00000000-0005-0000-0000-0000CD260000}"/>
    <cellStyle name="Tusental 2 3 3 2 2" xfId="10304" xr:uid="{2101B08A-C76F-4801-8694-846F0672C5F5}"/>
    <cellStyle name="Tusental 2 3 3 2_Published_values" xfId="12586" xr:uid="{D09343C1-9467-4487-B744-F5B75C71D855}"/>
    <cellStyle name="Tusental 2 3 3 3" xfId="9633" xr:uid="{D38D406B-D4CC-47AA-8CDA-FA04B9A9E7A3}"/>
    <cellStyle name="Tusental 2 3 3 3 2" xfId="12162" xr:uid="{9C32DF13-C9FE-41AB-95FF-4E4B96FDE8E4}"/>
    <cellStyle name="Tusental 2 3 3 4" xfId="11632" xr:uid="{308B78BC-D54C-4EC5-B5AB-67D20BEF77D2}"/>
    <cellStyle name="Tusental 2 3 3 5" xfId="11679" xr:uid="{28B23900-C339-41E0-A4FA-EE8F670553FE}"/>
    <cellStyle name="Tusental 2 3 3_11. BS" xfId="11109" xr:uid="{42649DBB-8F22-40DB-A11D-B8AD8CA2457D}"/>
    <cellStyle name="Tusental 2 3 4" xfId="6270" xr:uid="{00000000-0005-0000-0000-0000CE260000}"/>
    <cellStyle name="Tusental 2 3 4 2" xfId="9304" xr:uid="{00000000-0005-0000-0000-0000CF260000}"/>
    <cellStyle name="Tusental 2 3 4 2 2" xfId="10305" xr:uid="{C2EEFF39-08AE-4BC2-A4E8-86810ED5BBD1}"/>
    <cellStyle name="Tusental 2 3 4 2_Published_values" xfId="12587" xr:uid="{63EEFB59-9600-4864-97E7-E6AD8F33F54E}"/>
    <cellStyle name="Tusental 2 3 4 3" xfId="9653" xr:uid="{7C645610-FC40-48EA-8B3C-E61D52294CF8}"/>
    <cellStyle name="Tusental 2 3 4 3 2" xfId="12163" xr:uid="{31353173-C890-4BC0-A23F-A33D0C442076}"/>
    <cellStyle name="Tusental 2 3 4 4" xfId="11650" xr:uid="{718CE4F0-3BFA-4C4A-B93F-E630C25EA1FE}"/>
    <cellStyle name="Tusental 2 3 4 5" xfId="11568" xr:uid="{94A74443-3772-4D04-95B6-5D7EB06AF98E}"/>
    <cellStyle name="Tusental 2 3 4_11. BS" xfId="11110" xr:uid="{FB5DBB27-8184-468C-A28D-5657E7841D83}"/>
    <cellStyle name="Tusental 2 3 5" xfId="5776" xr:uid="{00000000-0005-0000-0000-0000D0260000}"/>
    <cellStyle name="Tusental 2 3 5 2" xfId="10306" xr:uid="{ED64DB5D-94BE-40FC-8801-F3086E92893E}"/>
    <cellStyle name="Tusental 2 3 5_Published_values" xfId="12588" xr:uid="{FFBACB60-2DCD-417E-B20C-5D344B5BA36D}"/>
    <cellStyle name="Tusental 2 3 6" xfId="9130" xr:uid="{00000000-0005-0000-0000-0000D1260000}"/>
    <cellStyle name="Tusental 2 3 6 2" xfId="10307" xr:uid="{4E3C612C-FFFC-4DC5-BB1F-E88C38B3A239}"/>
    <cellStyle name="Tusental 2 3 6_Published_values" xfId="12589" xr:uid="{5727340F-7C78-4392-ACC1-FA3D35ABCDB8}"/>
    <cellStyle name="Tusental 2 3 7" xfId="9391" xr:uid="{0F20D27B-C6B2-4D48-A0C3-047287BDABF1}"/>
    <cellStyle name="Tusental 2 3 7 2" xfId="12164" xr:uid="{E414F676-3FD5-4F59-831D-647EAEB9CB2C}"/>
    <cellStyle name="Tusental 2 3 8" xfId="11402" xr:uid="{1C330C42-310E-457C-A205-3FB536559FCB}"/>
    <cellStyle name="Tusental 2 3 9" xfId="11714" xr:uid="{63B248BD-9123-4C8F-871C-677229037D00}"/>
    <cellStyle name="Tusental 2 3_11. BS" xfId="11107" xr:uid="{5FDE11FA-194D-4677-B6C0-BCC2DD96FE51}"/>
    <cellStyle name="Tusental 2 4" xfId="5721" xr:uid="{00000000-0005-0000-0000-0000D3260000}"/>
    <cellStyle name="Tusental 2 4 2" xfId="5830" xr:uid="{00000000-0005-0000-0000-0000D4260000}"/>
    <cellStyle name="Tusental 2 4 2 2" xfId="10308" xr:uid="{2977CF66-744D-4628-AE5B-CD5164BAFE06}"/>
    <cellStyle name="Tusental 2 4 2_Published_values" xfId="12590" xr:uid="{32A79298-1219-40E0-B31F-82EB9F8D407B}"/>
    <cellStyle name="Tusental 2 4 3" xfId="9139" xr:uid="{00000000-0005-0000-0000-0000D5260000}"/>
    <cellStyle name="Tusental 2 4 3 2" xfId="10309" xr:uid="{08B9BD91-EF16-47C9-A46F-EECF7F36736D}"/>
    <cellStyle name="Tusental 2 4 3_Published_values" xfId="12591" xr:uid="{799D1B27-3FD3-4BFE-A042-53C5AA117314}"/>
    <cellStyle name="Tusental 2 4 4" xfId="9410" xr:uid="{3E49350F-3A57-425C-BAEA-64DB28CE95E2}"/>
    <cellStyle name="Tusental 2 4 4 2" xfId="12165" xr:uid="{7BF6305E-059A-4B64-9558-28F6F29865AF}"/>
    <cellStyle name="Tusental 2 4 5" xfId="11411" xr:uid="{6D13A8C0-94BA-4931-A575-2CE4376EEE51}"/>
    <cellStyle name="Tusental 2 4 6" xfId="11662" xr:uid="{30DC5C0E-0880-442C-9E83-F386450D4713}"/>
    <cellStyle name="Tusental 2 4_11. BS" xfId="11111" xr:uid="{31E62A0B-E7AC-47B2-801E-4D3F62312A94}"/>
    <cellStyle name="Tusental 2 5" xfId="6065" xr:uid="{00000000-0005-0000-0000-0000D6260000}"/>
    <cellStyle name="Tusental 2 5 2" xfId="9288" xr:uid="{00000000-0005-0000-0000-0000D7260000}"/>
    <cellStyle name="Tusental 2 5 2 2" xfId="10310" xr:uid="{E135B37D-25B9-42FE-9525-4B019968403B}"/>
    <cellStyle name="Tusental 2 5 2_Published_values" xfId="12592" xr:uid="{70C61827-8B33-487E-9C22-187BC359F0C2}"/>
    <cellStyle name="Tusental 2 5 3" xfId="9630" xr:uid="{4E3600F6-8E63-4FB2-A797-2731E4EDDD2D}"/>
    <cellStyle name="Tusental 2 5 3 2" xfId="12166" xr:uid="{BA366E1C-B823-43BA-BEAF-731A5F6BE890}"/>
    <cellStyle name="Tusental 2 5 4" xfId="11629" xr:uid="{E53C5075-91C5-438F-BA4B-46B7C23D5C80}"/>
    <cellStyle name="Tusental 2 5 5" xfId="11502" xr:uid="{59C76567-EE57-4669-99BF-2D37FF47CED9}"/>
    <cellStyle name="Tusental 2 5_11. BS" xfId="11112" xr:uid="{46177CC5-00A8-450B-9DA0-B77DA0ED79BE}"/>
    <cellStyle name="Tusental 2 6" xfId="5751" xr:uid="{00000000-0005-0000-0000-0000D8260000}"/>
    <cellStyle name="Tusental 2 6 2" xfId="10311" xr:uid="{C134161F-7871-4747-B812-2E17541ABCC6}"/>
    <cellStyle name="Tusental 2 6_Published_values" xfId="12593" xr:uid="{90B2FDA3-A51B-4378-862A-CED468403786}"/>
    <cellStyle name="Tusental 2 7" xfId="9111" xr:uid="{00000000-0005-0000-0000-0000D9260000}"/>
    <cellStyle name="Tusental 2 7 2" xfId="10312" xr:uid="{34988C48-18F9-4130-8918-8CC8452E3B73}"/>
    <cellStyle name="Tusental 2 7_Published_values" xfId="12594" xr:uid="{061811C2-8422-4137-A07E-C94F3B6A3AF6}"/>
    <cellStyle name="Tusental 2 8" xfId="9367" xr:uid="{E4105662-0A20-4F1C-9558-0D2A3D1F94B7}"/>
    <cellStyle name="Tusental 2 8 2" xfId="12167" xr:uid="{73405FFA-2805-4137-BD32-E46075A4ACC1}"/>
    <cellStyle name="Tusental 2 9" xfId="9358" xr:uid="{3832EA13-D931-44C1-966E-4C26C21E1EEB}"/>
    <cellStyle name="Tusental 2 9 2" xfId="12168" xr:uid="{5A752258-574C-46DE-9F5C-3AABD1BBDEAE}"/>
    <cellStyle name="Tusental 2_11. BS" xfId="11099" xr:uid="{6355338E-D05F-4A79-8D65-31B77E090EAB}"/>
    <cellStyle name="Tusental_1FIX, page 2" xfId="611" xr:uid="{00000000-0005-0000-0000-0000DB260000}"/>
    <cellStyle name="Valuta (0)_1FIX, page 2" xfId="612" xr:uid="{00000000-0005-0000-0000-0000DC260000}"/>
    <cellStyle name="Valuta_1FIX, page 2" xfId="613" xr:uid="{00000000-0005-0000-0000-0000DD260000}"/>
    <cellStyle name="Vérification" xfId="618" xr:uid="{00000000-0005-0000-0000-0000DE260000}"/>
    <cellStyle name="Vérification 2" xfId="1884" xr:uid="{00000000-0005-0000-0000-0000DF260000}"/>
    <cellStyle name="Vérification_11. BS" xfId="11118" xr:uid="{6C526126-8F97-4F99-9C58-87DEFF9D60E8}"/>
    <cellStyle name="Verknüpfte Zelle" xfId="1885" xr:uid="{00000000-0005-0000-0000-0000E1260000}"/>
    <cellStyle name="Verknüpfte Zelle 2" xfId="2029" xr:uid="{00000000-0005-0000-0000-0000E2260000}"/>
    <cellStyle name="Verknüpfte Zelle_11. BS" xfId="11119" xr:uid="{D54AE2D8-9F62-40EB-AF34-32E8FF5C161D}"/>
    <cellStyle name="Vírgula 2" xfId="2030" xr:uid="{00000000-0005-0000-0000-0000E4260000}"/>
    <cellStyle name="Vírgula 2 2" xfId="5659" xr:uid="{00000000-0005-0000-0000-0000E5260000}"/>
    <cellStyle name="Vírgula 2 2 2" xfId="6184" xr:uid="{00000000-0005-0000-0000-0000E6260000}"/>
    <cellStyle name="Vírgula 2 2 2 2" xfId="10314" xr:uid="{F2AF4D22-5D33-4FB2-BEC1-80F89250288F}"/>
    <cellStyle name="Vírgula 2 2 2_Published_values" xfId="12596" xr:uid="{A2B571E8-75DF-4E7E-84A0-259935407C22}"/>
    <cellStyle name="Vírgula 2 2_11. BS" xfId="11121" xr:uid="{D20C5456-57D7-490A-B936-AF10057AFDBC}"/>
    <cellStyle name="Vírgula 2_11. BS" xfId="11120" xr:uid="{B52FDFAD-40AC-4D81-836D-20DA6BD67D6E}"/>
    <cellStyle name="Vírgula 3" xfId="2031" xr:uid="{00000000-0005-0000-0000-0000E8260000}"/>
    <cellStyle name="Vírgula 3 2" xfId="5660" xr:uid="{00000000-0005-0000-0000-0000E9260000}"/>
    <cellStyle name="Vírgula 3 2 2" xfId="6185" xr:uid="{00000000-0005-0000-0000-0000EA260000}"/>
    <cellStyle name="Vírgula 3 2 2 2" xfId="10315" xr:uid="{1EF7DE87-E7F7-47DA-807A-A1FFD1204455}"/>
    <cellStyle name="Vírgula 3 2 2_Published_values" xfId="12597" xr:uid="{4B54035C-895C-4B16-AD49-84CF70CCF19F}"/>
    <cellStyle name="Vírgula 3 2_11. BS" xfId="11123" xr:uid="{5566159D-3ECB-4CE2-9F19-1D5C5B66DF9B}"/>
    <cellStyle name="Vírgula 3_11. BS" xfId="11122" xr:uid="{659F67F5-35E9-4713-B746-E2FF13FAFC27}"/>
    <cellStyle name="Warnender Text" xfId="1886" xr:uid="{00000000-0005-0000-0000-0000EC260000}"/>
    <cellStyle name="Warnender Text 2" xfId="2032" xr:uid="{00000000-0005-0000-0000-0000ED260000}"/>
    <cellStyle name="Warnender Text_11. BS" xfId="11124" xr:uid="{61B33E90-33B3-4F6D-8CDD-EDCF01CADC58}"/>
    <cellStyle name="Warning Text 10" xfId="8868" xr:uid="{00000000-0005-0000-0000-0000EF260000}"/>
    <cellStyle name="Warning Text 10 2" xfId="8869" xr:uid="{00000000-0005-0000-0000-0000F0260000}"/>
    <cellStyle name="Warning Text 10_11. BS" xfId="11125" xr:uid="{9489B642-793A-4CEB-8E3D-5E9B67328A44}"/>
    <cellStyle name="Warning Text 11" xfId="8870" xr:uid="{00000000-0005-0000-0000-0000F2260000}"/>
    <cellStyle name="Warning Text 12" xfId="8871" xr:uid="{00000000-0005-0000-0000-0000F3260000}"/>
    <cellStyle name="Warning Text 13" xfId="8872" xr:uid="{00000000-0005-0000-0000-0000F4260000}"/>
    <cellStyle name="Warning Text 2" xfId="614" xr:uid="{00000000-0005-0000-0000-0000F5260000}"/>
    <cellStyle name="Warning Text 2 10" xfId="8873" xr:uid="{00000000-0005-0000-0000-0000F6260000}"/>
    <cellStyle name="Warning Text 2 11" xfId="8874" xr:uid="{00000000-0005-0000-0000-0000F7260000}"/>
    <cellStyle name="Warning Text 2 12" xfId="8875" xr:uid="{00000000-0005-0000-0000-0000F8260000}"/>
    <cellStyle name="Warning Text 2 13" xfId="8876" xr:uid="{00000000-0005-0000-0000-0000F9260000}"/>
    <cellStyle name="Warning Text 2 14" xfId="8877" xr:uid="{00000000-0005-0000-0000-0000FA260000}"/>
    <cellStyle name="Warning Text 2 15" xfId="8878" xr:uid="{00000000-0005-0000-0000-0000FB260000}"/>
    <cellStyle name="Warning Text 2 2" xfId="1887" xr:uid="{00000000-0005-0000-0000-0000FC260000}"/>
    <cellStyle name="Warning Text 2 2 10" xfId="8879" xr:uid="{00000000-0005-0000-0000-0000FD260000}"/>
    <cellStyle name="Warning Text 2 2 11" xfId="8880" xr:uid="{00000000-0005-0000-0000-0000FE260000}"/>
    <cellStyle name="Warning Text 2 2 12" xfId="8881" xr:uid="{00000000-0005-0000-0000-0000FF260000}"/>
    <cellStyle name="Warning Text 2 2 2" xfId="8882" xr:uid="{00000000-0005-0000-0000-000000270000}"/>
    <cellStyle name="Warning Text 2 2 3" xfId="8883" xr:uid="{00000000-0005-0000-0000-000001270000}"/>
    <cellStyle name="Warning Text 2 2 4" xfId="8884" xr:uid="{00000000-0005-0000-0000-000002270000}"/>
    <cellStyle name="Warning Text 2 2 5" xfId="8885" xr:uid="{00000000-0005-0000-0000-000003270000}"/>
    <cellStyle name="Warning Text 2 2 6" xfId="8886" xr:uid="{00000000-0005-0000-0000-000004270000}"/>
    <cellStyle name="Warning Text 2 2 7" xfId="8887" xr:uid="{00000000-0005-0000-0000-000005270000}"/>
    <cellStyle name="Warning Text 2 2 8" xfId="8888" xr:uid="{00000000-0005-0000-0000-000006270000}"/>
    <cellStyle name="Warning Text 2 2 9" xfId="8889" xr:uid="{00000000-0005-0000-0000-000007270000}"/>
    <cellStyle name="Warning Text 2 2_11. BS" xfId="11127" xr:uid="{CC999F72-376F-42A3-BDFB-BBA71B7A9683}"/>
    <cellStyle name="Warning Text 2 3" xfId="8890" xr:uid="{00000000-0005-0000-0000-000009270000}"/>
    <cellStyle name="Warning Text 2 4" xfId="8891" xr:uid="{00000000-0005-0000-0000-00000A270000}"/>
    <cellStyle name="Warning Text 2 5" xfId="8892" xr:uid="{00000000-0005-0000-0000-00000B270000}"/>
    <cellStyle name="Warning Text 2 6" xfId="8893" xr:uid="{00000000-0005-0000-0000-00000C270000}"/>
    <cellStyle name="Warning Text 2 7" xfId="8894" xr:uid="{00000000-0005-0000-0000-00000D270000}"/>
    <cellStyle name="Warning Text 2 8" xfId="8895" xr:uid="{00000000-0005-0000-0000-00000E270000}"/>
    <cellStyle name="Warning Text 2 9" xfId="8896" xr:uid="{00000000-0005-0000-0000-00000F270000}"/>
    <cellStyle name="Warning Text 2_11. BS" xfId="11126" xr:uid="{C7066E79-947E-4FD1-A6FC-A415A336F83D}"/>
    <cellStyle name="Warning Text 3" xfId="615" xr:uid="{00000000-0005-0000-0000-000011270000}"/>
    <cellStyle name="Warning Text 3 2" xfId="8897" xr:uid="{00000000-0005-0000-0000-000012270000}"/>
    <cellStyle name="Warning Text 3 3" xfId="8898" xr:uid="{00000000-0005-0000-0000-000013270000}"/>
    <cellStyle name="Warning Text 3_11. BS" xfId="11128" xr:uid="{DDE712AC-DC5F-41B1-8C89-CA2E3C93ABF5}"/>
    <cellStyle name="Warning Text 4" xfId="616" xr:uid="{00000000-0005-0000-0000-000015270000}"/>
    <cellStyle name="Warning Text 4 2" xfId="8899" xr:uid="{00000000-0005-0000-0000-000016270000}"/>
    <cellStyle name="Warning Text 4 3" xfId="8900" xr:uid="{00000000-0005-0000-0000-000017270000}"/>
    <cellStyle name="Warning Text 4_11. BS" xfId="11129" xr:uid="{3E3360EC-5EF6-4FE3-9539-E4ECE40977A9}"/>
    <cellStyle name="Warning Text 5" xfId="617" xr:uid="{00000000-0005-0000-0000-000019270000}"/>
    <cellStyle name="Warning Text 5 2" xfId="8901" xr:uid="{00000000-0005-0000-0000-00001A270000}"/>
    <cellStyle name="Warning Text 5_11. BS" xfId="11130" xr:uid="{A801185C-955E-441D-98B7-4C3C6DBB1FA5}"/>
    <cellStyle name="Warning Text 6" xfId="8902" xr:uid="{00000000-0005-0000-0000-00001C270000}"/>
    <cellStyle name="Warning Text 6 2" xfId="8903" xr:uid="{00000000-0005-0000-0000-00001D270000}"/>
    <cellStyle name="Warning Text 6_11. BS" xfId="11131" xr:uid="{DCDCC57C-8C34-46C5-8F15-DA0DF9ED1AF8}"/>
    <cellStyle name="Warning Text 7" xfId="8904" xr:uid="{00000000-0005-0000-0000-00001F270000}"/>
    <cellStyle name="Warning Text 7 2" xfId="8905" xr:uid="{00000000-0005-0000-0000-000020270000}"/>
    <cellStyle name="Warning Text 7_11. BS" xfId="11132" xr:uid="{30F11A60-63CA-4866-909F-E8C8B4865D6E}"/>
    <cellStyle name="Warning Text 8" xfId="8906" xr:uid="{00000000-0005-0000-0000-000022270000}"/>
    <cellStyle name="Warning Text 8 2" xfId="8907" xr:uid="{00000000-0005-0000-0000-000023270000}"/>
    <cellStyle name="Warning Text 8_11. BS" xfId="11133" xr:uid="{F0C4FCE3-C7E7-4FD8-9BB7-FB6EC892FAFE}"/>
    <cellStyle name="Warning Text 9" xfId="8908" xr:uid="{00000000-0005-0000-0000-000025270000}"/>
    <cellStyle name="Warning Text 9 2" xfId="8909" xr:uid="{00000000-0005-0000-0000-000026270000}"/>
    <cellStyle name="Warning Text 9_11. BS" xfId="11134" xr:uid="{ADCCC5E3-A9CB-4F39-8B45-7B76051B5CE3}"/>
    <cellStyle name="Währung [0]_2ADJ" xfId="619" xr:uid="{00000000-0005-0000-0000-000028270000}"/>
    <cellStyle name="Währung_2ADJ" xfId="620" xr:uid="{00000000-0005-0000-0000-000029270000}"/>
    <cellStyle name="X-ERTDisc" xfId="5669" xr:uid="{00000000-0005-0000-0000-00002A270000}"/>
    <cellStyle name="X-ERTDisc 2" xfId="8911" xr:uid="{00000000-0005-0000-0000-00002B270000}"/>
    <cellStyle name="X-ERTDisc 3" xfId="8910" xr:uid="{00000000-0005-0000-0000-00002C270000}"/>
    <cellStyle name="X-ERTDisc 3 2" xfId="10316" xr:uid="{7357FEBD-B120-4BAB-BC7D-23365FE90BCB}"/>
    <cellStyle name="X-ERTDisc 3_Published_values" xfId="12598" xr:uid="{680D6F1F-62EC-4714-9B61-43A81D978A94}"/>
    <cellStyle name="X-ERTDisc_11. BS" xfId="11135" xr:uid="{B3291AE9-09A5-457B-A7BC-694734F6D422}"/>
    <cellStyle name="X-ERTDisc1" xfId="5670" xr:uid="{00000000-0005-0000-0000-00002D270000}"/>
    <cellStyle name="X-ERTDisc1 2" xfId="8912" xr:uid="{00000000-0005-0000-0000-00002E270000}"/>
    <cellStyle name="X-ERTDisc1 2 2" xfId="10317" xr:uid="{FA750965-6532-43FC-BEC0-42DE3A7F2F59}"/>
    <cellStyle name="X-ERTDisc1 2_Published_values" xfId="12599" xr:uid="{B6DCA4D8-9DC1-4413-9589-4A0A7F1C5CE0}"/>
    <cellStyle name="X-ERTDisc1_11. BS" xfId="11136" xr:uid="{4E8FD93C-B651-45BA-BB69-B7F7DBFBE468}"/>
    <cellStyle name="X-ERTDisc3" xfId="5671" xr:uid="{00000000-0005-0000-0000-00002F270000}"/>
    <cellStyle name="X-ERTDisc3 2" xfId="8914" xr:uid="{00000000-0005-0000-0000-000030270000}"/>
    <cellStyle name="X-ERTDisc3 3" xfId="8913" xr:uid="{00000000-0005-0000-0000-000031270000}"/>
    <cellStyle name="X-ERTDisc3 3 2" xfId="10318" xr:uid="{7E0726E7-8319-496F-B9D9-E5C34B6566AA}"/>
    <cellStyle name="X-ERTDisc3 3_Published_values" xfId="12600" xr:uid="{6DB014FA-0E15-4710-802B-AD69A9D7CEDA}"/>
    <cellStyle name="X-ERTDisc3_11. BS" xfId="11137" xr:uid="{5DDEB458-CA80-4126-91E7-2FE7E8D153EC}"/>
    <cellStyle name="X-ERTDisc6" xfId="5672" xr:uid="{00000000-0005-0000-0000-000032270000}"/>
    <cellStyle name="X-ERTDisc6 2" xfId="8916" xr:uid="{00000000-0005-0000-0000-000033270000}"/>
    <cellStyle name="X-ERTDisc6 3" xfId="8915" xr:uid="{00000000-0005-0000-0000-000034270000}"/>
    <cellStyle name="X-ERTDisc6 3 2" xfId="10319" xr:uid="{DD07359F-2123-4938-AB5A-08BBBBDCF445}"/>
    <cellStyle name="X-ERTDisc6 3_Published_values" xfId="12601" xr:uid="{A902E0C2-BA02-4439-AF36-A03202B5FF67}"/>
    <cellStyle name="X-ERTDisc6_11. BS" xfId="11138" xr:uid="{25517C79-846D-4D08-A203-EEAE3EA2AEB9}"/>
    <cellStyle name="Überschrift" xfId="1879" xr:uid="{00000000-0005-0000-0000-000035270000}"/>
    <cellStyle name="Überschrift 1" xfId="1880" xr:uid="{00000000-0005-0000-0000-000036270000}"/>
    <cellStyle name="Überschrift 1 2" xfId="2024" xr:uid="{00000000-0005-0000-0000-000037270000}"/>
    <cellStyle name="Überschrift 1_11. BS" xfId="11114" xr:uid="{E4B77EF9-7A1B-4643-A688-9463DF33DA5A}"/>
    <cellStyle name="Überschrift 2" xfId="1881" xr:uid="{00000000-0005-0000-0000-000039270000}"/>
    <cellStyle name="Überschrift 2 2" xfId="2025" xr:uid="{00000000-0005-0000-0000-00003A270000}"/>
    <cellStyle name="Überschrift 2_11. BS" xfId="11115" xr:uid="{1625B33B-0DCB-4183-A7A8-708BC3894E72}"/>
    <cellStyle name="Überschrift 3" xfId="1882" xr:uid="{00000000-0005-0000-0000-00003C270000}"/>
    <cellStyle name="Überschrift 3 2" xfId="2026" xr:uid="{00000000-0005-0000-0000-00003D270000}"/>
    <cellStyle name="Überschrift 3 3" xfId="5652" xr:uid="{00000000-0005-0000-0000-00003E270000}"/>
    <cellStyle name="Überschrift 3 3 2" xfId="10313" xr:uid="{42CD91BA-EF07-4580-B2CC-86E0529E19C7}"/>
    <cellStyle name="Überschrift 3 3_Published_values" xfId="12595" xr:uid="{14A28C34-6709-43CC-BB34-1B67FC2D2083}"/>
    <cellStyle name="Überschrift 3_11. BS" xfId="11116" xr:uid="{FA4A113F-2C3F-4D39-BC50-707468056300}"/>
    <cellStyle name="Überschrift 4" xfId="1883" xr:uid="{00000000-0005-0000-0000-000040270000}"/>
    <cellStyle name="Überschrift 4 2" xfId="2027" xr:uid="{00000000-0005-0000-0000-000041270000}"/>
    <cellStyle name="Überschrift 4_11. BS" xfId="11117" xr:uid="{23D95403-6F4A-435D-9EE5-1E43AF141E2D}"/>
    <cellStyle name="Überschrift 5" xfId="2028" xr:uid="{00000000-0005-0000-0000-000043270000}"/>
    <cellStyle name="Überschrift_11. BS" xfId="11113" xr:uid="{66812B89-4A84-44D2-89B4-E1D324F1511D}"/>
    <cellStyle name="Zelle überprüfen" xfId="1888" xr:uid="{00000000-0005-0000-0000-000045270000}"/>
    <cellStyle name="Zelle überprüfen 2" xfId="2033" xr:uid="{00000000-0005-0000-0000-000046270000}"/>
    <cellStyle name="Zelle überprüfen_11. BS" xfId="11139" xr:uid="{42ECB222-8D7C-4088-81AC-AB4C3F872C63}"/>
    <cellStyle name="Ärenderubrik" xfId="8917" xr:uid="{00000000-0005-0000-0000-000048270000}"/>
    <cellStyle name="Обычный_1BAS" xfId="621" xr:uid="{00000000-0005-0000-0000-000049270000}"/>
    <cellStyle name="一般_Overdue" xfId="622" xr:uid="{00000000-0005-0000-0000-00004A270000}"/>
    <cellStyle name="千位分隔 2" xfId="1889" xr:uid="{00000000-0005-0000-0000-00004B270000}"/>
    <cellStyle name="千位分隔_0061 DSO DPO-0512-0110" xfId="623" xr:uid="{00000000-0005-0000-0000-00004C270000}"/>
    <cellStyle name="千分位[0]_Consol 2002-06 (57.12%)07-24" xfId="2034" xr:uid="{00000000-0005-0000-0000-00004D270000}"/>
    <cellStyle name="千分位_Book2" xfId="2035" xr:uid="{00000000-0005-0000-0000-00004E270000}"/>
    <cellStyle name="合计金额" xfId="2036" xr:uid="{00000000-0005-0000-0000-00004F270000}"/>
    <cellStyle name="常规 2" xfId="2069" xr:uid="{00000000-0005-0000-0000-000050270000}"/>
    <cellStyle name="常规_0061 DSO DPO-0512-0110" xfId="624" xr:uid="{00000000-0005-0000-0000-000051270000}"/>
    <cellStyle name="未定義" xfId="625" xr:uid="{00000000-0005-0000-0000-000052270000}"/>
    <cellStyle name="样式 1" xfId="8918" xr:uid="{00000000-0005-0000-0000-000053270000}"/>
    <cellStyle name="標準_材料在庫" xfId="626"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54E5A"/>
      <color rgb="FFA1A9B4"/>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264796</xdr:colOff>
      <xdr:row>3</xdr:row>
      <xdr:rowOff>4446</xdr:rowOff>
    </xdr:from>
    <xdr:to>
      <xdr:col>0</xdr:col>
      <xdr:colOff>1674814</xdr:colOff>
      <xdr:row>6</xdr:row>
      <xdr:rowOff>4548</xdr:rowOff>
    </xdr:to>
    <xdr:pic>
      <xdr:nvPicPr>
        <xdr:cNvPr id="2" name="Picture 1">
          <a:extLst>
            <a:ext uri="{FF2B5EF4-FFF2-40B4-BE49-F238E27FC236}">
              <a16:creationId xmlns:a16="http://schemas.microsoft.com/office/drawing/2014/main" id="{77BBD686-EB21-7A2B-1474-A45C41D7EAA3}"/>
            </a:ext>
          </a:extLst>
        </xdr:cNvPr>
        <xdr:cNvPicPr>
          <a:picLocks noChangeAspect="1"/>
        </xdr:cNvPicPr>
      </xdr:nvPicPr>
      <xdr:blipFill>
        <a:blip xmlns:r="http://schemas.openxmlformats.org/officeDocument/2006/relationships" r:embed="rId1"/>
        <a:stretch>
          <a:fillRect/>
        </a:stretch>
      </xdr:blipFill>
      <xdr:spPr>
        <a:xfrm>
          <a:off x="264796" y="528321"/>
          <a:ext cx="1410018" cy="5239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3\Reporting%20files\IR%20File%202021.09_Sal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2\Q1\Reporting%20files\IR%20File%202022.03_FinSta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cssefs0005\GC_Group\Group%20Investor%20Relations\2022\Q1\Reporting%20files\IR%20File%202022.03_FinSta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4\EIS\IR%20File%202021.12%20Finastat%202021.1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70" zoomScaleNormal="70" workbookViewId="0"/>
  </sheetViews>
  <sheetFormatPr defaultRowHeight="13.2"/>
  <cols>
    <col min="1" max="1" width="26.109375" customWidth="1"/>
    <col min="2" max="2" width="35.44140625" customWidth="1"/>
    <col min="3" max="6" width="25.5546875" customWidth="1"/>
    <col min="7" max="7" width="6.44140625" customWidth="1"/>
    <col min="8" max="8" width="36.44140625" customWidth="1"/>
    <col min="9" max="9" width="25.44140625" customWidth="1"/>
    <col min="10" max="10" width="31.44140625" customWidth="1"/>
    <col min="11" max="21" width="25.441406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650" t="s">
        <v>137</v>
      </c>
      <c r="C4" s="650"/>
      <c r="D4" s="650"/>
      <c r="E4" s="650"/>
      <c r="F4" s="650"/>
      <c r="G4" s="2"/>
      <c r="H4" s="2"/>
      <c r="I4" s="2"/>
      <c r="J4" s="2"/>
      <c r="K4" s="2"/>
      <c r="L4" s="2"/>
      <c r="M4" s="2"/>
      <c r="N4" s="2"/>
      <c r="O4" s="2"/>
      <c r="P4" s="2"/>
      <c r="Q4" s="2"/>
      <c r="R4" s="2"/>
      <c r="S4" s="2"/>
      <c r="T4" s="2"/>
      <c r="U4" s="2"/>
    </row>
    <row r="5" spans="1:21">
      <c r="A5" s="2"/>
      <c r="B5" s="694" t="s">
        <v>99</v>
      </c>
      <c r="C5" s="694" t="s">
        <v>100</v>
      </c>
      <c r="D5" s="694" t="s">
        <v>168</v>
      </c>
      <c r="E5" s="694" t="s">
        <v>101</v>
      </c>
      <c r="F5" s="727"/>
      <c r="G5" s="2"/>
      <c r="H5" s="2"/>
      <c r="I5" s="2"/>
      <c r="J5" s="2"/>
      <c r="K5" s="2"/>
      <c r="L5" s="2"/>
      <c r="M5" s="2"/>
      <c r="N5" s="2"/>
      <c r="O5" s="2"/>
      <c r="P5" s="2"/>
      <c r="Q5" s="2"/>
      <c r="R5" s="2"/>
      <c r="S5" s="2"/>
      <c r="T5" s="2"/>
      <c r="U5" s="2"/>
    </row>
    <row r="6" spans="1:21">
      <c r="A6" s="2"/>
      <c r="B6" s="86" t="s">
        <v>98</v>
      </c>
      <c r="C6" s="2" t="s">
        <v>110</v>
      </c>
      <c r="D6" s="2" t="s">
        <v>81</v>
      </c>
      <c r="E6" s="3"/>
      <c r="F6" s="2"/>
      <c r="I6" s="2"/>
      <c r="J6" s="2"/>
      <c r="K6" s="2"/>
      <c r="L6" s="2"/>
      <c r="M6" s="2"/>
      <c r="N6" s="2"/>
      <c r="O6" s="2"/>
      <c r="P6" s="2"/>
      <c r="Q6" s="2"/>
      <c r="R6" s="2"/>
      <c r="S6" s="2"/>
      <c r="T6" s="2"/>
      <c r="U6" s="2"/>
    </row>
    <row r="7" spans="1:21" ht="13.5" customHeight="1">
      <c r="A7" s="2"/>
      <c r="B7" s="86" t="s">
        <v>105</v>
      </c>
      <c r="C7" s="2" t="s">
        <v>102</v>
      </c>
      <c r="D7" s="2" t="s">
        <v>95</v>
      </c>
      <c r="E7" s="2"/>
      <c r="F7" s="2"/>
      <c r="I7" s="2"/>
      <c r="J7" s="2"/>
      <c r="K7" s="2"/>
      <c r="L7" s="2"/>
      <c r="M7" s="2"/>
      <c r="N7" s="2"/>
      <c r="O7" s="2"/>
      <c r="P7" s="2"/>
      <c r="Q7" s="2"/>
      <c r="R7" s="2"/>
      <c r="S7" s="2"/>
      <c r="T7" s="2"/>
      <c r="U7" s="2"/>
    </row>
    <row r="8" spans="1:21" ht="13.5" customHeight="1">
      <c r="A8" s="2"/>
      <c r="B8" s="86" t="s">
        <v>166</v>
      </c>
      <c r="C8" s="3" t="s">
        <v>167</v>
      </c>
      <c r="D8" s="3" t="s">
        <v>95</v>
      </c>
      <c r="E8" s="3"/>
      <c r="F8" s="2"/>
      <c r="I8" s="2"/>
      <c r="J8" s="2"/>
      <c r="K8" s="2"/>
      <c r="L8" s="2"/>
      <c r="M8" s="2"/>
      <c r="N8" s="2"/>
      <c r="O8" s="2"/>
      <c r="P8" s="2"/>
      <c r="Q8" s="2"/>
      <c r="R8" s="2"/>
      <c r="S8" s="2"/>
      <c r="T8" s="2"/>
      <c r="U8" s="2"/>
    </row>
    <row r="9" spans="1:21">
      <c r="A9" s="9"/>
      <c r="B9" s="86" t="s">
        <v>138</v>
      </c>
      <c r="C9" s="2" t="s">
        <v>139</v>
      </c>
      <c r="D9" s="2" t="s">
        <v>145</v>
      </c>
      <c r="E9" s="3"/>
      <c r="F9" s="2"/>
      <c r="I9" s="2"/>
      <c r="J9" s="2"/>
      <c r="K9" s="2"/>
      <c r="L9" s="2"/>
      <c r="M9" s="2"/>
      <c r="N9" s="2"/>
      <c r="O9" s="2"/>
      <c r="P9" s="2"/>
      <c r="Q9" s="2"/>
      <c r="R9" s="2"/>
      <c r="S9" s="2"/>
      <c r="T9" s="2"/>
      <c r="U9" s="2"/>
    </row>
    <row r="10" spans="1:21">
      <c r="A10" s="2"/>
      <c r="B10" s="86" t="s">
        <v>106</v>
      </c>
      <c r="C10" s="2" t="s">
        <v>103</v>
      </c>
      <c r="D10" s="2" t="s">
        <v>81</v>
      </c>
      <c r="E10" s="3"/>
      <c r="F10" s="2"/>
      <c r="I10" s="2"/>
      <c r="J10" s="2"/>
      <c r="K10" s="2"/>
      <c r="L10" s="2"/>
      <c r="M10" s="2"/>
      <c r="N10" s="2"/>
      <c r="O10" s="2"/>
      <c r="P10" s="2"/>
      <c r="Q10" s="2"/>
      <c r="R10" s="2"/>
      <c r="S10" s="2"/>
      <c r="T10" s="2"/>
      <c r="U10" s="2"/>
    </row>
    <row r="11" spans="1:21">
      <c r="A11" s="2"/>
      <c r="B11" s="86" t="s">
        <v>107</v>
      </c>
      <c r="C11" s="2" t="s">
        <v>108</v>
      </c>
      <c r="D11" s="2" t="s">
        <v>81</v>
      </c>
      <c r="E11" s="2"/>
      <c r="F11" s="2"/>
      <c r="I11" s="4"/>
      <c r="J11" s="2"/>
      <c r="K11" s="2"/>
      <c r="L11" s="2"/>
      <c r="M11" s="2"/>
      <c r="N11" s="2"/>
      <c r="O11" s="2"/>
      <c r="P11" s="2"/>
      <c r="Q11" s="2"/>
      <c r="R11" s="2"/>
      <c r="S11" s="2"/>
      <c r="T11" s="2"/>
      <c r="U11" s="2"/>
    </row>
    <row r="12" spans="1:21">
      <c r="A12" s="2"/>
      <c r="B12" s="86" t="s">
        <v>135</v>
      </c>
      <c r="C12" s="2" t="s">
        <v>136</v>
      </c>
      <c r="D12" s="2" t="s">
        <v>95</v>
      </c>
      <c r="E12" s="2"/>
      <c r="F12" s="2"/>
      <c r="G12" s="2"/>
      <c r="H12" s="2"/>
      <c r="I12" s="2"/>
      <c r="J12" s="2"/>
      <c r="K12" s="2"/>
      <c r="L12" s="2"/>
      <c r="M12" s="2"/>
      <c r="N12" s="2"/>
      <c r="O12" s="2"/>
      <c r="P12" s="2"/>
      <c r="Q12" s="2"/>
      <c r="R12" s="2"/>
      <c r="S12" s="2"/>
      <c r="T12" s="2"/>
      <c r="U12" s="2"/>
    </row>
    <row r="13" spans="1:21">
      <c r="A13" s="2"/>
      <c r="B13" s="86" t="s">
        <v>94</v>
      </c>
      <c r="C13" s="3" t="s">
        <v>104</v>
      </c>
      <c r="D13" s="2"/>
      <c r="E13" s="2"/>
      <c r="F13" s="2"/>
      <c r="G13" s="2"/>
      <c r="H13" s="2"/>
      <c r="I13" s="2"/>
      <c r="J13" s="2"/>
      <c r="K13" s="2"/>
      <c r="L13" s="2"/>
      <c r="M13" s="2"/>
      <c r="N13" s="2"/>
      <c r="O13" s="2"/>
      <c r="P13" s="2"/>
      <c r="Q13" s="2"/>
      <c r="R13" s="2"/>
      <c r="S13" s="2"/>
      <c r="T13" s="2"/>
      <c r="U13" s="2"/>
    </row>
    <row r="14" spans="1:21">
      <c r="A14" s="2"/>
      <c r="B14" s="700"/>
      <c r="C14" s="727"/>
      <c r="D14" s="727"/>
      <c r="E14" s="727"/>
      <c r="F14" s="727"/>
      <c r="G14" s="2"/>
      <c r="H14" s="2"/>
      <c r="I14" s="2"/>
      <c r="J14" s="2"/>
      <c r="K14" s="2"/>
      <c r="L14" s="2"/>
      <c r="M14" s="2"/>
      <c r="N14" s="2"/>
      <c r="O14" s="2"/>
      <c r="P14" s="2"/>
      <c r="Q14" s="2"/>
      <c r="R14" s="2"/>
      <c r="S14" s="2"/>
      <c r="T14" s="2"/>
      <c r="U14" s="2"/>
    </row>
    <row r="15" spans="1:21">
      <c r="A15" s="2"/>
      <c r="B15" s="86"/>
      <c r="C15" s="2"/>
      <c r="D15" s="2"/>
      <c r="E15" s="3"/>
      <c r="F15" s="2"/>
      <c r="G15" s="2"/>
      <c r="H15" s="2"/>
      <c r="I15" s="2"/>
      <c r="J15" s="2"/>
      <c r="K15" s="2"/>
      <c r="L15" s="2"/>
      <c r="M15" s="2"/>
      <c r="N15" s="2"/>
      <c r="O15" s="2"/>
      <c r="P15" s="2"/>
      <c r="Q15" s="2"/>
      <c r="R15" s="2"/>
      <c r="S15" s="2"/>
      <c r="T15" s="2"/>
      <c r="U15" s="2"/>
    </row>
    <row r="16" spans="1:21">
      <c r="A16" s="2"/>
      <c r="B16" s="3" t="s">
        <v>109</v>
      </c>
      <c r="D16" s="2"/>
      <c r="E16" s="2"/>
      <c r="F16" s="2"/>
      <c r="G16" s="2"/>
      <c r="H16" s="2"/>
      <c r="I16" s="2"/>
    </row>
    <row r="17" spans="1:9">
      <c r="A17" s="190"/>
      <c r="B17" s="212" t="s">
        <v>247</v>
      </c>
      <c r="C17" s="2"/>
      <c r="D17" s="2"/>
      <c r="E17" s="2"/>
      <c r="F17" s="2"/>
      <c r="G17" s="2"/>
      <c r="H17" s="2"/>
      <c r="I17" s="2"/>
    </row>
    <row r="18" spans="1:9">
      <c r="A18" s="2"/>
      <c r="B18" s="212" t="s">
        <v>308</v>
      </c>
      <c r="C18" s="2"/>
      <c r="D18" s="2"/>
      <c r="E18" s="2"/>
      <c r="F18" s="2"/>
      <c r="G18" s="2"/>
      <c r="H18" s="2"/>
      <c r="I18" s="2"/>
    </row>
    <row r="19" spans="1:9">
      <c r="A19" s="2"/>
      <c r="B19" s="308" t="s">
        <v>307</v>
      </c>
      <c r="C19" s="2"/>
      <c r="D19" s="2"/>
      <c r="E19" s="2"/>
      <c r="F19" s="2"/>
      <c r="G19" s="2"/>
      <c r="H19" s="2"/>
      <c r="I19" s="2"/>
    </row>
    <row r="20" spans="1:9" ht="56.25" customHeight="1">
      <c r="A20" s="2"/>
      <c r="B20" s="754" t="s">
        <v>185</v>
      </c>
      <c r="C20" s="754"/>
      <c r="D20" s="754"/>
      <c r="E20" s="754"/>
      <c r="F20" s="754"/>
      <c r="G20" s="2"/>
      <c r="H20" s="2"/>
      <c r="I20" s="2"/>
    </row>
    <row r="21" spans="1:9" ht="72" customHeight="1">
      <c r="A21" s="2"/>
      <c r="B21" s="754" t="s">
        <v>256</v>
      </c>
      <c r="C21" s="754"/>
      <c r="D21" s="754"/>
      <c r="E21" s="754"/>
      <c r="F21" s="754"/>
      <c r="G21" s="2"/>
      <c r="H21" s="190"/>
      <c r="I21" s="2"/>
    </row>
    <row r="22" spans="1:9">
      <c r="A22" s="2"/>
      <c r="B22" s="10" t="s">
        <v>183</v>
      </c>
      <c r="C22" s="2"/>
      <c r="D22" s="2"/>
      <c r="E22" s="2"/>
      <c r="F22" s="2"/>
      <c r="G22" s="2"/>
      <c r="H22" s="2"/>
      <c r="I22" s="2"/>
    </row>
    <row r="23" spans="1:9">
      <c r="A23" s="2"/>
      <c r="B23" s="303" t="s">
        <v>246</v>
      </c>
      <c r="C23" s="2"/>
      <c r="D23" s="2"/>
      <c r="E23" s="2"/>
      <c r="F23" s="2"/>
      <c r="G23" s="2"/>
      <c r="H23" s="2"/>
      <c r="I23" s="2"/>
    </row>
    <row r="24" spans="1:9">
      <c r="A24" s="2"/>
      <c r="B24" s="10"/>
      <c r="C24" s="2"/>
      <c r="D24" s="2"/>
      <c r="E24" s="2"/>
      <c r="F24" s="2"/>
      <c r="G24" s="2"/>
      <c r="H24" s="2"/>
      <c r="I24" s="2"/>
    </row>
    <row r="25" spans="1:9" ht="26.4">
      <c r="A25" s="211"/>
      <c r="B25" s="304" t="s">
        <v>257</v>
      </c>
      <c r="C25" s="747" t="s">
        <v>184</v>
      </c>
      <c r="D25" s="747"/>
      <c r="E25" s="752" t="s">
        <v>258</v>
      </c>
      <c r="F25" s="753"/>
      <c r="G25" s="2"/>
      <c r="H25" s="2"/>
      <c r="I25" s="2"/>
    </row>
    <row r="26" spans="1:9" ht="69" customHeight="1">
      <c r="A26" s="191"/>
      <c r="B26" s="302" t="s">
        <v>250</v>
      </c>
      <c r="C26" s="755" t="s">
        <v>249</v>
      </c>
      <c r="D26" s="755"/>
      <c r="E26" s="749" t="s">
        <v>252</v>
      </c>
      <c r="F26" s="749"/>
      <c r="G26" s="2"/>
      <c r="H26" s="2"/>
      <c r="I26" s="2"/>
    </row>
    <row r="27" spans="1:9" ht="39.6">
      <c r="A27" s="191"/>
      <c r="B27" s="302" t="s">
        <v>248</v>
      </c>
      <c r="C27" s="755" t="s">
        <v>251</v>
      </c>
      <c r="D27" s="755"/>
      <c r="E27" s="749"/>
      <c r="F27" s="749"/>
      <c r="G27" s="2"/>
      <c r="H27" s="2"/>
      <c r="I27" s="2"/>
    </row>
    <row r="28" spans="1:9" ht="108.75" customHeight="1">
      <c r="A28" s="191"/>
      <c r="B28" s="302" t="s">
        <v>254</v>
      </c>
      <c r="C28" s="746" t="s">
        <v>253</v>
      </c>
      <c r="D28" s="748"/>
      <c r="E28" s="746" t="s">
        <v>255</v>
      </c>
      <c r="F28" s="746"/>
      <c r="G28" s="2"/>
      <c r="H28" s="2"/>
      <c r="I28" s="2"/>
    </row>
    <row r="29" spans="1:9" ht="52.8">
      <c r="A29" s="324"/>
      <c r="B29" s="302" t="s">
        <v>287</v>
      </c>
      <c r="C29" s="746" t="s">
        <v>288</v>
      </c>
      <c r="D29" s="748"/>
      <c r="E29" s="746" t="s">
        <v>289</v>
      </c>
      <c r="F29" s="746"/>
      <c r="G29" s="2"/>
      <c r="H29" s="2"/>
      <c r="I29" s="2"/>
    </row>
    <row r="30" spans="1:9" ht="55.5" customHeight="1">
      <c r="A30" s="324"/>
      <c r="B30" s="302" t="s">
        <v>276</v>
      </c>
      <c r="C30" s="746" t="s">
        <v>277</v>
      </c>
      <c r="D30" s="748"/>
      <c r="E30" s="746" t="s">
        <v>278</v>
      </c>
      <c r="F30" s="746"/>
      <c r="G30" s="2"/>
      <c r="H30" s="2"/>
      <c r="I30" s="2"/>
    </row>
    <row r="31" spans="1:9" ht="65.25" customHeight="1">
      <c r="A31" s="324"/>
      <c r="B31" s="302" t="s">
        <v>298</v>
      </c>
      <c r="C31" s="746" t="s">
        <v>297</v>
      </c>
      <c r="D31" s="748"/>
      <c r="E31" s="746" t="s">
        <v>299</v>
      </c>
      <c r="F31" s="746"/>
      <c r="G31" s="2"/>
      <c r="H31" s="2"/>
      <c r="I31" s="2"/>
    </row>
    <row r="32" spans="1:9" ht="71.25" customHeight="1">
      <c r="A32" s="191"/>
      <c r="B32" s="302" t="s">
        <v>268</v>
      </c>
      <c r="C32" s="746" t="s">
        <v>269</v>
      </c>
      <c r="D32" s="748"/>
      <c r="E32" s="746" t="s">
        <v>270</v>
      </c>
      <c r="F32" s="746"/>
      <c r="G32" s="2"/>
      <c r="H32" s="751"/>
      <c r="I32" s="751"/>
    </row>
    <row r="33" spans="1:10" ht="135" customHeight="1">
      <c r="A33" s="191"/>
      <c r="B33" s="466" t="s">
        <v>387</v>
      </c>
      <c r="C33" s="746" t="s">
        <v>394</v>
      </c>
      <c r="D33" s="748"/>
      <c r="E33" s="746" t="s">
        <v>416</v>
      </c>
      <c r="F33" s="748"/>
      <c r="G33" s="2"/>
      <c r="H33" s="462"/>
      <c r="I33" s="462"/>
    </row>
    <row r="34" spans="1:10" ht="54" customHeight="1">
      <c r="A34" s="325"/>
      <c r="B34" s="302" t="s">
        <v>390</v>
      </c>
      <c r="C34" s="746" t="s">
        <v>259</v>
      </c>
      <c r="D34" s="748"/>
      <c r="E34" s="749" t="s">
        <v>261</v>
      </c>
      <c r="F34" s="749"/>
      <c r="G34" s="2"/>
      <c r="H34" s="750"/>
      <c r="I34" s="750"/>
      <c r="J34" s="750"/>
    </row>
    <row r="35" spans="1:10" ht="64.5" customHeight="1">
      <c r="A35" s="325"/>
      <c r="B35" s="302" t="s">
        <v>300</v>
      </c>
      <c r="C35" s="746" t="s">
        <v>260</v>
      </c>
      <c r="D35" s="748"/>
      <c r="E35" s="749"/>
      <c r="F35" s="749"/>
      <c r="G35" s="2"/>
      <c r="H35" s="750"/>
      <c r="I35" s="750"/>
      <c r="J35" s="750"/>
    </row>
    <row r="36" spans="1:10" ht="66.75" customHeight="1">
      <c r="A36" s="324"/>
      <c r="B36" s="302" t="s">
        <v>301</v>
      </c>
      <c r="C36" s="746" t="s">
        <v>302</v>
      </c>
      <c r="D36" s="748"/>
      <c r="E36" s="746" t="s">
        <v>303</v>
      </c>
      <c r="F36" s="746"/>
      <c r="G36" s="2"/>
      <c r="H36" s="195"/>
      <c r="I36" s="2"/>
    </row>
    <row r="37" spans="1:10" ht="79.5" customHeight="1">
      <c r="A37" s="324"/>
      <c r="B37" s="302" t="s">
        <v>271</v>
      </c>
      <c r="C37" s="746" t="s">
        <v>272</v>
      </c>
      <c r="D37" s="748"/>
      <c r="E37" s="746" t="s">
        <v>273</v>
      </c>
      <c r="F37" s="746"/>
      <c r="G37" s="2"/>
      <c r="H37" s="195"/>
      <c r="I37" s="2"/>
    </row>
    <row r="38" spans="1:10" ht="119.85" customHeight="1">
      <c r="A38" s="191"/>
      <c r="B38" s="302" t="s">
        <v>274</v>
      </c>
      <c r="C38" s="746" t="s">
        <v>340</v>
      </c>
      <c r="D38" s="748"/>
      <c r="E38" s="746" t="s">
        <v>275</v>
      </c>
      <c r="F38" s="746"/>
      <c r="G38" s="2"/>
      <c r="H38" s="193"/>
      <c r="I38" s="2"/>
    </row>
    <row r="39" spans="1:10" ht="59.25" customHeight="1">
      <c r="A39" s="325"/>
      <c r="B39" s="302" t="s">
        <v>282</v>
      </c>
      <c r="C39" s="746" t="s">
        <v>283</v>
      </c>
      <c r="D39" s="748"/>
      <c r="E39" s="746" t="s">
        <v>284</v>
      </c>
      <c r="F39" s="746"/>
      <c r="G39" s="2"/>
      <c r="H39" s="190"/>
      <c r="I39" s="2"/>
    </row>
    <row r="40" spans="1:10" ht="133.5" customHeight="1">
      <c r="A40" s="191"/>
      <c r="B40" s="302" t="s">
        <v>285</v>
      </c>
      <c r="C40" s="746" t="s">
        <v>391</v>
      </c>
      <c r="D40" s="748"/>
      <c r="E40" s="746" t="s">
        <v>286</v>
      </c>
      <c r="F40" s="746"/>
      <c r="G40" s="2"/>
      <c r="H40" s="190"/>
      <c r="I40" s="2"/>
    </row>
    <row r="41" spans="1:10" ht="86.25" customHeight="1">
      <c r="A41" s="191"/>
      <c r="B41" s="302" t="s">
        <v>280</v>
      </c>
      <c r="C41" s="746" t="s">
        <v>279</v>
      </c>
      <c r="D41" s="748"/>
      <c r="E41" s="746" t="s">
        <v>281</v>
      </c>
      <c r="F41" s="746"/>
      <c r="G41" s="2"/>
      <c r="H41" s="193"/>
      <c r="I41" s="2"/>
    </row>
    <row r="42" spans="1:10" ht="78.75" customHeight="1">
      <c r="A42" s="191"/>
      <c r="B42" s="302" t="s">
        <v>291</v>
      </c>
      <c r="C42" s="746" t="s">
        <v>290</v>
      </c>
      <c r="D42" s="748"/>
      <c r="E42" s="746" t="s">
        <v>292</v>
      </c>
      <c r="F42" s="746"/>
      <c r="G42" s="2"/>
      <c r="H42" s="190"/>
      <c r="I42" s="2"/>
    </row>
    <row r="43" spans="1:10" ht="79.2">
      <c r="A43" s="191"/>
      <c r="B43" s="302" t="s">
        <v>293</v>
      </c>
      <c r="C43" s="746" t="s">
        <v>392</v>
      </c>
      <c r="D43" s="748"/>
      <c r="E43" s="746" t="s">
        <v>393</v>
      </c>
      <c r="F43" s="746"/>
      <c r="G43" s="2"/>
      <c r="H43" s="190"/>
      <c r="I43" s="2"/>
    </row>
    <row r="44" spans="1:10" ht="68.25" customHeight="1">
      <c r="A44" s="191"/>
      <c r="B44" s="302" t="s">
        <v>294</v>
      </c>
      <c r="C44" s="746" t="s">
        <v>295</v>
      </c>
      <c r="D44" s="748"/>
      <c r="E44" s="746" t="s">
        <v>296</v>
      </c>
      <c r="F44" s="746"/>
      <c r="G44" s="2"/>
      <c r="H44" s="193"/>
      <c r="I44" s="2"/>
    </row>
    <row r="45" spans="1:10" ht="97.5" customHeight="1">
      <c r="A45" s="325"/>
      <c r="B45" s="302" t="s">
        <v>266</v>
      </c>
      <c r="C45" s="746" t="s">
        <v>265</v>
      </c>
      <c r="D45" s="748"/>
      <c r="E45" s="746" t="s">
        <v>267</v>
      </c>
      <c r="F45" s="746"/>
      <c r="G45" s="2"/>
      <c r="H45" s="194"/>
      <c r="I45" s="2"/>
    </row>
    <row r="46" spans="1:10" ht="97.5" customHeight="1">
      <c r="A46" s="325"/>
      <c r="B46" s="302" t="s">
        <v>263</v>
      </c>
      <c r="C46" s="746" t="s">
        <v>262</v>
      </c>
      <c r="D46" s="748"/>
      <c r="E46" s="746" t="s">
        <v>264</v>
      </c>
      <c r="F46" s="746"/>
      <c r="G46" s="2"/>
      <c r="H46" s="193"/>
      <c r="I46" s="2"/>
    </row>
    <row r="47" spans="1:10" ht="66.75" customHeight="1">
      <c r="A47" s="191"/>
      <c r="B47" s="307" t="s">
        <v>304</v>
      </c>
      <c r="C47" s="746" t="s">
        <v>305</v>
      </c>
      <c r="D47" s="748"/>
      <c r="E47" s="746" t="s">
        <v>306</v>
      </c>
      <c r="F47" s="746"/>
      <c r="G47" s="2"/>
      <c r="H47" s="193"/>
      <c r="I47" s="2"/>
    </row>
    <row r="49" spans="1:9">
      <c r="A49" s="2"/>
      <c r="B49" s="2"/>
      <c r="C49" s="2"/>
      <c r="D49" s="2"/>
      <c r="E49" s="2"/>
      <c r="F49" s="2"/>
      <c r="G49" s="2"/>
      <c r="H49" s="192"/>
      <c r="I49" s="2"/>
    </row>
    <row r="50" spans="1:9">
      <c r="A50" s="2"/>
      <c r="B50" s="2"/>
      <c r="C50" s="2"/>
      <c r="D50" s="2"/>
      <c r="E50" s="2"/>
      <c r="F50" s="2"/>
      <c r="G50" s="2"/>
      <c r="H50" s="2"/>
      <c r="I50" s="2"/>
    </row>
    <row r="51" spans="1:9">
      <c r="A51" s="2"/>
      <c r="B51" s="2"/>
      <c r="C51" s="2"/>
      <c r="D51" s="2"/>
      <c r="E51" s="2"/>
      <c r="F51" s="2"/>
      <c r="G51" s="2"/>
      <c r="H51" s="2"/>
      <c r="I51" s="2"/>
    </row>
    <row r="52" spans="1:9">
      <c r="A52" s="2"/>
      <c r="B52" s="190"/>
      <c r="C52" s="2"/>
      <c r="D52" s="2"/>
      <c r="E52" s="2"/>
      <c r="F52" s="2"/>
      <c r="G52" s="2"/>
      <c r="H52" s="2"/>
      <c r="I52" s="2"/>
    </row>
    <row r="53" spans="1:9">
      <c r="A53" s="2"/>
      <c r="B53" s="190"/>
      <c r="C53" s="2"/>
      <c r="D53" s="2"/>
      <c r="E53" s="2"/>
    </row>
    <row r="54" spans="1:9">
      <c r="A54" s="2"/>
      <c r="B54" s="2"/>
      <c r="C54" s="2"/>
      <c r="D54" s="2"/>
      <c r="E54" s="2"/>
    </row>
    <row r="55" spans="1:9">
      <c r="A55" s="2"/>
      <c r="B55" s="2"/>
      <c r="C55" s="2"/>
      <c r="D55" s="2"/>
      <c r="E55" s="2"/>
      <c r="F55" s="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H34:J35"/>
    <mergeCell ref="H32:I32"/>
    <mergeCell ref="E25:F25"/>
    <mergeCell ref="B20:F20"/>
    <mergeCell ref="B21:F21"/>
    <mergeCell ref="C26:D26"/>
    <mergeCell ref="C27:D27"/>
    <mergeCell ref="C28:D28"/>
    <mergeCell ref="C29:D29"/>
    <mergeCell ref="C30:D30"/>
    <mergeCell ref="C33:D33"/>
    <mergeCell ref="E33:F33"/>
    <mergeCell ref="C44:D44"/>
    <mergeCell ref="C35:D35"/>
    <mergeCell ref="C37:D37"/>
    <mergeCell ref="C36:D36"/>
    <mergeCell ref="C39:D39"/>
    <mergeCell ref="C38:D38"/>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7"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054E5A"/>
    <pageSetUpPr fitToPage="1"/>
  </sheetPr>
  <dimension ref="A1:I61"/>
  <sheetViews>
    <sheetView showGridLines="0" workbookViewId="0"/>
  </sheetViews>
  <sheetFormatPr defaultColWidth="9.109375" defaultRowHeight="13.2"/>
  <cols>
    <col min="1" max="1" width="38.109375" customWidth="1"/>
    <col min="2" max="7" width="9.44140625" style="107" customWidth="1"/>
    <col min="8" max="8" width="9.109375" style="2"/>
  </cols>
  <sheetData>
    <row r="1" spans="1:9">
      <c r="A1" s="650" t="s">
        <v>11</v>
      </c>
      <c r="B1" s="660"/>
      <c r="C1" s="660"/>
      <c r="D1" s="660"/>
      <c r="E1" s="660"/>
      <c r="F1" s="660"/>
      <c r="G1" s="660"/>
    </row>
    <row r="2" spans="1:9">
      <c r="A2" s="650" t="s">
        <v>173</v>
      </c>
      <c r="B2" s="660"/>
      <c r="C2" s="660"/>
      <c r="D2" s="660"/>
      <c r="E2" s="660"/>
      <c r="F2" s="660"/>
      <c r="G2" s="660"/>
    </row>
    <row r="3" spans="1:9">
      <c r="A3" s="650" t="s">
        <v>39</v>
      </c>
      <c r="B3" s="664"/>
      <c r="C3" s="664"/>
      <c r="D3" s="664"/>
      <c r="E3" s="664"/>
      <c r="F3" s="664"/>
      <c r="G3" s="664"/>
      <c r="H3" s="262"/>
    </row>
    <row r="4" spans="1:9">
      <c r="A4" s="688" t="s">
        <v>0</v>
      </c>
      <c r="B4" s="689">
        <v>2018</v>
      </c>
      <c r="C4" s="689">
        <v>2019</v>
      </c>
      <c r="D4" s="689">
        <v>2020</v>
      </c>
      <c r="E4" s="689">
        <v>2021</v>
      </c>
      <c r="F4" s="689">
        <v>2022</v>
      </c>
      <c r="G4" s="689">
        <v>2023</v>
      </c>
      <c r="H4" s="262"/>
      <c r="I4" s="262"/>
    </row>
    <row r="5" spans="1:9" s="1" customFormat="1">
      <c r="A5" s="67" t="s">
        <v>142</v>
      </c>
      <c r="B5" s="288">
        <v>0</v>
      </c>
      <c r="C5" s="288">
        <v>1</v>
      </c>
      <c r="D5" s="288">
        <v>3</v>
      </c>
      <c r="E5" s="288">
        <v>2</v>
      </c>
      <c r="F5" s="288">
        <v>3</v>
      </c>
      <c r="G5" s="288">
        <v>5</v>
      </c>
      <c r="H5" s="3"/>
    </row>
    <row r="6" spans="1:9">
      <c r="A6" s="67" t="s">
        <v>141</v>
      </c>
      <c r="B6" s="288">
        <v>3</v>
      </c>
      <c r="C6" s="288">
        <v>5</v>
      </c>
      <c r="D6" s="288">
        <v>-3</v>
      </c>
      <c r="E6" s="288">
        <v>-6</v>
      </c>
      <c r="F6" s="288">
        <v>11</v>
      </c>
      <c r="G6" s="288">
        <v>3</v>
      </c>
    </row>
    <row r="7" spans="1:9">
      <c r="A7" s="67" t="s">
        <v>342</v>
      </c>
      <c r="B7" s="288">
        <v>5</v>
      </c>
      <c r="C7" s="288">
        <v>3</v>
      </c>
      <c r="D7" s="288">
        <v>-5</v>
      </c>
      <c r="E7" s="288">
        <v>33</v>
      </c>
      <c r="F7" s="288">
        <v>8</v>
      </c>
      <c r="G7" s="288">
        <v>0</v>
      </c>
    </row>
    <row r="8" spans="1:9">
      <c r="A8" s="67" t="s">
        <v>143</v>
      </c>
      <c r="B8" s="288">
        <f>SUM(B5:B7)</f>
        <v>8</v>
      </c>
      <c r="C8" s="288">
        <f>SUM(C5:C7)</f>
        <v>9</v>
      </c>
      <c r="D8" s="288">
        <f>SUM(D5:D7)</f>
        <v>-5</v>
      </c>
      <c r="E8" s="288">
        <f>SUM(E5:E7)</f>
        <v>29</v>
      </c>
      <c r="F8" s="288">
        <f>SUM(F5:F7)</f>
        <v>22</v>
      </c>
      <c r="G8" s="288">
        <v>8</v>
      </c>
    </row>
    <row r="9" spans="1:9">
      <c r="A9" s="688" t="s">
        <v>2</v>
      </c>
      <c r="B9" s="689">
        <f>+B$4</f>
        <v>2018</v>
      </c>
      <c r="C9" s="689">
        <v>2019</v>
      </c>
      <c r="D9" s="689">
        <v>2020</v>
      </c>
      <c r="E9" s="689">
        <v>2021</v>
      </c>
      <c r="F9" s="689">
        <v>2022</v>
      </c>
      <c r="G9" s="689">
        <v>2023</v>
      </c>
    </row>
    <row r="10" spans="1:9">
      <c r="A10" s="67" t="s">
        <v>142</v>
      </c>
      <c r="B10" s="189">
        <v>1</v>
      </c>
      <c r="C10" s="189">
        <v>1</v>
      </c>
      <c r="D10" s="189">
        <v>1</v>
      </c>
      <c r="E10" s="189">
        <v>2</v>
      </c>
      <c r="F10" s="189">
        <v>2</v>
      </c>
      <c r="G10" s="189">
        <v>2</v>
      </c>
    </row>
    <row r="11" spans="1:9">
      <c r="A11" s="67" t="s">
        <v>141</v>
      </c>
      <c r="B11" s="189">
        <v>2</v>
      </c>
      <c r="C11" s="189">
        <v>5</v>
      </c>
      <c r="D11" s="189">
        <v>-4</v>
      </c>
      <c r="E11" s="189">
        <v>-6</v>
      </c>
      <c r="F11" s="189">
        <v>11</v>
      </c>
      <c r="G11" s="189">
        <v>3</v>
      </c>
    </row>
    <row r="12" spans="1:9">
      <c r="A12" s="67" t="s">
        <v>342</v>
      </c>
      <c r="B12" s="189">
        <v>9</v>
      </c>
      <c r="C12" s="189">
        <v>5</v>
      </c>
      <c r="D12" s="189">
        <v>-3</v>
      </c>
      <c r="E12" s="189">
        <v>20</v>
      </c>
      <c r="F12" s="189">
        <v>14</v>
      </c>
      <c r="G12" s="189">
        <v>9</v>
      </c>
    </row>
    <row r="13" spans="1:9">
      <c r="A13" s="67" t="s">
        <v>143</v>
      </c>
      <c r="B13" s="189">
        <f>SUM(B10:B12)</f>
        <v>12</v>
      </c>
      <c r="C13" s="189">
        <f>SUM(C10:C12)</f>
        <v>11</v>
      </c>
      <c r="D13" s="189">
        <f>SUM(D10:D12)</f>
        <v>-6</v>
      </c>
      <c r="E13" s="189">
        <f>SUM(E10:E12)</f>
        <v>16</v>
      </c>
      <c r="F13" s="189">
        <f>SUM(F10:F12)</f>
        <v>27</v>
      </c>
      <c r="G13" s="189">
        <v>14</v>
      </c>
    </row>
    <row r="14" spans="1:9">
      <c r="A14" s="688" t="s">
        <v>191</v>
      </c>
      <c r="B14" s="689">
        <f>+B$4</f>
        <v>2018</v>
      </c>
      <c r="C14" s="689">
        <v>2019</v>
      </c>
      <c r="D14" s="689">
        <v>2020</v>
      </c>
      <c r="E14" s="689">
        <v>2021</v>
      </c>
      <c r="F14" s="689">
        <v>2022</v>
      </c>
      <c r="G14" s="689">
        <v>2023</v>
      </c>
    </row>
    <row r="15" spans="1:9">
      <c r="A15" s="67" t="s">
        <v>142</v>
      </c>
      <c r="B15" s="189">
        <v>2</v>
      </c>
      <c r="C15" s="189">
        <v>3</v>
      </c>
      <c r="D15" s="189">
        <v>3</v>
      </c>
      <c r="E15" s="189">
        <v>1</v>
      </c>
      <c r="F15" s="189">
        <v>1</v>
      </c>
      <c r="G15" s="189">
        <v>4</v>
      </c>
    </row>
    <row r="16" spans="1:9">
      <c r="A16" s="67" t="s">
        <v>141</v>
      </c>
      <c r="B16" s="189">
        <v>2</v>
      </c>
      <c r="C16" s="189">
        <v>7</v>
      </c>
      <c r="D16" s="189">
        <v>-2</v>
      </c>
      <c r="E16" s="189">
        <v>-8</v>
      </c>
      <c r="F16" s="189">
        <v>11</v>
      </c>
      <c r="G16" s="189">
        <v>3</v>
      </c>
    </row>
    <row r="17" spans="1:7">
      <c r="A17" s="67" t="s">
        <v>342</v>
      </c>
      <c r="B17" s="189">
        <v>-6</v>
      </c>
      <c r="C17" s="189">
        <v>1</v>
      </c>
      <c r="D17" s="189">
        <v>6</v>
      </c>
      <c r="E17" s="189">
        <v>62</v>
      </c>
      <c r="F17" s="189">
        <v>-8</v>
      </c>
      <c r="G17" s="189">
        <v>-20</v>
      </c>
    </row>
    <row r="18" spans="1:7">
      <c r="A18" s="67" t="s">
        <v>143</v>
      </c>
      <c r="B18" s="189">
        <f>SUM(B15:B17)</f>
        <v>-2</v>
      </c>
      <c r="C18" s="189">
        <f>SUM(C15:C17)</f>
        <v>11</v>
      </c>
      <c r="D18" s="189">
        <f>SUM(D15:D17)</f>
        <v>7</v>
      </c>
      <c r="E18" s="189">
        <f>SUM(E15:E17)</f>
        <v>55</v>
      </c>
      <c r="F18" s="189">
        <f>SUM(F15:F17)</f>
        <v>4</v>
      </c>
      <c r="G18" s="189">
        <v>-13</v>
      </c>
    </row>
    <row r="19" spans="1:7">
      <c r="A19" s="688" t="s">
        <v>3</v>
      </c>
      <c r="B19" s="689">
        <f>+B$4</f>
        <v>2018</v>
      </c>
      <c r="C19" s="689">
        <v>2019</v>
      </c>
      <c r="D19" s="689">
        <v>2020</v>
      </c>
      <c r="E19" s="689">
        <v>2021</v>
      </c>
      <c r="F19" s="689">
        <v>2022</v>
      </c>
      <c r="G19" s="689">
        <v>2023</v>
      </c>
    </row>
    <row r="20" spans="1:7">
      <c r="A20" s="67" t="s">
        <v>142</v>
      </c>
      <c r="B20" s="103">
        <v>0</v>
      </c>
      <c r="C20" s="103">
        <v>0</v>
      </c>
      <c r="D20" s="103">
        <v>8</v>
      </c>
      <c r="E20" s="103">
        <v>8</v>
      </c>
      <c r="F20" s="103">
        <v>-1</v>
      </c>
      <c r="G20" s="103">
        <v>0</v>
      </c>
    </row>
    <row r="21" spans="1:7">
      <c r="A21" s="67" t="s">
        <v>141</v>
      </c>
      <c r="B21" s="103">
        <v>4</v>
      </c>
      <c r="C21" s="103">
        <v>5</v>
      </c>
      <c r="D21" s="103">
        <v>-3</v>
      </c>
      <c r="E21" s="103">
        <v>-5</v>
      </c>
      <c r="F21" s="103">
        <v>11</v>
      </c>
      <c r="G21" s="103">
        <v>4</v>
      </c>
    </row>
    <row r="22" spans="1:7">
      <c r="A22" s="67" t="s">
        <v>342</v>
      </c>
      <c r="B22" s="103">
        <v>6</v>
      </c>
      <c r="C22" s="103">
        <v>-5</v>
      </c>
      <c r="D22" s="103">
        <v>-16</v>
      </c>
      <c r="E22" s="103">
        <v>23</v>
      </c>
      <c r="F22" s="103">
        <v>17</v>
      </c>
      <c r="G22" s="103">
        <v>9</v>
      </c>
    </row>
    <row r="23" spans="1:7">
      <c r="A23" s="67" t="s">
        <v>143</v>
      </c>
      <c r="B23" s="103">
        <f>SUM(B20:B22)</f>
        <v>10</v>
      </c>
      <c r="C23" s="103">
        <f>SUM(C20:C22)</f>
        <v>0</v>
      </c>
      <c r="D23" s="103">
        <f>SUM(D20:D22)</f>
        <v>-11</v>
      </c>
      <c r="E23" s="103">
        <f>SUM(E20:E22)</f>
        <v>26</v>
      </c>
      <c r="F23" s="103">
        <f>SUM(F20:F22)</f>
        <v>27</v>
      </c>
      <c r="G23" s="103">
        <v>13</v>
      </c>
    </row>
    <row r="24" spans="1:7">
      <c r="A24" s="688" t="s">
        <v>193</v>
      </c>
      <c r="B24" s="689">
        <f>+B$4</f>
        <v>2018</v>
      </c>
      <c r="C24" s="689">
        <v>2019</v>
      </c>
      <c r="D24" s="689">
        <v>2020</v>
      </c>
      <c r="E24" s="689">
        <v>2021</v>
      </c>
      <c r="F24" s="689">
        <v>2022</v>
      </c>
      <c r="G24" s="689">
        <v>2023</v>
      </c>
    </row>
    <row r="25" spans="1:7">
      <c r="A25" s="67" t="s">
        <v>142</v>
      </c>
      <c r="B25" s="288">
        <v>-2</v>
      </c>
      <c r="C25" s="288">
        <v>0</v>
      </c>
      <c r="D25" s="288">
        <v>1</v>
      </c>
      <c r="E25" s="288">
        <v>1</v>
      </c>
      <c r="F25" s="288">
        <v>13</v>
      </c>
      <c r="G25" s="288">
        <v>21</v>
      </c>
    </row>
    <row r="26" spans="1:7">
      <c r="A26" s="67" t="s">
        <v>141</v>
      </c>
      <c r="B26" s="288">
        <v>2</v>
      </c>
      <c r="C26" s="288">
        <v>5</v>
      </c>
      <c r="D26" s="288">
        <v>-4</v>
      </c>
      <c r="E26" s="288">
        <v>-6</v>
      </c>
      <c r="F26" s="288">
        <v>13</v>
      </c>
      <c r="G26" s="288">
        <v>4</v>
      </c>
    </row>
    <row r="27" spans="1:7">
      <c r="A27" s="67" t="s">
        <v>342</v>
      </c>
      <c r="B27" s="288">
        <v>11</v>
      </c>
      <c r="C27" s="288">
        <v>7</v>
      </c>
      <c r="D27" s="288">
        <v>-12</v>
      </c>
      <c r="E27" s="288">
        <v>33</v>
      </c>
      <c r="F27" s="288">
        <v>18</v>
      </c>
      <c r="G27" s="288">
        <v>-1</v>
      </c>
    </row>
    <row r="28" spans="1:7">
      <c r="A28" s="67" t="s">
        <v>143</v>
      </c>
      <c r="B28" s="288">
        <f>SUM(B25:B27)</f>
        <v>11</v>
      </c>
      <c r="C28" s="288">
        <f>SUM(C25:C27)</f>
        <v>12</v>
      </c>
      <c r="D28" s="288">
        <f>SUM(D25:D27)</f>
        <v>-15</v>
      </c>
      <c r="E28" s="288">
        <f>SUM(E25:E27)</f>
        <v>28</v>
      </c>
      <c r="F28" s="288">
        <f>SUM(F25:F27)</f>
        <v>44</v>
      </c>
      <c r="G28" s="288">
        <v>24</v>
      </c>
    </row>
    <row r="29" spans="1:7">
      <c r="A29" s="67"/>
      <c r="B29" s="25"/>
      <c r="C29" s="25"/>
      <c r="D29" s="25"/>
      <c r="E29" s="25"/>
      <c r="F29" s="25"/>
      <c r="G29" s="25"/>
    </row>
    <row r="30" spans="1:7">
      <c r="A30" s="650" t="s">
        <v>173</v>
      </c>
      <c r="B30" s="660"/>
      <c r="C30" s="660"/>
      <c r="D30" s="660"/>
      <c r="E30" s="660"/>
      <c r="F30" s="660"/>
      <c r="G30" s="660"/>
    </row>
    <row r="31" spans="1:7">
      <c r="A31" s="650" t="s">
        <v>140</v>
      </c>
      <c r="B31" s="664"/>
      <c r="C31" s="664"/>
      <c r="D31" s="664"/>
      <c r="E31" s="664"/>
      <c r="F31" s="664"/>
      <c r="G31" s="664"/>
    </row>
    <row r="32" spans="1:7">
      <c r="A32" s="688" t="s">
        <v>0</v>
      </c>
      <c r="B32" s="689">
        <f>B4</f>
        <v>2018</v>
      </c>
      <c r="C32" s="689">
        <v>2019</v>
      </c>
      <c r="D32" s="689">
        <v>2020</v>
      </c>
      <c r="E32" s="689">
        <v>2021</v>
      </c>
      <c r="F32" s="689">
        <v>2022</v>
      </c>
      <c r="G32" s="689">
        <v>2023</v>
      </c>
    </row>
    <row r="33" spans="1:7">
      <c r="A33" s="67" t="s">
        <v>142</v>
      </c>
      <c r="B33" s="288">
        <v>0</v>
      </c>
      <c r="C33" s="288">
        <v>2</v>
      </c>
      <c r="D33" s="288">
        <v>3</v>
      </c>
      <c r="E33" s="288">
        <v>2</v>
      </c>
      <c r="F33" s="288">
        <v>3</v>
      </c>
      <c r="G33" s="288">
        <v>4</v>
      </c>
    </row>
    <row r="34" spans="1:7">
      <c r="A34" s="67" t="s">
        <v>141</v>
      </c>
      <c r="B34" s="288">
        <v>3</v>
      </c>
      <c r="C34" s="288">
        <v>5</v>
      </c>
      <c r="D34" s="288">
        <v>-4</v>
      </c>
      <c r="E34" s="288">
        <v>-5</v>
      </c>
      <c r="F34" s="288">
        <v>12</v>
      </c>
      <c r="G34" s="288">
        <v>4</v>
      </c>
    </row>
    <row r="35" spans="1:7">
      <c r="A35" s="67" t="s">
        <v>342</v>
      </c>
      <c r="B35" s="288">
        <v>8</v>
      </c>
      <c r="C35" s="288">
        <v>2</v>
      </c>
      <c r="D35" s="288">
        <v>-3</v>
      </c>
      <c r="E35" s="288">
        <v>14</v>
      </c>
      <c r="F35" s="288">
        <v>12</v>
      </c>
      <c r="G35" s="288">
        <v>14</v>
      </c>
    </row>
    <row r="36" spans="1:7">
      <c r="A36" s="67" t="s">
        <v>143</v>
      </c>
      <c r="B36" s="288">
        <f>SUM(B33:B35)</f>
        <v>11</v>
      </c>
      <c r="C36" s="288">
        <f>SUM(C33:C35)</f>
        <v>9</v>
      </c>
      <c r="D36" s="288">
        <f>SUM(D33:D35)</f>
        <v>-4</v>
      </c>
      <c r="E36" s="288">
        <f>SUM(E33:E35)</f>
        <v>11</v>
      </c>
      <c r="F36" s="288">
        <f>SUM(F33:F35)</f>
        <v>27</v>
      </c>
      <c r="G36" s="288">
        <v>22</v>
      </c>
    </row>
    <row r="37" spans="1:7">
      <c r="A37" s="688" t="s">
        <v>241</v>
      </c>
      <c r="B37" s="689">
        <f>B4</f>
        <v>2018</v>
      </c>
      <c r="C37" s="689">
        <v>2019</v>
      </c>
      <c r="D37" s="689">
        <v>2020</v>
      </c>
      <c r="E37" s="689">
        <v>2021</v>
      </c>
      <c r="F37" s="689">
        <v>2022</v>
      </c>
      <c r="G37" s="689">
        <v>2023</v>
      </c>
    </row>
    <row r="38" spans="1:7">
      <c r="A38" s="67" t="s">
        <v>142</v>
      </c>
      <c r="B38" s="103">
        <v>1</v>
      </c>
      <c r="C38" s="103">
        <v>1</v>
      </c>
      <c r="D38" s="103">
        <v>1</v>
      </c>
      <c r="E38" s="103">
        <v>1</v>
      </c>
      <c r="F38" s="103">
        <v>2</v>
      </c>
      <c r="G38" s="103">
        <v>2</v>
      </c>
    </row>
    <row r="39" spans="1:7">
      <c r="A39" s="67" t="s">
        <v>141</v>
      </c>
      <c r="B39" s="103">
        <v>2</v>
      </c>
      <c r="C39" s="103">
        <v>5</v>
      </c>
      <c r="D39" s="103">
        <v>-4</v>
      </c>
      <c r="E39" s="103">
        <v>-5</v>
      </c>
      <c r="F39" s="103">
        <v>11</v>
      </c>
      <c r="G39" s="103">
        <v>4</v>
      </c>
    </row>
    <row r="40" spans="1:7">
      <c r="A40" s="67" t="s">
        <v>342</v>
      </c>
      <c r="B40" s="103">
        <v>10</v>
      </c>
      <c r="C40" s="103">
        <v>4</v>
      </c>
      <c r="D40" s="103">
        <v>1</v>
      </c>
      <c r="E40" s="103">
        <v>9</v>
      </c>
      <c r="F40" s="103">
        <v>10</v>
      </c>
      <c r="G40" s="103">
        <v>18</v>
      </c>
    </row>
    <row r="41" spans="1:7">
      <c r="A41" s="67" t="s">
        <v>143</v>
      </c>
      <c r="B41" s="189">
        <f>SUM(B38:B40)</f>
        <v>13</v>
      </c>
      <c r="C41" s="189">
        <f>SUM(C38:C40)</f>
        <v>10</v>
      </c>
      <c r="D41" s="189">
        <f>SUM(D38:D40)</f>
        <v>-2</v>
      </c>
      <c r="E41" s="189">
        <f>SUM(E38:E40)</f>
        <v>5</v>
      </c>
      <c r="F41" s="189">
        <f>SUM(F38:F40)</f>
        <v>23</v>
      </c>
      <c r="G41" s="189">
        <v>24</v>
      </c>
    </row>
    <row r="42" spans="1:7">
      <c r="A42" s="688" t="s">
        <v>191</v>
      </c>
      <c r="B42" s="689">
        <f>+B$4</f>
        <v>2018</v>
      </c>
      <c r="C42" s="689">
        <v>2019</v>
      </c>
      <c r="D42" s="689">
        <v>2020</v>
      </c>
      <c r="E42" s="689">
        <v>2021</v>
      </c>
      <c r="F42" s="689">
        <v>2022</v>
      </c>
      <c r="G42" s="689">
        <v>2023</v>
      </c>
    </row>
    <row r="43" spans="1:7">
      <c r="A43" s="67" t="s">
        <v>142</v>
      </c>
      <c r="B43" s="103">
        <v>2</v>
      </c>
      <c r="C43" s="103">
        <v>3</v>
      </c>
      <c r="D43" s="103">
        <v>4</v>
      </c>
      <c r="E43" s="103">
        <v>0</v>
      </c>
      <c r="F43" s="103">
        <v>2</v>
      </c>
      <c r="G43" s="103">
        <v>4</v>
      </c>
    </row>
    <row r="44" spans="1:7">
      <c r="A44" s="67" t="s">
        <v>141</v>
      </c>
      <c r="B44" s="103">
        <v>3</v>
      </c>
      <c r="C44" s="103">
        <v>6</v>
      </c>
      <c r="D44" s="103">
        <v>-2</v>
      </c>
      <c r="E44" s="103">
        <v>-6</v>
      </c>
      <c r="F44" s="103">
        <v>15</v>
      </c>
      <c r="G44" s="103">
        <v>3</v>
      </c>
    </row>
    <row r="45" spans="1:7">
      <c r="A45" s="67" t="s">
        <v>342</v>
      </c>
      <c r="B45" s="103">
        <v>8</v>
      </c>
      <c r="C45" s="103">
        <v>-2</v>
      </c>
      <c r="D45" s="103">
        <v>3</v>
      </c>
      <c r="E45" s="103">
        <v>24</v>
      </c>
      <c r="F45" s="103">
        <v>16</v>
      </c>
      <c r="G45" s="103">
        <v>3</v>
      </c>
    </row>
    <row r="46" spans="1:7">
      <c r="A46" s="67" t="s">
        <v>143</v>
      </c>
      <c r="B46" s="189">
        <f>SUM(B43:B45)</f>
        <v>13</v>
      </c>
      <c r="C46" s="189">
        <f>SUM(C43:C45)</f>
        <v>7</v>
      </c>
      <c r="D46" s="189">
        <f>SUM(D43:D45)</f>
        <v>5</v>
      </c>
      <c r="E46" s="189">
        <f>SUM(E43:E45)</f>
        <v>18</v>
      </c>
      <c r="F46" s="189">
        <f>SUM(F43:F45)</f>
        <v>33</v>
      </c>
      <c r="G46" s="189">
        <v>10</v>
      </c>
    </row>
    <row r="47" spans="1:7">
      <c r="A47" s="688" t="s">
        <v>3</v>
      </c>
      <c r="B47" s="689">
        <f>+B$4</f>
        <v>2018</v>
      </c>
      <c r="C47" s="689">
        <v>2019</v>
      </c>
      <c r="D47" s="689">
        <v>2020</v>
      </c>
      <c r="E47" s="689">
        <v>2021</v>
      </c>
      <c r="F47" s="689">
        <v>2022</v>
      </c>
      <c r="G47" s="689">
        <v>2023</v>
      </c>
    </row>
    <row r="48" spans="1:7">
      <c r="A48" s="67" t="s">
        <v>142</v>
      </c>
      <c r="B48" s="103">
        <v>0</v>
      </c>
      <c r="C48" s="103">
        <v>0</v>
      </c>
      <c r="D48" s="103">
        <v>7</v>
      </c>
      <c r="E48" s="103">
        <v>8</v>
      </c>
      <c r="F48" s="103">
        <v>0</v>
      </c>
      <c r="G48" s="103">
        <v>0</v>
      </c>
    </row>
    <row r="49" spans="1:7">
      <c r="A49" s="67" t="s">
        <v>141</v>
      </c>
      <c r="B49" s="103">
        <v>3</v>
      </c>
      <c r="C49" s="103">
        <v>5</v>
      </c>
      <c r="D49" s="103">
        <v>-3</v>
      </c>
      <c r="E49" s="103">
        <v>-5</v>
      </c>
      <c r="F49" s="103">
        <v>10</v>
      </c>
      <c r="G49" s="103">
        <v>5</v>
      </c>
    </row>
    <row r="50" spans="1:7">
      <c r="A50" s="67" t="s">
        <v>342</v>
      </c>
      <c r="B50" s="103">
        <v>6</v>
      </c>
      <c r="C50" s="103">
        <v>-1</v>
      </c>
      <c r="D50" s="103">
        <v>-18</v>
      </c>
      <c r="E50" s="103">
        <v>17</v>
      </c>
      <c r="F50" s="103">
        <v>8</v>
      </c>
      <c r="G50" s="103">
        <v>19</v>
      </c>
    </row>
    <row r="51" spans="1:7">
      <c r="A51" s="67" t="s">
        <v>143</v>
      </c>
      <c r="B51" s="103">
        <f>SUM(B48:B50)</f>
        <v>9</v>
      </c>
      <c r="C51" s="103">
        <f>SUM(C48:C50)</f>
        <v>4</v>
      </c>
      <c r="D51" s="103">
        <f>SUM(D48:D50)</f>
        <v>-14</v>
      </c>
      <c r="E51" s="103">
        <f>SUM(E48:E50)</f>
        <v>20</v>
      </c>
      <c r="F51" s="103">
        <v>18</v>
      </c>
      <c r="G51" s="103">
        <v>24</v>
      </c>
    </row>
    <row r="52" spans="1:7">
      <c r="A52" s="688" t="s">
        <v>193</v>
      </c>
      <c r="B52" s="689">
        <f>+B$4</f>
        <v>2018</v>
      </c>
      <c r="C52" s="689">
        <v>2019</v>
      </c>
      <c r="D52" s="689">
        <v>2020</v>
      </c>
      <c r="E52" s="689">
        <v>2021</v>
      </c>
      <c r="F52" s="689">
        <v>2022</v>
      </c>
      <c r="G52" s="689">
        <v>2023</v>
      </c>
    </row>
    <row r="53" spans="1:7">
      <c r="A53" s="67" t="s">
        <v>142</v>
      </c>
      <c r="B53" s="288">
        <v>-2</v>
      </c>
      <c r="C53" s="288">
        <v>0</v>
      </c>
      <c r="D53" s="288">
        <v>1</v>
      </c>
      <c r="E53" s="288">
        <v>1</v>
      </c>
      <c r="F53" s="288">
        <v>15</v>
      </c>
      <c r="G53" s="288">
        <v>18</v>
      </c>
    </row>
    <row r="54" spans="1:7">
      <c r="A54" s="67" t="s">
        <v>141</v>
      </c>
      <c r="B54" s="288">
        <v>2</v>
      </c>
      <c r="C54" s="288">
        <v>5</v>
      </c>
      <c r="D54" s="288">
        <v>-4</v>
      </c>
      <c r="E54" s="288">
        <v>-5</v>
      </c>
      <c r="F54" s="288">
        <v>13</v>
      </c>
      <c r="G54" s="288">
        <v>5</v>
      </c>
    </row>
    <row r="55" spans="1:7">
      <c r="A55" s="67" t="s">
        <v>342</v>
      </c>
      <c r="B55" s="288">
        <v>7</v>
      </c>
      <c r="C55" s="288">
        <v>11</v>
      </c>
      <c r="D55" s="288">
        <v>-10</v>
      </c>
      <c r="E55" s="288">
        <v>13</v>
      </c>
      <c r="F55" s="288">
        <v>16</v>
      </c>
      <c r="G55" s="288">
        <v>18</v>
      </c>
    </row>
    <row r="56" spans="1:7">
      <c r="A56" s="67" t="s">
        <v>143</v>
      </c>
      <c r="B56" s="288">
        <f>SUM(B53:B55)</f>
        <v>7</v>
      </c>
      <c r="C56" s="288">
        <f>SUM(C53:C55)</f>
        <v>16</v>
      </c>
      <c r="D56" s="288">
        <f>SUM(D53:D55)</f>
        <v>-13</v>
      </c>
      <c r="E56" s="288">
        <f>SUM(E53:E55)</f>
        <v>9</v>
      </c>
      <c r="F56" s="288">
        <f>SUM(F53:F55)</f>
        <v>44</v>
      </c>
      <c r="G56" s="288">
        <v>41</v>
      </c>
    </row>
    <row r="58" spans="1:7" ht="15" customHeight="1">
      <c r="A58" s="353" t="s">
        <v>343</v>
      </c>
    </row>
    <row r="59" spans="1:7" ht="15.6">
      <c r="A59" s="210"/>
    </row>
    <row r="60" spans="1:7" ht="15.6">
      <c r="A60" s="210"/>
    </row>
    <row r="61" spans="1:7" ht="15.6">
      <c r="A61" s="210"/>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054E5A"/>
  </sheetPr>
  <dimension ref="A1:AB49"/>
  <sheetViews>
    <sheetView showGridLines="0" zoomScale="93" zoomScaleNormal="93" workbookViewId="0">
      <pane xSplit="3" topLeftCell="D1" activePane="topRight" state="frozen"/>
      <selection activeCell="A47" sqref="A47"/>
      <selection pane="topRight" activeCell="A30" sqref="A30"/>
    </sheetView>
  </sheetViews>
  <sheetFormatPr defaultRowHeight="13.2" outlineLevelCol="1"/>
  <cols>
    <col min="1" max="1" width="60.44140625" customWidth="1"/>
    <col min="2" max="2" width="9.109375" hidden="1" customWidth="1" outlineLevel="1"/>
    <col min="3" max="3" width="1.88671875" hidden="1" customWidth="1" outlineLevel="1"/>
    <col min="4" max="4" width="9.109375" customWidth="1" collapsed="1"/>
    <col min="5" max="5" width="1.5546875" customWidth="1"/>
    <col min="6" max="6" width="8.5546875" customWidth="1"/>
    <col min="7" max="10" width="9.109375" customWidth="1"/>
    <col min="29" max="31" width="12.44140625" bestFit="1" customWidth="1"/>
  </cols>
  <sheetData>
    <row r="1" spans="1:28">
      <c r="A1" s="672" t="s">
        <v>11</v>
      </c>
      <c r="B1" s="673"/>
      <c r="C1" s="673"/>
      <c r="D1" s="674"/>
      <c r="E1" s="674"/>
      <c r="F1" s="674"/>
      <c r="G1" s="674"/>
      <c r="H1" s="674"/>
      <c r="I1" s="674"/>
      <c r="J1" s="674"/>
      <c r="K1" s="674"/>
      <c r="L1" s="674"/>
      <c r="M1" s="659"/>
      <c r="N1" s="659"/>
      <c r="O1" s="659"/>
      <c r="P1" s="659"/>
      <c r="Q1" s="659"/>
      <c r="R1" s="659"/>
      <c r="S1" s="659"/>
      <c r="T1" s="659"/>
      <c r="U1" s="659"/>
      <c r="V1" s="659"/>
      <c r="W1" s="659"/>
      <c r="X1" s="659"/>
      <c r="Y1" s="659"/>
      <c r="Z1" s="659"/>
      <c r="AA1" s="659"/>
      <c r="AB1" s="659"/>
    </row>
    <row r="2" spans="1:28">
      <c r="A2" s="672" t="s">
        <v>329</v>
      </c>
      <c r="B2" s="674"/>
      <c r="C2" s="674"/>
      <c r="D2" s="674"/>
      <c r="E2" s="674"/>
      <c r="F2" s="674"/>
      <c r="G2" s="674"/>
      <c r="H2" s="674"/>
      <c r="I2" s="674"/>
      <c r="J2" s="674"/>
      <c r="K2" s="674"/>
      <c r="L2" s="674"/>
      <c r="M2" s="659"/>
      <c r="N2" s="659"/>
      <c r="O2" s="659"/>
      <c r="P2" s="659"/>
      <c r="Q2" s="659"/>
      <c r="R2" s="659"/>
      <c r="S2" s="659"/>
      <c r="T2" s="659"/>
      <c r="U2" s="659"/>
      <c r="V2" s="659"/>
      <c r="W2" s="659"/>
      <c r="X2" s="659"/>
      <c r="Y2" s="659"/>
      <c r="Z2" s="659"/>
      <c r="AA2" s="659"/>
      <c r="AB2" s="659"/>
    </row>
    <row r="3" spans="1:28">
      <c r="A3" s="679" t="s">
        <v>1</v>
      </c>
      <c r="B3" s="680">
        <v>2017</v>
      </c>
      <c r="C3" s="680"/>
      <c r="D3" s="680">
        <v>2018</v>
      </c>
      <c r="E3" s="680"/>
      <c r="F3" s="680"/>
      <c r="G3" s="680"/>
      <c r="H3" s="680"/>
      <c r="I3" s="680">
        <v>2019</v>
      </c>
      <c r="J3" s="680"/>
      <c r="K3" s="680"/>
      <c r="L3" s="680"/>
      <c r="M3" s="681">
        <v>2020</v>
      </c>
      <c r="N3" s="681"/>
      <c r="O3" s="681"/>
      <c r="P3" s="681"/>
      <c r="Q3" s="681">
        <v>2021</v>
      </c>
      <c r="R3" s="681"/>
      <c r="S3" s="681"/>
      <c r="T3" s="681"/>
      <c r="U3" s="681">
        <v>2022</v>
      </c>
      <c r="V3" s="681"/>
      <c r="W3" s="681"/>
      <c r="X3" s="681"/>
      <c r="Y3" s="681">
        <v>2023</v>
      </c>
      <c r="Z3" s="681"/>
      <c r="AA3" s="681"/>
      <c r="AB3" s="682"/>
    </row>
    <row r="4" spans="1:28">
      <c r="A4" s="679"/>
      <c r="B4" s="680" t="s">
        <v>10</v>
      </c>
      <c r="C4" s="680"/>
      <c r="D4" s="680" t="s">
        <v>9</v>
      </c>
      <c r="E4" s="680"/>
      <c r="F4" s="680" t="s">
        <v>8</v>
      </c>
      <c r="G4" s="680" t="s">
        <v>7</v>
      </c>
      <c r="H4" s="680" t="s">
        <v>10</v>
      </c>
      <c r="I4" s="680" t="s">
        <v>9</v>
      </c>
      <c r="J4" s="680" t="s">
        <v>8</v>
      </c>
      <c r="K4" s="680" t="s">
        <v>7</v>
      </c>
      <c r="L4" s="680" t="s">
        <v>10</v>
      </c>
      <c r="M4" s="681" t="s">
        <v>9</v>
      </c>
      <c r="N4" s="680" t="s">
        <v>8</v>
      </c>
      <c r="O4" s="680" t="s">
        <v>7</v>
      </c>
      <c r="P4" s="680" t="s">
        <v>10</v>
      </c>
      <c r="Q4" s="680" t="s">
        <v>9</v>
      </c>
      <c r="R4" s="680" t="s">
        <v>8</v>
      </c>
      <c r="S4" s="680" t="s">
        <v>7</v>
      </c>
      <c r="T4" s="680" t="s">
        <v>10</v>
      </c>
      <c r="U4" s="680" t="s">
        <v>9</v>
      </c>
      <c r="V4" s="680" t="s">
        <v>8</v>
      </c>
      <c r="W4" s="680" t="s">
        <v>7</v>
      </c>
      <c r="X4" s="680" t="s">
        <v>10</v>
      </c>
      <c r="Y4" s="680" t="s">
        <v>9</v>
      </c>
      <c r="Z4" s="680" t="s">
        <v>8</v>
      </c>
      <c r="AA4" s="680" t="s">
        <v>7</v>
      </c>
      <c r="AB4" s="683" t="s">
        <v>10</v>
      </c>
    </row>
    <row r="5" spans="1:28">
      <c r="A5" s="684" t="s">
        <v>311</v>
      </c>
      <c r="B5" s="685"/>
      <c r="C5" s="685"/>
      <c r="D5" s="685"/>
      <c r="E5" s="685"/>
      <c r="F5" s="685"/>
      <c r="G5" s="685"/>
      <c r="H5" s="685"/>
      <c r="I5" s="685"/>
      <c r="J5" s="685"/>
      <c r="K5" s="685"/>
      <c r="L5" s="685"/>
      <c r="M5" s="685"/>
      <c r="N5" s="685"/>
      <c r="O5" s="685"/>
      <c r="P5" s="685"/>
      <c r="Q5" s="685"/>
      <c r="R5" s="685"/>
      <c r="S5" s="685"/>
      <c r="T5" s="685"/>
      <c r="U5" s="685"/>
      <c r="V5" s="685"/>
      <c r="W5" s="685"/>
      <c r="X5" s="685"/>
      <c r="Y5" s="685"/>
      <c r="Z5" s="685"/>
      <c r="AA5" s="685"/>
      <c r="AB5" s="684"/>
    </row>
    <row r="6" spans="1:28" ht="15.6">
      <c r="A6" s="502" t="s">
        <v>312</v>
      </c>
      <c r="B6" s="327">
        <v>16652</v>
      </c>
      <c r="C6" s="333" t="s">
        <v>330</v>
      </c>
      <c r="D6" s="327">
        <v>17075</v>
      </c>
      <c r="E6" s="333" t="s">
        <v>330</v>
      </c>
      <c r="F6" s="327">
        <v>13961</v>
      </c>
      <c r="G6" s="327">
        <v>14305</v>
      </c>
      <c r="H6" s="335">
        <v>16336</v>
      </c>
      <c r="I6" s="335">
        <f>SUM(' Q IS SEK'!K52:O52)-SUM(' Q IS SEK'!K57:O57)</f>
        <v>16429</v>
      </c>
      <c r="J6" s="13">
        <f>SUM(' Q IS SEK'!L52:P52)-SUM(' Q IS SEK'!L57:P57)</f>
        <v>16874</v>
      </c>
      <c r="K6" s="13">
        <f>SUM(' Q IS SEK'!M52:Q52)-SUM(' Q IS SEK'!M57:Q57)</f>
        <v>17396</v>
      </c>
      <c r="L6" s="13">
        <f>SUM(' Q IS SEK'!O52:R52)-SUM(' Q IS SEK'!O57:R57)</f>
        <v>16522</v>
      </c>
      <c r="M6" s="13">
        <f>SUM(' Q IS SEK'!$P$56:$S$56)</f>
        <v>16660</v>
      </c>
      <c r="N6" s="13">
        <f>SUM(' Q IS SEK'!Q56:T56)</f>
        <v>15709</v>
      </c>
      <c r="O6" s="13">
        <f>SUM(' Q IS SEK'!R56:U56)</f>
        <v>14909</v>
      </c>
      <c r="P6" s="13">
        <f>SUM(' Q IS SEK'!S56:V56)</f>
        <v>14779</v>
      </c>
      <c r="Q6" s="13">
        <f>SUM(' Q IS SEK'!T56:W56)</f>
        <v>15058</v>
      </c>
      <c r="R6" s="13">
        <f>SUM(' Q IS SEK'!U56:X56)</f>
        <v>16498</v>
      </c>
      <c r="S6" s="13">
        <f>SUM(' Q IS SEK'!V56:Y56)</f>
        <v>17437</v>
      </c>
      <c r="T6" s="13">
        <f>SUM(' Q IS SEK'!W56:Z56)</f>
        <v>18130</v>
      </c>
      <c r="U6" s="13">
        <f>SUM(' Q IS SEK'!X56:AA56)</f>
        <v>19228</v>
      </c>
      <c r="V6" s="13">
        <f>SUM(' Q IS SEK'!Y56:AB56)</f>
        <v>20337</v>
      </c>
      <c r="W6" s="13">
        <f>SUM(' Q IS SEK'!Z56:AC56)</f>
        <v>22313</v>
      </c>
      <c r="X6" s="13">
        <f>SUM(' Q IS SEK'!AA56:AD56)</f>
        <v>23477</v>
      </c>
      <c r="Y6" s="13">
        <f>SUM(' Q IS SEK'!AB56:AE56)</f>
        <v>24787</v>
      </c>
      <c r="Z6" s="13">
        <f>SUM(' Q IS SEK'!AC56:AF56)</f>
        <v>26049</v>
      </c>
      <c r="AA6" s="13">
        <f>SUM(' Q IS SEK'!AD56:AG56)</f>
        <v>27314</v>
      </c>
      <c r="AB6" s="511">
        <f>SUM(' Q IS SEK'!AE56:AH56)</f>
        <v>28040</v>
      </c>
    </row>
    <row r="7" spans="1:28" ht="15.6">
      <c r="A7" s="502" t="s">
        <v>313</v>
      </c>
      <c r="B7" s="327">
        <v>55247</v>
      </c>
      <c r="C7" s="333" t="s">
        <v>330</v>
      </c>
      <c r="D7" s="327">
        <f>AVERAGE('Q BS SEK'!B20:F20)</f>
        <v>58125.8</v>
      </c>
      <c r="E7" s="333" t="s">
        <v>330</v>
      </c>
      <c r="F7" s="327">
        <f>AVERAGE('Q BS SEK'!C20:G20)</f>
        <v>53838.400000000001</v>
      </c>
      <c r="G7" s="327">
        <f>AVERAGE('Q BS SEK'!D20:H20)</f>
        <v>50984.2</v>
      </c>
      <c r="H7" s="335">
        <f>AVERAGE('Q BS SEK'!E20:I20)</f>
        <v>48546</v>
      </c>
      <c r="I7" s="335">
        <f>AVERAGE('Q BS SEK'!F20:J20)</f>
        <v>45923</v>
      </c>
      <c r="J7" s="13">
        <f>AVERAGE('Q BS SEK'!G20:K20)</f>
        <v>41263.599999999999</v>
      </c>
      <c r="K7" s="13">
        <f>AVERAGE('Q BS SEK'!H20:L20)</f>
        <v>44378.2</v>
      </c>
      <c r="L7" s="13">
        <f>AVERAGE('Q BS SEK'!I20:M20)</f>
        <v>47557.2</v>
      </c>
      <c r="M7" s="13">
        <f>AVERAGE('Q BS SEK'!J20:N20)</f>
        <v>50821.8</v>
      </c>
      <c r="N7" s="13">
        <f>AVERAGE('Q BS SEK'!K20:O20)</f>
        <v>52171.4</v>
      </c>
      <c r="O7" s="13">
        <f>AVERAGE('Q BS SEK'!L20:P20)</f>
        <v>54677.599999999999</v>
      </c>
      <c r="P7" s="13">
        <f>AVERAGE('Q BS SEK'!M20:Q20)</f>
        <v>55215.6</v>
      </c>
      <c r="Q7" s="13">
        <f>AVERAGE('Q BS SEK'!N20:R20)</f>
        <v>56737.8</v>
      </c>
      <c r="R7" s="13">
        <f>AVERAGE('Q BS SEK'!O20:S20)</f>
        <v>56130.8</v>
      </c>
      <c r="S7" s="13">
        <f>AVERAGE('Q BS SEK'!P20:T20)</f>
        <v>57672</v>
      </c>
      <c r="T7" s="13">
        <f>AVERAGE('Q BS SEK'!Q20:U20)</f>
        <v>59851.8</v>
      </c>
      <c r="U7" s="13">
        <f>AVERAGE('Q BS SEK'!R20:V20)</f>
        <v>64095.8</v>
      </c>
      <c r="V7" s="13">
        <f>AVERAGE('Q BS SEK'!S20:W20)</f>
        <v>65096.4</v>
      </c>
      <c r="W7" s="13">
        <f>AVERAGE('Q BS SEK'!T20:X20)</f>
        <v>69285.600000000006</v>
      </c>
      <c r="X7" s="13">
        <f>AVERAGE('Q BS SEK'!U20:Y20)</f>
        <v>72909.600000000006</v>
      </c>
      <c r="Y7" s="13">
        <f>AVERAGE('Q BS SEK'!V20:Z20)</f>
        <v>76565.600000000006</v>
      </c>
      <c r="Z7" s="13">
        <f>AVERAGE('Q BS SEK'!W20:AA20)</f>
        <v>78811.199999999997</v>
      </c>
      <c r="AA7" s="13">
        <f>AVERAGE('Q BS SEK'!X20:AD20)</f>
        <v>85351</v>
      </c>
      <c r="AB7" s="511">
        <f>AVERAGE('Q BS SEK'!Y20:AE20)</f>
        <v>87089.4</v>
      </c>
    </row>
    <row r="8" spans="1:28">
      <c r="A8" s="503" t="s">
        <v>314</v>
      </c>
      <c r="B8" s="329">
        <f>B6/B7</f>
        <v>0.30141003131391747</v>
      </c>
      <c r="C8" s="329"/>
      <c r="D8" s="329">
        <f>D6/D7</f>
        <v>0.29375939772011739</v>
      </c>
      <c r="E8" s="329"/>
      <c r="F8" s="329">
        <f t="shared" ref="F8:M8" si="0">F6/F7</f>
        <v>0.25931305536568694</v>
      </c>
      <c r="G8" s="329">
        <f t="shared" si="0"/>
        <v>0.28057711997050067</v>
      </c>
      <c r="H8" s="329">
        <f t="shared" si="0"/>
        <v>0.33650558233428091</v>
      </c>
      <c r="I8" s="329">
        <f t="shared" si="0"/>
        <v>0.35775101800840536</v>
      </c>
      <c r="J8" s="329">
        <f t="shared" si="0"/>
        <v>0.40893184307719155</v>
      </c>
      <c r="K8" s="329">
        <f t="shared" si="0"/>
        <v>0.39199426745564264</v>
      </c>
      <c r="L8" s="329">
        <f t="shared" si="0"/>
        <v>0.34741322029051336</v>
      </c>
      <c r="M8" s="329">
        <f t="shared" si="0"/>
        <v>0.3278120806425589</v>
      </c>
      <c r="N8" s="329">
        <f>N6/N7</f>
        <v>0.30110366982676329</v>
      </c>
      <c r="O8" s="329">
        <f t="shared" ref="O8:T8" si="1">O6/O7</f>
        <v>0.27267107554098935</v>
      </c>
      <c r="P8" s="329">
        <f t="shared" si="1"/>
        <v>0.26765986424126514</v>
      </c>
      <c r="Q8" s="329">
        <f t="shared" si="1"/>
        <v>0.2653962613989263</v>
      </c>
      <c r="R8" s="329">
        <f t="shared" si="1"/>
        <v>0.29392062824688048</v>
      </c>
      <c r="S8" s="329">
        <f t="shared" si="1"/>
        <v>0.30234775974476347</v>
      </c>
      <c r="T8" s="329">
        <f t="shared" si="1"/>
        <v>0.30291486638664167</v>
      </c>
      <c r="U8" s="329">
        <f>U6/U7</f>
        <v>0.29998845478174857</v>
      </c>
      <c r="V8" s="329">
        <f>V6/V7</f>
        <v>0.31241358969159583</v>
      </c>
      <c r="W8" s="329">
        <f t="shared" ref="W8:AB8" si="2">W6/W7</f>
        <v>0.32204383017538996</v>
      </c>
      <c r="X8" s="329">
        <f t="shared" si="2"/>
        <v>0.3220014922589069</v>
      </c>
      <c r="Y8" s="329">
        <f t="shared" si="2"/>
        <v>0.32373546344572496</v>
      </c>
      <c r="Z8" s="329">
        <f t="shared" si="2"/>
        <v>0.33052408794689081</v>
      </c>
      <c r="AA8" s="329">
        <f t="shared" si="2"/>
        <v>0.32001968342491593</v>
      </c>
      <c r="AB8" s="596">
        <f t="shared" si="2"/>
        <v>0.32196800069813319</v>
      </c>
    </row>
    <row r="9" spans="1:28">
      <c r="A9" s="502"/>
      <c r="B9" s="326"/>
      <c r="C9" s="326"/>
      <c r="D9" s="326"/>
      <c r="E9" s="326"/>
      <c r="F9" s="326"/>
      <c r="Y9" s="185"/>
      <c r="AB9" s="592"/>
    </row>
    <row r="10" spans="1:28">
      <c r="A10" s="684" t="s">
        <v>315</v>
      </c>
      <c r="B10" s="685"/>
      <c r="C10" s="685"/>
      <c r="D10" s="685"/>
      <c r="E10" s="685"/>
      <c r="F10" s="685"/>
      <c r="G10" s="685"/>
      <c r="H10" s="685"/>
      <c r="I10" s="685"/>
      <c r="J10" s="685"/>
      <c r="K10" s="685"/>
      <c r="L10" s="685"/>
      <c r="M10" s="685"/>
      <c r="N10" s="685"/>
      <c r="O10" s="685"/>
      <c r="P10" s="685"/>
      <c r="Q10" s="685"/>
      <c r="R10" s="685"/>
      <c r="S10" s="685"/>
      <c r="T10" s="685"/>
      <c r="U10" s="685"/>
      <c r="V10" s="685"/>
      <c r="W10" s="685"/>
      <c r="X10" s="685"/>
      <c r="Y10" s="686"/>
      <c r="Z10" s="685"/>
      <c r="AA10" s="685"/>
      <c r="AB10" s="687"/>
    </row>
    <row r="11" spans="1:28">
      <c r="A11" s="504" t="s">
        <v>28</v>
      </c>
      <c r="B11" s="327">
        <f>' Q IS SEK'!I19</f>
        <v>22645</v>
      </c>
      <c r="C11" s="327"/>
      <c r="D11" s="327">
        <f>' Q IS SEK'!J19</f>
        <v>21906</v>
      </c>
      <c r="E11" s="327"/>
      <c r="F11" s="327">
        <f>' Q IS SEK'!K19</f>
        <v>24461</v>
      </c>
      <c r="G11" s="327">
        <f>' Q IS SEK'!L19</f>
        <v>23675</v>
      </c>
      <c r="H11" s="327">
        <f>' Q IS SEK'!M19</f>
        <v>25321</v>
      </c>
      <c r="I11" s="327">
        <f>' Q IS SEK'!O19</f>
        <v>24181</v>
      </c>
      <c r="J11" s="327">
        <f>' Q IS SEK'!P19</f>
        <v>25580</v>
      </c>
      <c r="K11" s="327">
        <f>' Q IS SEK'!Q19</f>
        <v>26676</v>
      </c>
      <c r="L11" s="327">
        <f>' Q IS SEK'!R19</f>
        <v>27319</v>
      </c>
      <c r="M11" s="327">
        <f>' Q IS SEK'!S19</f>
        <v>25098</v>
      </c>
      <c r="N11" s="449">
        <f>' Q IS SEK'!T19</f>
        <v>24102</v>
      </c>
      <c r="O11" s="449">
        <f>' Q IS SEK'!U19</f>
        <v>24849</v>
      </c>
      <c r="P11" s="327">
        <f>' Q IS SEK'!V19</f>
        <v>25738</v>
      </c>
      <c r="Q11" s="327">
        <f>' Q IS SEK'!W19</f>
        <v>26021</v>
      </c>
      <c r="R11" s="449">
        <f>' Q IS SEK'!X19</f>
        <v>27534</v>
      </c>
      <c r="S11" s="449">
        <f>' Q IS SEK'!Y19</f>
        <v>27824</v>
      </c>
      <c r="T11" s="449">
        <f>' Q IS SEK'!Z19</f>
        <v>29533</v>
      </c>
      <c r="U11" s="327">
        <f>' Q IS SEK'!AA19</f>
        <v>30086</v>
      </c>
      <c r="V11" s="327">
        <f>' Q IS SEK'!AB19</f>
        <v>33111</v>
      </c>
      <c r="W11" s="327">
        <f>' Q IS SEK'!AC19</f>
        <v>38074</v>
      </c>
      <c r="X11" s="327">
        <f>' Q IS SEK'!AD19</f>
        <v>40054</v>
      </c>
      <c r="Y11" s="327">
        <f>' Q IS SEK'!AE19</f>
        <v>39861</v>
      </c>
      <c r="Z11" s="327">
        <f>' Q IS SEK'!AF19</f>
        <v>43364</v>
      </c>
      <c r="AA11" s="327">
        <f>' Q IS SEK'!AG19</f>
        <v>44485</v>
      </c>
      <c r="AB11" s="597">
        <f>' Q IS SEK'!AH19</f>
        <v>44954</v>
      </c>
    </row>
    <row r="12" spans="1:28">
      <c r="A12" s="505" t="s">
        <v>54</v>
      </c>
      <c r="B12" s="327">
        <f>' Q IS SEK'!I35</f>
        <v>4859</v>
      </c>
      <c r="C12" s="327"/>
      <c r="D12" s="327">
        <f>' Q IS SEK'!J35</f>
        <v>4833</v>
      </c>
      <c r="E12" s="327"/>
      <c r="F12" s="327">
        <f>' Q IS SEK'!K35</f>
        <v>5430</v>
      </c>
      <c r="G12" s="327">
        <f>' Q IS SEK'!L35</f>
        <v>5263</v>
      </c>
      <c r="H12" s="327">
        <f>' Q IS SEK'!M35</f>
        <v>5661</v>
      </c>
      <c r="I12" s="327">
        <f>' Q IS SEK'!O35</f>
        <v>5048</v>
      </c>
      <c r="J12" s="327">
        <f>' Q IS SEK'!P35</f>
        <v>5379</v>
      </c>
      <c r="K12" s="327">
        <f>' Q IS SEK'!Q35</f>
        <v>5843</v>
      </c>
      <c r="L12" s="327">
        <f>' Q IS SEK'!R35</f>
        <v>5627</v>
      </c>
      <c r="M12" s="327">
        <f>' Q IS SEK'!S35</f>
        <v>5124</v>
      </c>
      <c r="N12" s="449">
        <f>' Q IS SEK'!T35</f>
        <v>3889</v>
      </c>
      <c r="O12" s="449">
        <f>' Q IS SEK'!U35</f>
        <v>4760</v>
      </c>
      <c r="P12" s="327">
        <f>' Q IS SEK'!V35</f>
        <v>5373</v>
      </c>
      <c r="Q12" s="327">
        <f>' Q IS SEK'!W35</f>
        <v>5387</v>
      </c>
      <c r="R12" s="449">
        <f>' Q IS SEK'!X35</f>
        <v>5924</v>
      </c>
      <c r="S12" s="449">
        <f>' Q IS SEK'!Y35</f>
        <v>6000</v>
      </c>
      <c r="T12" s="449">
        <f>' Q IS SEK'!Z35</f>
        <v>6248</v>
      </c>
      <c r="U12" s="327">
        <f>' Q IS SEK'!AA35</f>
        <v>6749</v>
      </c>
      <c r="V12" s="327">
        <f>' Q IS SEK'!AB35</f>
        <v>7279</v>
      </c>
      <c r="W12" s="327">
        <f>' Q IS SEK'!AC35</f>
        <v>8378</v>
      </c>
      <c r="X12" s="327">
        <f>' Q IS SEK'!AD35</f>
        <v>7810</v>
      </c>
      <c r="Y12" s="327">
        <f>' Q IS SEK'!AE35</f>
        <v>8699</v>
      </c>
      <c r="Z12" s="327">
        <f>' Q IS SEK'!AF35</f>
        <v>9189</v>
      </c>
      <c r="AA12" s="327">
        <f>' Q IS SEK'!AG35</f>
        <v>10117</v>
      </c>
      <c r="AB12" s="597">
        <f>' Q IS SEK'!AH35</f>
        <v>9086</v>
      </c>
    </row>
    <row r="13" spans="1:28">
      <c r="A13" s="505" t="s">
        <v>316</v>
      </c>
      <c r="B13" s="327">
        <v>942</v>
      </c>
      <c r="C13" s="327"/>
      <c r="D13" s="327">
        <v>777</v>
      </c>
      <c r="E13" s="327"/>
      <c r="F13" s="327">
        <v>855</v>
      </c>
      <c r="G13" s="327">
        <v>823</v>
      </c>
      <c r="H13" s="327">
        <v>868</v>
      </c>
      <c r="I13" s="327">
        <v>1079</v>
      </c>
      <c r="J13" s="327">
        <v>1133</v>
      </c>
      <c r="K13" s="327">
        <v>1240</v>
      </c>
      <c r="L13" s="327">
        <v>1248</v>
      </c>
      <c r="M13" s="327">
        <v>1291</v>
      </c>
      <c r="N13" s="449">
        <v>1286</v>
      </c>
      <c r="O13" s="449">
        <f>'Q CF SEK'!P7</f>
        <v>1300</v>
      </c>
      <c r="P13" s="327">
        <f>'Q CF SEK'!Q7</f>
        <v>1312</v>
      </c>
      <c r="Q13" s="327">
        <f>'Q CF SEK'!R7</f>
        <v>1278</v>
      </c>
      <c r="R13" s="449">
        <f>'Q CF SEK'!S7</f>
        <v>1338</v>
      </c>
      <c r="S13" s="449">
        <f>'Q CF SEK'!T7</f>
        <v>1400</v>
      </c>
      <c r="T13" s="449">
        <f>'Q CF SEK'!U7</f>
        <v>1450</v>
      </c>
      <c r="U13" s="327">
        <f>'Q CF SEK'!V7</f>
        <v>1441</v>
      </c>
      <c r="V13" s="327">
        <f>'Q CF SEK'!W7</f>
        <v>1491</v>
      </c>
      <c r="W13" s="327">
        <f>'Q CF SEK'!X7</f>
        <v>1633</v>
      </c>
      <c r="X13" s="327">
        <f>'Q CF SEK'!Y7</f>
        <v>1768</v>
      </c>
      <c r="Y13" s="327">
        <f>'Q CF SEK'!Z7</f>
        <v>1778</v>
      </c>
      <c r="Z13" s="327">
        <f>'Q CF SEK'!AA7</f>
        <v>1881</v>
      </c>
      <c r="AA13" s="327">
        <f>'Q CF SEK'!AB7</f>
        <v>1990</v>
      </c>
      <c r="AB13" s="597">
        <f>'Q CF SEK'!AC7</f>
        <v>2112</v>
      </c>
    </row>
    <row r="14" spans="1:28">
      <c r="A14" s="503" t="s">
        <v>59</v>
      </c>
      <c r="B14" s="330">
        <f>B12+B13</f>
        <v>5801</v>
      </c>
      <c r="C14" s="330"/>
      <c r="D14" s="330">
        <f>D12+D13</f>
        <v>5610</v>
      </c>
      <c r="E14" s="330"/>
      <c r="F14" s="330">
        <f t="shared" ref="F14:K14" si="3">F12+F13</f>
        <v>6285</v>
      </c>
      <c r="G14" s="330">
        <f t="shared" si="3"/>
        <v>6086</v>
      </c>
      <c r="H14" s="330">
        <f t="shared" si="3"/>
        <v>6529</v>
      </c>
      <c r="I14" s="330">
        <f t="shared" si="3"/>
        <v>6127</v>
      </c>
      <c r="J14" s="330">
        <f t="shared" si="3"/>
        <v>6512</v>
      </c>
      <c r="K14" s="330">
        <f t="shared" si="3"/>
        <v>7083</v>
      </c>
      <c r="L14" s="330">
        <f t="shared" ref="L14:AB14" si="4">L12+L13</f>
        <v>6875</v>
      </c>
      <c r="M14" s="330">
        <f t="shared" si="4"/>
        <v>6415</v>
      </c>
      <c r="N14" s="330">
        <f t="shared" si="4"/>
        <v>5175</v>
      </c>
      <c r="O14" s="330">
        <f t="shared" si="4"/>
        <v>6060</v>
      </c>
      <c r="P14" s="330">
        <f t="shared" si="4"/>
        <v>6685</v>
      </c>
      <c r="Q14" s="330">
        <f t="shared" si="4"/>
        <v>6665</v>
      </c>
      <c r="R14" s="330">
        <f t="shared" si="4"/>
        <v>7262</v>
      </c>
      <c r="S14" s="330">
        <f t="shared" si="4"/>
        <v>7400</v>
      </c>
      <c r="T14" s="330">
        <f t="shared" si="4"/>
        <v>7698</v>
      </c>
      <c r="U14" s="330">
        <f t="shared" si="4"/>
        <v>8190</v>
      </c>
      <c r="V14" s="330">
        <f t="shared" si="4"/>
        <v>8770</v>
      </c>
      <c r="W14" s="330">
        <f t="shared" si="4"/>
        <v>10011</v>
      </c>
      <c r="X14" s="330">
        <f t="shared" si="4"/>
        <v>9578</v>
      </c>
      <c r="Y14" s="330">
        <f t="shared" si="4"/>
        <v>10477</v>
      </c>
      <c r="Z14" s="330">
        <f t="shared" si="4"/>
        <v>11070</v>
      </c>
      <c r="AA14" s="330">
        <f t="shared" si="4"/>
        <v>12107</v>
      </c>
      <c r="AB14" s="598">
        <f t="shared" si="4"/>
        <v>11198</v>
      </c>
    </row>
    <row r="15" spans="1:28">
      <c r="A15" s="503" t="s">
        <v>317</v>
      </c>
      <c r="B15" s="328">
        <f>B14/B11</f>
        <v>0.25617134025171118</v>
      </c>
      <c r="C15" s="328"/>
      <c r="D15" s="328">
        <f>D14/D11</f>
        <v>0.25609422076143523</v>
      </c>
      <c r="E15" s="328"/>
      <c r="F15" s="328">
        <f t="shared" ref="F15:K15" si="5">F14/F11</f>
        <v>0.2569396181676955</v>
      </c>
      <c r="G15" s="328">
        <f t="shared" si="5"/>
        <v>0.25706441393875396</v>
      </c>
      <c r="H15" s="328">
        <f t="shared" si="5"/>
        <v>0.2578492160657162</v>
      </c>
      <c r="I15" s="328">
        <f t="shared" si="5"/>
        <v>0.25338075348414046</v>
      </c>
      <c r="J15" s="328">
        <f t="shared" si="5"/>
        <v>0.25457388584831903</v>
      </c>
      <c r="K15" s="328">
        <f t="shared" si="5"/>
        <v>0.26551956815114708</v>
      </c>
      <c r="L15" s="328">
        <f t="shared" ref="L15:V15" si="6">L14/L11</f>
        <v>0.25165635638200518</v>
      </c>
      <c r="M15" s="328">
        <f t="shared" si="6"/>
        <v>0.25559805562196192</v>
      </c>
      <c r="N15" s="328">
        <f t="shared" si="6"/>
        <v>0.21471247199402541</v>
      </c>
      <c r="O15" s="328">
        <f t="shared" si="6"/>
        <v>0.24387299287697695</v>
      </c>
      <c r="P15" s="329">
        <f t="shared" si="6"/>
        <v>0.25973269096277879</v>
      </c>
      <c r="Q15" s="329">
        <f t="shared" si="6"/>
        <v>0.25613927212635945</v>
      </c>
      <c r="R15" s="328">
        <f t="shared" si="6"/>
        <v>0.26374664051717878</v>
      </c>
      <c r="S15" s="328">
        <f t="shared" si="6"/>
        <v>0.26595744680851063</v>
      </c>
      <c r="T15" s="328">
        <f t="shared" si="6"/>
        <v>0.26065756949852709</v>
      </c>
      <c r="U15" s="329">
        <f t="shared" si="6"/>
        <v>0.27221963704048396</v>
      </c>
      <c r="V15" s="329">
        <f t="shared" si="6"/>
        <v>0.26486666062637793</v>
      </c>
      <c r="W15" s="329">
        <f t="shared" ref="W15:AB15" si="7">W14/W11</f>
        <v>0.26293533645007089</v>
      </c>
      <c r="X15" s="329">
        <f t="shared" si="7"/>
        <v>0.23912717830928246</v>
      </c>
      <c r="Y15" s="329">
        <f t="shared" si="7"/>
        <v>0.26283836331251098</v>
      </c>
      <c r="Z15" s="329">
        <f t="shared" si="7"/>
        <v>0.25528087814777234</v>
      </c>
      <c r="AA15" s="329">
        <f t="shared" si="7"/>
        <v>0.27215915477127123</v>
      </c>
      <c r="AB15" s="596">
        <f t="shared" si="7"/>
        <v>0.24909907905859324</v>
      </c>
    </row>
    <row r="16" spans="1:28">
      <c r="A16" s="502"/>
      <c r="B16" s="331"/>
      <c r="C16" s="331"/>
      <c r="D16" s="331"/>
      <c r="E16" s="331"/>
      <c r="F16" s="331"/>
      <c r="G16" s="331"/>
      <c r="Y16" s="185"/>
      <c r="AB16" s="363"/>
    </row>
    <row r="17" spans="1:28">
      <c r="A17" s="502" t="s">
        <v>318</v>
      </c>
      <c r="B17" s="327">
        <f>SUM(' Q IS SEK'!F19:I19)</f>
        <v>85653</v>
      </c>
      <c r="C17" s="327"/>
      <c r="D17" s="327">
        <f>SUM(' Q IS SEK'!G19:J19)</f>
        <v>86981</v>
      </c>
      <c r="E17" s="327"/>
      <c r="F17" s="327">
        <f>SUM(' Q IS SEK'!H19:K19)</f>
        <v>90045</v>
      </c>
      <c r="G17" s="327">
        <f>SUM(' Q IS SEK'!I19:L19)</f>
        <v>92687</v>
      </c>
      <c r="H17" s="335">
        <f>SUM(' Q IS SEK'!J19:M19)</f>
        <v>95363</v>
      </c>
      <c r="I17" s="335">
        <f>SUM(' Q IS SEK'!K19:O19)</f>
        <v>97638</v>
      </c>
      <c r="J17" s="335">
        <f>SUM(' Q IS SEK'!L19:P19)</f>
        <v>98757</v>
      </c>
      <c r="K17" s="13">
        <f>SUM(' Q IS SEK'!M19:Q19)</f>
        <v>101758</v>
      </c>
      <c r="L17" s="13">
        <f>SUM(' Q IS SEK'!O19:R19)</f>
        <v>103756</v>
      </c>
      <c r="M17" s="13">
        <f>SUM(' Q IS SEK'!P19:S19)</f>
        <v>104673</v>
      </c>
      <c r="N17" s="13">
        <f>SUM(' Q IS SEK'!Q19:T19)</f>
        <v>103195</v>
      </c>
      <c r="O17" s="13">
        <f>SUM(' Q IS SEK'!R19:U19)</f>
        <v>101368</v>
      </c>
      <c r="P17" s="13">
        <f>SUM(' Q IS SEK'!S19:V19)</f>
        <v>99787</v>
      </c>
      <c r="Q17" s="13">
        <f>SUM(' Q IS SEK'!T19:W19)</f>
        <v>100710</v>
      </c>
      <c r="R17" s="13">
        <f>SUM(' Q IS SEK'!U19:X19)</f>
        <v>104142</v>
      </c>
      <c r="S17" s="13">
        <f>SUM(' Q IS SEK'!V19:Y19)</f>
        <v>107117</v>
      </c>
      <c r="T17" s="13">
        <f>SUM(' Q IS SEK'!W19:Z19)</f>
        <v>110912</v>
      </c>
      <c r="U17" s="13">
        <f>SUM(' Q IS SEK'!X19:AA19)</f>
        <v>114977</v>
      </c>
      <c r="V17" s="13">
        <f>SUM(' Q IS SEK'!Y19:AB19)</f>
        <v>120554</v>
      </c>
      <c r="W17" s="13">
        <f>SUM(' Q IS SEK'!Z19:AC19)</f>
        <v>130804</v>
      </c>
      <c r="X17" s="13">
        <f>SUM(' Q IS SEK'!AA19:AD19)</f>
        <v>141325</v>
      </c>
      <c r="Y17" s="13">
        <f>SUM(' Q IS SEK'!AB19:AE19)</f>
        <v>151100</v>
      </c>
      <c r="Z17" s="13">
        <f>SUM(' Q IS SEK'!AC19:AF19)</f>
        <v>161353</v>
      </c>
      <c r="AA17" s="13">
        <f>SUM(' Q IS SEK'!AD19:AG19)</f>
        <v>167764</v>
      </c>
      <c r="AB17" s="511">
        <f>SUM(' Q IS SEK'!AE19:AH19)</f>
        <v>172664</v>
      </c>
    </row>
    <row r="18" spans="1:28">
      <c r="A18" s="505" t="s">
        <v>319</v>
      </c>
      <c r="B18" s="327">
        <f>SUM(' Q IS SEK'!F35:I35)</f>
        <v>18748</v>
      </c>
      <c r="C18" s="327"/>
      <c r="D18" s="327">
        <f>SUM(' Q IS SEK'!G35:J35)</f>
        <v>19291</v>
      </c>
      <c r="E18" s="327"/>
      <c r="F18" s="327">
        <f>SUM(' Q IS SEK'!H35:K35)</f>
        <v>20124</v>
      </c>
      <c r="G18" s="327">
        <f>SUM(' Q IS SEK'!I35:L35)</f>
        <v>20385</v>
      </c>
      <c r="H18" s="335">
        <f>SUM(' Q IS SEK'!J35:M35)</f>
        <v>21187</v>
      </c>
      <c r="I18" s="335">
        <f>SUM(' Q IS SEK'!K35:O35)</f>
        <v>21402</v>
      </c>
      <c r="J18" s="13">
        <f>SUM(' Q IS SEK'!L35:P35)</f>
        <v>21351</v>
      </c>
      <c r="K18" s="13">
        <f>SUM(' Q IS SEK'!M35:Q35)</f>
        <v>21931</v>
      </c>
      <c r="L18" s="13">
        <f>SUM(' Q IS SEK'!O35:R35)</f>
        <v>21897</v>
      </c>
      <c r="M18" s="13">
        <f>SUM(' Q IS SEK'!P35:S35)</f>
        <v>21973</v>
      </c>
      <c r="N18" s="13">
        <f>SUM(' Q IS SEK'!Q35:T35)</f>
        <v>20483</v>
      </c>
      <c r="O18" s="13">
        <f>SUM(' Q IS SEK'!R35:U35)</f>
        <v>19400</v>
      </c>
      <c r="P18" s="13">
        <f>SUM(' Q IS SEK'!S35:V35)</f>
        <v>19146</v>
      </c>
      <c r="Q18" s="13">
        <f>SUM(' Q IS SEK'!T35:W35)</f>
        <v>19409</v>
      </c>
      <c r="R18" s="13">
        <f>SUM(' Q IS SEK'!U35:X35)</f>
        <v>21444</v>
      </c>
      <c r="S18" s="13">
        <f>SUM(' Q IS SEK'!V35:Y35)</f>
        <v>22684</v>
      </c>
      <c r="T18" s="13">
        <f>SUM(' Q IS SEK'!W35:Z35)</f>
        <v>23559</v>
      </c>
      <c r="U18" s="13">
        <f>SUM(' Q IS SEK'!X35:AA35)</f>
        <v>24921</v>
      </c>
      <c r="V18" s="13">
        <f>SUM(' Q IS SEK'!Y35:AB35)</f>
        <v>26276</v>
      </c>
      <c r="W18" s="13">
        <f>SUM(' Q IS SEK'!Z35:AC35)</f>
        <v>28654</v>
      </c>
      <c r="X18" s="13">
        <f>SUM(' Q IS SEK'!AA35:AD35)</f>
        <v>30216</v>
      </c>
      <c r="Y18" s="13">
        <f>SUM(' Q IS SEK'!AB35:AE35)</f>
        <v>32166</v>
      </c>
      <c r="Z18" s="13">
        <f>SUM(' Q IS SEK'!AC35:AF35)</f>
        <v>34076</v>
      </c>
      <c r="AA18" s="13">
        <f>SUM(' Q IS SEK'!AD35:AG35)</f>
        <v>35815</v>
      </c>
      <c r="AB18" s="511">
        <f>SUM(' Q IS SEK'!AE35:AH35)</f>
        <v>37091</v>
      </c>
    </row>
    <row r="19" spans="1:28">
      <c r="A19" s="505" t="s">
        <v>320</v>
      </c>
      <c r="B19" s="327">
        <v>3635</v>
      </c>
      <c r="C19" s="327"/>
      <c r="D19" s="327">
        <v>3594</v>
      </c>
      <c r="E19" s="327"/>
      <c r="F19" s="327">
        <v>3635</v>
      </c>
      <c r="G19" s="327">
        <v>3112</v>
      </c>
      <c r="H19" s="327">
        <v>3323</v>
      </c>
      <c r="I19" s="327">
        <v>3625</v>
      </c>
      <c r="J19" s="335">
        <v>3903</v>
      </c>
      <c r="K19" s="13">
        <f t="shared" ref="K19:AB19" si="8">SUM(H13:K13)</f>
        <v>4320</v>
      </c>
      <c r="L19" s="13">
        <f t="shared" si="8"/>
        <v>4700</v>
      </c>
      <c r="M19" s="13">
        <f t="shared" si="8"/>
        <v>4912</v>
      </c>
      <c r="N19" s="13">
        <f t="shared" si="8"/>
        <v>5065</v>
      </c>
      <c r="O19" s="13">
        <f t="shared" si="8"/>
        <v>5125</v>
      </c>
      <c r="P19" s="13">
        <f t="shared" si="8"/>
        <v>5189</v>
      </c>
      <c r="Q19" s="13">
        <f t="shared" si="8"/>
        <v>5176</v>
      </c>
      <c r="R19" s="13">
        <f t="shared" si="8"/>
        <v>5228</v>
      </c>
      <c r="S19" s="13">
        <f t="shared" si="8"/>
        <v>5328</v>
      </c>
      <c r="T19" s="13">
        <f t="shared" si="8"/>
        <v>5466</v>
      </c>
      <c r="U19" s="13">
        <f t="shared" si="8"/>
        <v>5629</v>
      </c>
      <c r="V19" s="13">
        <f t="shared" si="8"/>
        <v>5782</v>
      </c>
      <c r="W19" s="13">
        <f t="shared" si="8"/>
        <v>6015</v>
      </c>
      <c r="X19" s="13">
        <f t="shared" si="8"/>
        <v>6333</v>
      </c>
      <c r="Y19" s="13">
        <f t="shared" si="8"/>
        <v>6670</v>
      </c>
      <c r="Z19" s="13">
        <f t="shared" si="8"/>
        <v>7060</v>
      </c>
      <c r="AA19" s="13">
        <f t="shared" si="8"/>
        <v>7417</v>
      </c>
      <c r="AB19" s="511">
        <f t="shared" si="8"/>
        <v>7761</v>
      </c>
    </row>
    <row r="20" spans="1:28">
      <c r="A20" s="506" t="s">
        <v>321</v>
      </c>
      <c r="B20" s="330">
        <f>B18+B19</f>
        <v>22383</v>
      </c>
      <c r="C20" s="330"/>
      <c r="D20" s="330">
        <f>D18+D19</f>
        <v>22885</v>
      </c>
      <c r="E20" s="330"/>
      <c r="F20" s="330">
        <f t="shared" ref="F20:K20" si="9">F18+F19</f>
        <v>23759</v>
      </c>
      <c r="G20" s="330">
        <f t="shared" si="9"/>
        <v>23497</v>
      </c>
      <c r="H20" s="330">
        <f t="shared" si="9"/>
        <v>24510</v>
      </c>
      <c r="I20" s="330">
        <f>I18+I19</f>
        <v>25027</v>
      </c>
      <c r="J20" s="330">
        <f>J18+J19</f>
        <v>25254</v>
      </c>
      <c r="K20" s="330">
        <f t="shared" si="9"/>
        <v>26251</v>
      </c>
      <c r="L20" s="330">
        <f>L18+L19</f>
        <v>26597</v>
      </c>
      <c r="M20" s="330">
        <f>M18+M19</f>
        <v>26885</v>
      </c>
      <c r="N20" s="330">
        <f>N18+N19</f>
        <v>25548</v>
      </c>
      <c r="O20" s="330">
        <f>O18+O19</f>
        <v>24525</v>
      </c>
      <c r="P20" s="330">
        <f t="shared" ref="P20:U20" si="10">P18+P19</f>
        <v>24335</v>
      </c>
      <c r="Q20" s="467">
        <f t="shared" si="10"/>
        <v>24585</v>
      </c>
      <c r="R20" s="330">
        <f t="shared" si="10"/>
        <v>26672</v>
      </c>
      <c r="S20" s="330">
        <f t="shared" si="10"/>
        <v>28012</v>
      </c>
      <c r="T20" s="330">
        <f t="shared" si="10"/>
        <v>29025</v>
      </c>
      <c r="U20" s="467">
        <f t="shared" si="10"/>
        <v>30550</v>
      </c>
      <c r="V20" s="467">
        <f>V18+V19</f>
        <v>32058</v>
      </c>
      <c r="W20" s="467">
        <f t="shared" ref="W20:AB20" si="11">W18+W19</f>
        <v>34669</v>
      </c>
      <c r="X20" s="467">
        <f t="shared" si="11"/>
        <v>36549</v>
      </c>
      <c r="Y20" s="330">
        <f t="shared" si="11"/>
        <v>38836</v>
      </c>
      <c r="Z20" s="467">
        <f t="shared" si="11"/>
        <v>41136</v>
      </c>
      <c r="AA20" s="467">
        <f t="shared" si="11"/>
        <v>43232</v>
      </c>
      <c r="AB20" s="641">
        <f t="shared" si="11"/>
        <v>44852</v>
      </c>
    </row>
    <row r="21" spans="1:28">
      <c r="A21" s="506" t="s">
        <v>322</v>
      </c>
      <c r="B21" s="328">
        <f>B20/B17</f>
        <v>0.26132184511926027</v>
      </c>
      <c r="C21" s="328"/>
      <c r="D21" s="328">
        <f>D20/D17</f>
        <v>0.26310343638265826</v>
      </c>
      <c r="E21" s="328"/>
      <c r="F21" s="328">
        <f t="shared" ref="F21:K21" si="12">F20/F17</f>
        <v>0.26385696040868456</v>
      </c>
      <c r="G21" s="328">
        <f t="shared" si="12"/>
        <v>0.25350912209910775</v>
      </c>
      <c r="H21" s="328">
        <f t="shared" si="12"/>
        <v>0.25701792099661297</v>
      </c>
      <c r="I21" s="328">
        <f t="shared" si="12"/>
        <v>0.25632438190048956</v>
      </c>
      <c r="J21" s="328">
        <f t="shared" si="12"/>
        <v>0.25571858197393604</v>
      </c>
      <c r="K21" s="328">
        <f t="shared" si="12"/>
        <v>0.25797480296389474</v>
      </c>
      <c r="L21" s="328">
        <f t="shared" ref="L21:AB21" si="13">L20/L17</f>
        <v>0.25634180191988898</v>
      </c>
      <c r="M21" s="328">
        <f t="shared" si="13"/>
        <v>0.25684751559619001</v>
      </c>
      <c r="N21" s="328">
        <f t="shared" si="13"/>
        <v>0.24757013421192886</v>
      </c>
      <c r="O21" s="328">
        <f t="shared" si="13"/>
        <v>0.24194025728040408</v>
      </c>
      <c r="P21" s="329">
        <f t="shared" si="13"/>
        <v>0.243869441911271</v>
      </c>
      <c r="Q21" s="329">
        <f t="shared" si="13"/>
        <v>0.24411677092642239</v>
      </c>
      <c r="R21" s="328">
        <f t="shared" si="13"/>
        <v>0.25611184728543718</v>
      </c>
      <c r="S21" s="328">
        <f t="shared" si="13"/>
        <v>0.2615084440378278</v>
      </c>
      <c r="T21" s="328">
        <f t="shared" si="13"/>
        <v>0.26169395556837854</v>
      </c>
      <c r="U21" s="329">
        <f t="shared" si="13"/>
        <v>0.26570531497603866</v>
      </c>
      <c r="V21" s="329">
        <f t="shared" si="13"/>
        <v>0.26592232526502646</v>
      </c>
      <c r="W21" s="329">
        <f t="shared" si="13"/>
        <v>0.26504541145530719</v>
      </c>
      <c r="X21" s="329">
        <f t="shared" si="13"/>
        <v>0.2586166637183796</v>
      </c>
      <c r="Y21" s="329">
        <f t="shared" si="13"/>
        <v>0.25702183984116478</v>
      </c>
      <c r="Z21" s="329">
        <f t="shared" si="13"/>
        <v>0.25494412871158267</v>
      </c>
      <c r="AA21" s="329">
        <f t="shared" si="13"/>
        <v>0.2576953339214611</v>
      </c>
      <c r="AB21" s="596">
        <f t="shared" si="13"/>
        <v>0.25976462956956864</v>
      </c>
    </row>
    <row r="22" spans="1:28">
      <c r="A22" s="502"/>
      <c r="B22" s="326"/>
      <c r="C22" s="326"/>
      <c r="D22" s="326"/>
      <c r="E22" s="326"/>
      <c r="F22" s="326"/>
      <c r="G22" s="326"/>
      <c r="Y22" s="185"/>
      <c r="AB22" s="363"/>
    </row>
    <row r="23" spans="1:28" ht="15.6">
      <c r="A23" s="502" t="s">
        <v>501</v>
      </c>
      <c r="B23" s="327">
        <f>'Q BS SEK'!E46</f>
        <v>-2466</v>
      </c>
      <c r="C23" s="333" t="s">
        <v>331</v>
      </c>
      <c r="D23" s="327">
        <f>'Q BS SEK'!F46</f>
        <v>-2565</v>
      </c>
      <c r="E23" s="327"/>
      <c r="F23" s="327">
        <f>'Q BS SEK'!G46</f>
        <v>-14383</v>
      </c>
      <c r="G23" s="327">
        <f>'Q BS SEK'!H46</f>
        <v>-11354</v>
      </c>
      <c r="H23" s="335">
        <f>'Q BS SEK'!I46</f>
        <v>-6702</v>
      </c>
      <c r="I23" s="335">
        <f>'Q BS SEK'!J46</f>
        <v>-8525</v>
      </c>
      <c r="J23" s="335">
        <f>'Q BS SEK'!K46</f>
        <v>-10935</v>
      </c>
      <c r="K23" s="335">
        <f>'Q BS SEK'!L46</f>
        <v>-13205</v>
      </c>
      <c r="L23" s="335">
        <f>'Q BS SEK'!M46</f>
        <v>-12013</v>
      </c>
      <c r="M23" s="335">
        <f>'Q BS SEK'!N46</f>
        <v>-13859</v>
      </c>
      <c r="N23" s="335">
        <f>'Q BS SEK'!O46</f>
        <v>-23772</v>
      </c>
      <c r="O23" s="335">
        <f>'Q BS SEK'!P46</f>
        <v>-18662</v>
      </c>
      <c r="P23" s="335">
        <f>'Q BS SEK'!Q46</f>
        <v>-16421</v>
      </c>
      <c r="Q23" s="335">
        <f>'Q BS SEK'!R46</f>
        <v>-11429</v>
      </c>
      <c r="R23" s="335">
        <f>'Q BS SEK'!S46</f>
        <v>-13076</v>
      </c>
      <c r="S23" s="335">
        <f>'Q BS SEK'!T46</f>
        <v>-9649</v>
      </c>
      <c r="T23" s="335">
        <f>'Q BS SEK'!U46</f>
        <v>-8151</v>
      </c>
      <c r="U23" s="335">
        <f>'Q BS SEK'!V46</f>
        <v>-6144</v>
      </c>
      <c r="V23" s="335">
        <f>'Q BS SEK'!W46</f>
        <v>-20437</v>
      </c>
      <c r="W23" s="335">
        <f>'Q BS SEK'!X46</f>
        <v>-24622</v>
      </c>
      <c r="X23" s="335">
        <f>'Q BS SEK'!Y46</f>
        <v>-26570</v>
      </c>
      <c r="Y23" s="335">
        <f>'Q BS SEK'!Z46</f>
        <v>-24124</v>
      </c>
      <c r="Z23" s="335">
        <f>'Q BS SEK'!AA46</f>
        <v>-31998</v>
      </c>
      <c r="AA23" s="335">
        <f>'Q BS SEK'!AB46</f>
        <v>-25293</v>
      </c>
      <c r="AB23" s="543">
        <f>'Q BS SEK'!AC46</f>
        <v>-23441</v>
      </c>
    </row>
    <row r="24" spans="1:28">
      <c r="A24" s="505"/>
      <c r="B24" s="358"/>
      <c r="C24" s="326"/>
      <c r="D24" s="326"/>
      <c r="E24" s="326"/>
      <c r="F24" s="326"/>
      <c r="G24" s="326"/>
      <c r="Y24" s="635"/>
      <c r="AB24" s="363"/>
    </row>
    <row r="25" spans="1:28">
      <c r="A25" s="503" t="s">
        <v>323</v>
      </c>
      <c r="B25" s="336">
        <f>-'Q BS SEK'!E46/B20</f>
        <v>0.110172899075191</v>
      </c>
      <c r="C25" s="336"/>
      <c r="D25" s="336">
        <f>-'Q BS SEK'!F46/D20</f>
        <v>0.11208214987983395</v>
      </c>
      <c r="E25" s="336"/>
      <c r="F25" s="336">
        <f>-'Q BS SEK'!G46/F20</f>
        <v>0.60537059640557267</v>
      </c>
      <c r="G25" s="336">
        <f>-'Q BS SEK'!H46/G20</f>
        <v>0.4832106226326765</v>
      </c>
      <c r="H25" s="336">
        <f>-'Q BS SEK'!I46/H20</f>
        <v>0.27343941248470011</v>
      </c>
      <c r="I25" s="336">
        <f>-'Q BS SEK'!J46/I20</f>
        <v>0.34063211731330162</v>
      </c>
      <c r="J25" s="336">
        <f>-'Q BS SEK'!K46/J20</f>
        <v>0.43300071275837493</v>
      </c>
      <c r="K25" s="336">
        <f>-'Q BS SEK'!L46/K20</f>
        <v>0.50302845605881685</v>
      </c>
      <c r="L25" s="336">
        <f>-'Q BS SEK'!M46/L20</f>
        <v>0.45166748129488288</v>
      </c>
      <c r="M25" s="336">
        <f>-'Q BS SEK'!N46/M20</f>
        <v>0.51549190998698158</v>
      </c>
      <c r="N25" s="336">
        <f>-'Q BS SEK'!O46/N20</f>
        <v>0.93048379520901836</v>
      </c>
      <c r="O25" s="336">
        <f t="shared" ref="O25:AA25" si="14">-O23/O20</f>
        <v>0.76093781855249742</v>
      </c>
      <c r="P25" s="336">
        <f t="shared" si="14"/>
        <v>0.67478939798643933</v>
      </c>
      <c r="Q25" s="336">
        <f t="shared" si="14"/>
        <v>0.46487695749440716</v>
      </c>
      <c r="R25" s="336">
        <f t="shared" si="14"/>
        <v>0.49025194961007801</v>
      </c>
      <c r="S25" s="336">
        <f t="shared" si="14"/>
        <v>0.34445951734970726</v>
      </c>
      <c r="T25" s="336">
        <f t="shared" si="14"/>
        <v>0.28082687338501294</v>
      </c>
      <c r="U25" s="336">
        <f t="shared" si="14"/>
        <v>0.20111292962356792</v>
      </c>
      <c r="V25" s="336">
        <f t="shared" si="14"/>
        <v>0.63750077983654629</v>
      </c>
      <c r="W25" s="336">
        <f t="shared" si="14"/>
        <v>0.71020219792898553</v>
      </c>
      <c r="X25" s="336">
        <f t="shared" si="14"/>
        <v>0.72696927412514711</v>
      </c>
      <c r="Y25" s="336">
        <f t="shared" si="14"/>
        <v>0.62117622824183749</v>
      </c>
      <c r="Z25" s="336">
        <f t="shared" si="14"/>
        <v>0.77785880980163358</v>
      </c>
      <c r="AA25" s="336">
        <f t="shared" si="14"/>
        <v>0.58505273871206509</v>
      </c>
      <c r="AB25" s="602">
        <f>-AB23/AB20</f>
        <v>0.52262998305538211</v>
      </c>
    </row>
    <row r="26" spans="1:28">
      <c r="A26" s="503"/>
      <c r="B26" s="336"/>
      <c r="C26" s="336"/>
      <c r="D26" s="336"/>
      <c r="E26" s="336"/>
      <c r="F26" s="336"/>
      <c r="G26" s="336"/>
      <c r="H26" s="336"/>
      <c r="I26" s="336"/>
      <c r="J26" s="336"/>
      <c r="K26" s="336"/>
      <c r="L26" s="336"/>
      <c r="M26" s="336"/>
      <c r="N26" s="336"/>
      <c r="O26" s="336"/>
      <c r="P26" s="336"/>
      <c r="Q26" s="336"/>
      <c r="R26" s="336"/>
      <c r="S26" s="336"/>
      <c r="T26" s="336"/>
      <c r="U26" s="336"/>
      <c r="V26" s="336"/>
      <c r="W26" s="336"/>
      <c r="X26" s="336"/>
      <c r="Y26" s="636"/>
      <c r="Z26" s="336"/>
      <c r="AA26" s="336"/>
      <c r="AB26" s="602"/>
    </row>
    <row r="27" spans="1:28" ht="26.4">
      <c r="A27" s="507" t="s">
        <v>389</v>
      </c>
      <c r="B27" s="336"/>
      <c r="C27" s="336"/>
      <c r="D27" s="336"/>
      <c r="E27" s="336"/>
      <c r="F27" s="336"/>
      <c r="G27" s="336"/>
      <c r="H27" s="336"/>
      <c r="I27" s="336"/>
      <c r="J27" s="336"/>
      <c r="K27" s="336"/>
      <c r="L27" s="336"/>
      <c r="M27" s="336"/>
      <c r="N27" s="336"/>
      <c r="O27" s="336"/>
      <c r="P27" s="463"/>
      <c r="Q27" s="463">
        <v>355</v>
      </c>
      <c r="R27" s="463">
        <v>361</v>
      </c>
      <c r="S27" s="463">
        <v>373</v>
      </c>
      <c r="T27" s="463">
        <v>367</v>
      </c>
      <c r="U27" s="463">
        <v>378</v>
      </c>
      <c r="V27" s="463">
        <v>400</v>
      </c>
      <c r="W27" s="463">
        <v>466</v>
      </c>
      <c r="X27" s="463">
        <v>496</v>
      </c>
      <c r="Y27" s="463">
        <v>512</v>
      </c>
      <c r="Z27" s="463">
        <v>533</v>
      </c>
      <c r="AA27" s="463">
        <v>554</v>
      </c>
      <c r="AB27" s="599">
        <v>552</v>
      </c>
    </row>
    <row r="28" spans="1:28">
      <c r="A28" s="503" t="s">
        <v>386</v>
      </c>
      <c r="B28" s="336"/>
      <c r="C28" s="336"/>
      <c r="D28" s="336"/>
      <c r="E28" s="336"/>
      <c r="F28" s="336"/>
      <c r="G28" s="336"/>
      <c r="H28" s="336"/>
      <c r="I28" s="336"/>
      <c r="J28" s="336"/>
      <c r="K28" s="336"/>
      <c r="L28" s="336"/>
      <c r="M28" s="336"/>
      <c r="N28" s="336"/>
      <c r="O28" s="336"/>
      <c r="P28" s="464"/>
      <c r="Q28" s="330">
        <f t="shared" ref="Q28:V28" si="15">Q12+Q27</f>
        <v>5742</v>
      </c>
      <c r="R28" s="330">
        <f t="shared" si="15"/>
        <v>6285</v>
      </c>
      <c r="S28" s="330">
        <f t="shared" si="15"/>
        <v>6373</v>
      </c>
      <c r="T28" s="330">
        <f t="shared" si="15"/>
        <v>6615</v>
      </c>
      <c r="U28" s="330">
        <f t="shared" si="15"/>
        <v>7127</v>
      </c>
      <c r="V28" s="330">
        <f t="shared" si="15"/>
        <v>7679</v>
      </c>
      <c r="W28" s="330">
        <f t="shared" ref="W28:AB28" si="16">W12+W27</f>
        <v>8844</v>
      </c>
      <c r="X28" s="330">
        <f t="shared" si="16"/>
        <v>8306</v>
      </c>
      <c r="Y28" s="330">
        <f t="shared" si="16"/>
        <v>9211</v>
      </c>
      <c r="Z28" s="330">
        <f t="shared" si="16"/>
        <v>9722</v>
      </c>
      <c r="AA28" s="330">
        <f t="shared" si="16"/>
        <v>10671</v>
      </c>
      <c r="AB28" s="598">
        <f t="shared" si="16"/>
        <v>9638</v>
      </c>
    </row>
    <row r="29" spans="1:28">
      <c r="A29" s="502"/>
      <c r="B29" s="326"/>
      <c r="C29" s="326"/>
      <c r="D29" s="326"/>
      <c r="E29" s="326"/>
      <c r="F29" s="326"/>
      <c r="G29" s="327"/>
      <c r="Y29" s="185"/>
      <c r="AB29" s="363"/>
    </row>
    <row r="30" spans="1:28">
      <c r="A30" s="684" t="s">
        <v>324</v>
      </c>
      <c r="B30" s="685"/>
      <c r="C30" s="685"/>
      <c r="D30" s="685"/>
      <c r="E30" s="685"/>
      <c r="F30" s="685"/>
      <c r="G30" s="685"/>
      <c r="H30" s="685"/>
      <c r="I30" s="685"/>
      <c r="J30" s="685"/>
      <c r="K30" s="685"/>
      <c r="L30" s="685"/>
      <c r="M30" s="685"/>
      <c r="N30" s="685"/>
      <c r="O30" s="685"/>
      <c r="P30" s="685"/>
      <c r="Q30" s="685"/>
      <c r="R30" s="685"/>
      <c r="S30" s="685"/>
      <c r="T30" s="685"/>
      <c r="U30" s="685"/>
      <c r="V30" s="685"/>
      <c r="W30" s="685"/>
      <c r="X30" s="685"/>
      <c r="Y30" s="686"/>
      <c r="Z30" s="685"/>
      <c r="AA30" s="685"/>
      <c r="AB30" s="684"/>
    </row>
    <row r="31" spans="1:28">
      <c r="A31" s="505" t="s">
        <v>325</v>
      </c>
      <c r="B31" s="327">
        <f>SUM(' Q IS SEK'!F47:I47)</f>
        <v>17591</v>
      </c>
      <c r="C31" s="327"/>
      <c r="D31" s="327">
        <f>SUM(' Q IS SEK'!G47:J47)</f>
        <v>18046</v>
      </c>
      <c r="E31" s="327"/>
      <c r="F31" s="327">
        <f>SUM(' Q IS SEK'!H47:K47)</f>
        <v>19073</v>
      </c>
      <c r="G31" s="327">
        <f>SUM(' Q IS SEK'!I47:L47)</f>
        <v>19461</v>
      </c>
      <c r="H31" s="335">
        <f>SUM(' Q IS SEK'!J47:M47)</f>
        <v>20844</v>
      </c>
      <c r="I31" s="335">
        <f>SUM(' Q IS SEK'!K47:O47)</f>
        <v>21238</v>
      </c>
      <c r="J31" s="13">
        <f>SUM(' Q IS SEK'!L47:P47)</f>
        <v>21324</v>
      </c>
      <c r="K31" s="13">
        <f>SUM(' Q IS SEK'!M47:Q47)</f>
        <v>21934</v>
      </c>
      <c r="L31" s="13">
        <f>SUM(' Q IS SEK'!O47:R47)</f>
        <v>21572</v>
      </c>
      <c r="M31" s="13">
        <f>SUM(' Q IS SEK'!P47:S47)</f>
        <v>21675</v>
      </c>
      <c r="N31" s="13">
        <f>SUM(' Q IS SEK'!Q47:T47)</f>
        <v>20186</v>
      </c>
      <c r="O31" s="13">
        <f>SUM(' Q IS SEK'!R47:U47)</f>
        <v>19104</v>
      </c>
      <c r="P31" s="13">
        <f>SUM(' Q IS SEK'!S47:V47)</f>
        <v>18825</v>
      </c>
      <c r="Q31" s="13">
        <f>SUM(' Q IS SEK'!T47:W47)</f>
        <v>19158</v>
      </c>
      <c r="R31" s="13">
        <f>SUM(' Q IS SEK'!U47:X47)</f>
        <v>21204</v>
      </c>
      <c r="S31" s="13">
        <f>SUM(' Q IS SEK'!V47:Y47)</f>
        <v>22453</v>
      </c>
      <c r="T31" s="13">
        <f>SUM(' Q IS SEK'!W47:Z47)</f>
        <v>23410</v>
      </c>
      <c r="U31" s="13">
        <f>SUM(' Q IS SEK'!X47:AA47)</f>
        <v>24738</v>
      </c>
      <c r="V31" s="13">
        <f>SUM(' Q IS SEK'!Y47:AB47)</f>
        <v>26171</v>
      </c>
      <c r="W31" s="13">
        <f>SUM(' Q IS SEK'!Z47:AC47)</f>
        <v>28674</v>
      </c>
      <c r="X31" s="13">
        <f>SUM(' Q IS SEK'!AA47:AD47)</f>
        <v>30044</v>
      </c>
      <c r="Y31" s="13">
        <f>SUM(' Q IS SEK'!AB47:AE47)</f>
        <v>32028</v>
      </c>
      <c r="Z31" s="13">
        <f>SUM(' Q IS SEK'!AC47:AF47)</f>
        <v>33749</v>
      </c>
      <c r="AA31" s="13">
        <f>SUM(' Q IS SEK'!AD47:AG47)</f>
        <v>35229</v>
      </c>
      <c r="AB31" s="511">
        <f>SUM(' Q IS SEK'!AE47:AH47)</f>
        <v>36442</v>
      </c>
    </row>
    <row r="32" spans="1:28">
      <c r="A32" s="505" t="s">
        <v>326</v>
      </c>
      <c r="B32" s="327">
        <v>1194</v>
      </c>
      <c r="C32" s="327"/>
      <c r="D32" s="327">
        <v>1214</v>
      </c>
      <c r="E32" s="327"/>
      <c r="F32" s="327">
        <v>969</v>
      </c>
      <c r="G32" s="327">
        <v>849</v>
      </c>
      <c r="H32">
        <v>290</v>
      </c>
      <c r="I32" s="327">
        <v>180</v>
      </c>
      <c r="J32" s="1">
        <f>572-417</f>
        <v>155</v>
      </c>
      <c r="K32" s="1">
        <v>111</v>
      </c>
      <c r="L32" s="1">
        <v>432</v>
      </c>
      <c r="M32" s="1">
        <v>424</v>
      </c>
      <c r="N32" s="63">
        <v>412</v>
      </c>
      <c r="O32" s="63">
        <v>436</v>
      </c>
      <c r="P32" s="63">
        <v>478</v>
      </c>
      <c r="Q32" s="63">
        <v>427</v>
      </c>
      <c r="R32" s="63">
        <v>432</v>
      </c>
      <c r="S32" s="63">
        <v>421</v>
      </c>
      <c r="T32" s="63">
        <v>387</v>
      </c>
      <c r="U32" s="63">
        <v>366</v>
      </c>
      <c r="V32" s="63">
        <v>301</v>
      </c>
      <c r="W32" s="63">
        <v>207</v>
      </c>
      <c r="X32" s="63">
        <v>412</v>
      </c>
      <c r="Y32" s="1">
        <v>457</v>
      </c>
      <c r="Z32" s="63">
        <v>660</v>
      </c>
      <c r="AA32" s="63">
        <v>962</v>
      </c>
      <c r="AB32" s="597">
        <v>1089</v>
      </c>
    </row>
    <row r="33" spans="1:28">
      <c r="A33" s="504" t="s">
        <v>327</v>
      </c>
      <c r="B33" s="327">
        <f>SUM(B31:B32)</f>
        <v>18785</v>
      </c>
      <c r="C33" s="327"/>
      <c r="D33" s="327">
        <f>SUM(D31:D32)</f>
        <v>19260</v>
      </c>
      <c r="E33" s="327"/>
      <c r="F33" s="327">
        <f t="shared" ref="F33:K33" si="17">SUM(F31:F32)</f>
        <v>20042</v>
      </c>
      <c r="G33" s="327">
        <f t="shared" si="17"/>
        <v>20310</v>
      </c>
      <c r="H33" s="327">
        <f t="shared" si="17"/>
        <v>21134</v>
      </c>
      <c r="I33" s="327">
        <f t="shared" si="17"/>
        <v>21418</v>
      </c>
      <c r="J33" s="327">
        <f>SUM(J31:J32)</f>
        <v>21479</v>
      </c>
      <c r="K33" s="327">
        <f t="shared" si="17"/>
        <v>22045</v>
      </c>
      <c r="L33" s="327">
        <f>SUM(L31:L32)</f>
        <v>22004</v>
      </c>
      <c r="M33" s="327">
        <f>SUM(M31:M32)</f>
        <v>22099</v>
      </c>
      <c r="N33" s="327">
        <f>SUM(N31:N32)</f>
        <v>20598</v>
      </c>
      <c r="O33" s="327">
        <f>SUM(O31:O32)</f>
        <v>19540</v>
      </c>
      <c r="P33" s="327">
        <f>SUM(P31:P32)</f>
        <v>19303</v>
      </c>
      <c r="Q33" s="327">
        <f t="shared" ref="Q33:V33" si="18">SUM(Q31:Q32)</f>
        <v>19585</v>
      </c>
      <c r="R33" s="327">
        <f t="shared" si="18"/>
        <v>21636</v>
      </c>
      <c r="S33" s="327">
        <f t="shared" si="18"/>
        <v>22874</v>
      </c>
      <c r="T33" s="327">
        <f t="shared" si="18"/>
        <v>23797</v>
      </c>
      <c r="U33" s="327">
        <f t="shared" si="18"/>
        <v>25104</v>
      </c>
      <c r="V33" s="327">
        <f t="shared" si="18"/>
        <v>26472</v>
      </c>
      <c r="W33" s="327">
        <f t="shared" ref="W33:AB33" si="19">SUM(W31:W32)</f>
        <v>28881</v>
      </c>
      <c r="X33" s="327">
        <f t="shared" si="19"/>
        <v>30456</v>
      </c>
      <c r="Y33" s="327">
        <f t="shared" si="19"/>
        <v>32485</v>
      </c>
      <c r="Z33" s="327">
        <f t="shared" si="19"/>
        <v>34409</v>
      </c>
      <c r="AA33" s="327">
        <f t="shared" si="19"/>
        <v>36191</v>
      </c>
      <c r="AB33" s="597">
        <f t="shared" si="19"/>
        <v>37531</v>
      </c>
    </row>
    <row r="34" spans="1:28">
      <c r="A34" s="504"/>
      <c r="B34" s="326"/>
      <c r="C34" s="326"/>
      <c r="D34" s="326"/>
      <c r="E34" s="326"/>
      <c r="F34" s="326"/>
      <c r="G34" s="326"/>
      <c r="Y34" s="185"/>
      <c r="AB34" s="363"/>
    </row>
    <row r="35" spans="1:28">
      <c r="A35" s="504" t="s">
        <v>328</v>
      </c>
      <c r="B35" s="327">
        <v>64096</v>
      </c>
      <c r="C35" s="327"/>
      <c r="D35" s="327">
        <f>'Q BS SEK'!F40</f>
        <v>65573</v>
      </c>
      <c r="E35" s="327"/>
      <c r="F35" s="327">
        <f>'Q BS SEK'!G40</f>
        <v>64286</v>
      </c>
      <c r="G35" s="327">
        <f>'Q BS SEK'!H40</f>
        <v>64451</v>
      </c>
      <c r="H35" s="335">
        <f>'Q BS SEK'!I40</f>
        <v>64945</v>
      </c>
      <c r="I35" s="335">
        <f>'Q BS SEK'!J40</f>
        <v>65565</v>
      </c>
      <c r="J35" s="335">
        <v>65126</v>
      </c>
      <c r="K35" s="335">
        <v>68855</v>
      </c>
      <c r="L35" s="335">
        <v>72732</v>
      </c>
      <c r="M35" s="335">
        <v>76202</v>
      </c>
      <c r="N35" s="13">
        <f>'Q BS SEK'!O40</f>
        <v>79027</v>
      </c>
      <c r="O35" s="13">
        <f>'Q BS SEK'!P40</f>
        <v>82845</v>
      </c>
      <c r="P35" s="13">
        <f>'Q BS SEK'!Q40</f>
        <v>83649</v>
      </c>
      <c r="Q35" s="13">
        <f>'Q BS SEK'!R40</f>
        <v>85164</v>
      </c>
      <c r="R35" s="13">
        <f>'Q BS SEK'!S40</f>
        <v>84529.4</v>
      </c>
      <c r="S35" s="13">
        <f>'Q BS SEK'!T40</f>
        <v>85637</v>
      </c>
      <c r="T35" s="13">
        <f>'Q BS SEK'!U40</f>
        <v>87537</v>
      </c>
      <c r="U35" s="13">
        <f>'Q BS SEK'!V40</f>
        <v>92306</v>
      </c>
      <c r="V35" s="13">
        <f>'Q BS SEK'!W40</f>
        <v>94248</v>
      </c>
      <c r="W35" s="13">
        <f>'Q BS SEK'!X40</f>
        <v>100154</v>
      </c>
      <c r="X35" s="13">
        <f>'Q BS SEK'!Y40</f>
        <v>106054</v>
      </c>
      <c r="Y35" s="13">
        <f>'Q BS SEK'!Z40</f>
        <v>111077</v>
      </c>
      <c r="Z35" s="13">
        <f>'Q BS SEK'!AA40</f>
        <v>115576</v>
      </c>
      <c r="AA35" s="13">
        <f>'Q BS SEK'!AB40</f>
        <v>122310</v>
      </c>
      <c r="AB35" s="511">
        <f>'Q BS SEK'!AC40</f>
        <v>125133</v>
      </c>
    </row>
    <row r="36" spans="1:28">
      <c r="A36" s="508" t="s">
        <v>324</v>
      </c>
      <c r="B36" s="509">
        <f>B33/B35</f>
        <v>0.2930760109835247</v>
      </c>
      <c r="C36" s="509"/>
      <c r="D36" s="509">
        <f>D33/D35</f>
        <v>0.29371845119180151</v>
      </c>
      <c r="E36" s="509"/>
      <c r="F36" s="509">
        <f t="shared" ref="F36:K36" si="20">F33/F35</f>
        <v>0.31176305883084965</v>
      </c>
      <c r="G36" s="509">
        <f t="shared" si="20"/>
        <v>0.31512311678639587</v>
      </c>
      <c r="H36" s="509">
        <f t="shared" si="20"/>
        <v>0.32541381168681194</v>
      </c>
      <c r="I36" s="509">
        <f t="shared" si="20"/>
        <v>0.32666819187066271</v>
      </c>
      <c r="J36" s="509">
        <f t="shared" si="20"/>
        <v>0.3298068359794859</v>
      </c>
      <c r="K36" s="509">
        <f t="shared" si="20"/>
        <v>0.32016556531842277</v>
      </c>
      <c r="L36" s="509">
        <f>L33/L35</f>
        <v>0.3025353352032118</v>
      </c>
      <c r="M36" s="509">
        <f>M33/M35</f>
        <v>0.29000551166636046</v>
      </c>
      <c r="N36" s="509">
        <f>N33/N35</f>
        <v>0.26064509597985497</v>
      </c>
      <c r="O36" s="509">
        <v>0.24</v>
      </c>
      <c r="P36" s="510">
        <f t="shared" ref="P36:T36" si="21">P33/P35</f>
        <v>0.23076187402120765</v>
      </c>
      <c r="Q36" s="510">
        <f t="shared" si="21"/>
        <v>0.22996806162228173</v>
      </c>
      <c r="R36" s="509">
        <f t="shared" si="21"/>
        <v>0.25595828197053333</v>
      </c>
      <c r="S36" s="509">
        <f t="shared" si="21"/>
        <v>0.26710417226198957</v>
      </c>
      <c r="T36" s="509">
        <f t="shared" si="21"/>
        <v>0.27185076024995147</v>
      </c>
      <c r="U36" s="510">
        <f t="shared" ref="U36:AB36" si="22">U33/U35</f>
        <v>0.27196498602474378</v>
      </c>
      <c r="V36" s="510">
        <f t="shared" si="22"/>
        <v>0.28087598675833969</v>
      </c>
      <c r="W36" s="510">
        <f t="shared" si="22"/>
        <v>0.28836591648860754</v>
      </c>
      <c r="X36" s="510">
        <f t="shared" si="22"/>
        <v>0.28717445829483096</v>
      </c>
      <c r="Y36" s="510">
        <f t="shared" si="22"/>
        <v>0.29245478361857091</v>
      </c>
      <c r="Z36" s="510">
        <f t="shared" si="22"/>
        <v>0.2977175192081401</v>
      </c>
      <c r="AA36" s="510">
        <f t="shared" si="22"/>
        <v>0.29589567492437252</v>
      </c>
      <c r="AB36" s="605">
        <f t="shared" si="22"/>
        <v>0.29992887567628046</v>
      </c>
    </row>
    <row r="37" spans="1:28">
      <c r="A37" s="332"/>
      <c r="B37" s="328"/>
      <c r="C37" s="328"/>
      <c r="D37" s="328"/>
      <c r="E37" s="328"/>
      <c r="F37" s="328"/>
    </row>
    <row r="38" spans="1:28" ht="15">
      <c r="A38" s="623" t="s">
        <v>517</v>
      </c>
      <c r="H38" s="185"/>
      <c r="I38" s="185"/>
    </row>
    <row r="39" spans="1:28">
      <c r="A39" s="334"/>
    </row>
    <row r="40" spans="1:28">
      <c r="A40" s="334"/>
      <c r="N40" s="335"/>
      <c r="O40" s="335"/>
      <c r="P40" s="335"/>
      <c r="Q40" s="335"/>
      <c r="R40" s="335"/>
      <c r="S40" s="335"/>
      <c r="T40" s="335"/>
      <c r="U40" s="335"/>
      <c r="V40" s="335"/>
      <c r="W40" s="335"/>
      <c r="X40" s="335"/>
    </row>
    <row r="42" spans="1:28">
      <c r="K42" s="335"/>
      <c r="L42" s="335"/>
      <c r="M42" s="335"/>
      <c r="N42" s="335"/>
      <c r="O42" s="335"/>
      <c r="P42" s="465"/>
      <c r="Q42" s="465"/>
      <c r="R42" s="335"/>
      <c r="S42" s="335"/>
      <c r="T42" s="335"/>
      <c r="U42" s="465"/>
      <c r="V42" s="465"/>
      <c r="W42" s="465"/>
      <c r="X42" s="465"/>
    </row>
    <row r="48" spans="1:28">
      <c r="Y48" s="335"/>
      <c r="Z48" s="335"/>
      <c r="AA48" s="335"/>
      <c r="AB48" s="335"/>
    </row>
    <row r="49" spans="25:28">
      <c r="Y49" s="335"/>
      <c r="Z49" s="335"/>
      <c r="AA49" s="335"/>
      <c r="AB49" s="335"/>
    </row>
  </sheetData>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72E9-9F97-49B3-B872-5F08D5705856}">
  <sheetPr>
    <tabColor rgb="FF054E5A"/>
    <pageSetUpPr fitToPage="1"/>
  </sheetPr>
  <dimension ref="A1:O239"/>
  <sheetViews>
    <sheetView showGridLines="0" zoomScale="90" zoomScaleNormal="90" workbookViewId="0"/>
  </sheetViews>
  <sheetFormatPr defaultColWidth="9.109375" defaultRowHeight="15" customHeight="1"/>
  <cols>
    <col min="1" max="1" width="74.109375" style="264" customWidth="1"/>
    <col min="2" max="2" width="9.109375" style="264" customWidth="1"/>
    <col min="3" max="9" width="11.44140625" style="264" customWidth="1"/>
    <col min="10" max="16384" width="9.109375" style="264"/>
  </cols>
  <sheetData>
    <row r="1" spans="1:6" ht="15" customHeight="1">
      <c r="A1" s="675" t="s">
        <v>11</v>
      </c>
      <c r="B1" s="676"/>
      <c r="C1" s="676"/>
      <c r="D1" s="676"/>
      <c r="E1" s="676"/>
      <c r="F1" s="676"/>
    </row>
    <row r="2" spans="1:6" ht="15" customHeight="1">
      <c r="A2" s="675" t="s">
        <v>198</v>
      </c>
      <c r="B2" s="676"/>
      <c r="C2" s="676"/>
      <c r="D2" s="676"/>
      <c r="E2" s="676"/>
      <c r="F2" s="676"/>
    </row>
    <row r="3" spans="1:6">
      <c r="A3" s="677" t="s">
        <v>423</v>
      </c>
      <c r="B3" s="678">
        <v>2018</v>
      </c>
      <c r="C3" s="678">
        <v>2019</v>
      </c>
      <c r="D3" s="678">
        <v>2020</v>
      </c>
      <c r="E3" s="678">
        <v>2021</v>
      </c>
      <c r="F3" s="678">
        <v>2022</v>
      </c>
    </row>
    <row r="4" spans="1:6" s="265" customFormat="1" ht="16.2">
      <c r="A4" s="409" t="s">
        <v>424</v>
      </c>
      <c r="B4" s="267" t="s">
        <v>144</v>
      </c>
      <c r="C4" s="267">
        <v>75</v>
      </c>
      <c r="D4" s="267">
        <v>75</v>
      </c>
      <c r="E4" s="267">
        <v>79</v>
      </c>
      <c r="F4" s="611">
        <v>77</v>
      </c>
    </row>
    <row r="5" spans="1:6" s="265" customFormat="1" ht="16.2">
      <c r="A5" s="409" t="s">
        <v>425</v>
      </c>
      <c r="B5" s="267" t="s">
        <v>144</v>
      </c>
      <c r="C5" s="267">
        <v>87</v>
      </c>
      <c r="D5" s="267">
        <v>83</v>
      </c>
      <c r="E5" s="267">
        <v>56</v>
      </c>
      <c r="F5" s="611">
        <v>31</v>
      </c>
    </row>
    <row r="6" spans="1:6" s="265" customFormat="1" ht="16.2">
      <c r="A6" s="409" t="s">
        <v>426</v>
      </c>
      <c r="B6" s="267" t="s">
        <v>144</v>
      </c>
      <c r="C6" s="267">
        <v>162</v>
      </c>
      <c r="D6" s="267">
        <v>158</v>
      </c>
      <c r="E6" s="267">
        <v>135</v>
      </c>
      <c r="F6" s="611">
        <v>108</v>
      </c>
    </row>
    <row r="7" spans="1:6" s="265" customFormat="1" ht="16.2">
      <c r="A7" s="409" t="s">
        <v>427</v>
      </c>
      <c r="B7" s="267" t="s">
        <v>144</v>
      </c>
      <c r="C7" s="267" t="s">
        <v>144</v>
      </c>
      <c r="D7" s="267" t="s">
        <v>144</v>
      </c>
      <c r="E7" s="267" t="s">
        <v>144</v>
      </c>
      <c r="F7" s="611">
        <v>138</v>
      </c>
    </row>
    <row r="8" spans="1:6" s="268" customFormat="1" ht="15.6">
      <c r="A8" s="409" t="s">
        <v>428</v>
      </c>
      <c r="B8" s="612" t="s">
        <v>144</v>
      </c>
      <c r="C8" s="613">
        <v>170634</v>
      </c>
      <c r="D8" s="613">
        <v>172279</v>
      </c>
      <c r="E8" s="613">
        <v>179393</v>
      </c>
      <c r="F8" s="613">
        <v>219822</v>
      </c>
    </row>
    <row r="9" spans="1:6" ht="15.6">
      <c r="A9" s="614" t="s">
        <v>429</v>
      </c>
      <c r="B9" s="613" t="s">
        <v>144</v>
      </c>
      <c r="C9" s="612">
        <v>3</v>
      </c>
      <c r="D9" s="612">
        <v>3</v>
      </c>
      <c r="E9" s="612">
        <v>2.2999999999999998</v>
      </c>
      <c r="F9" s="612">
        <v>1.5</v>
      </c>
    </row>
    <row r="10" spans="1:6" s="268" customFormat="1" ht="15.6">
      <c r="A10" s="614" t="s">
        <v>430</v>
      </c>
      <c r="B10" s="613" t="s">
        <v>144</v>
      </c>
      <c r="C10" s="613">
        <v>3141</v>
      </c>
      <c r="D10" s="613">
        <v>3226</v>
      </c>
      <c r="E10" s="613">
        <v>3016</v>
      </c>
      <c r="F10" s="613">
        <v>2962</v>
      </c>
    </row>
    <row r="11" spans="1:6" s="268" customFormat="1" ht="15.6">
      <c r="A11" s="611"/>
      <c r="B11" s="613"/>
      <c r="C11" s="613"/>
      <c r="D11" s="613"/>
      <c r="E11" s="613"/>
      <c r="F11" s="613"/>
    </row>
    <row r="12" spans="1:6" s="268" customFormat="1" ht="15.6">
      <c r="A12" s="677" t="s">
        <v>431</v>
      </c>
      <c r="B12" s="678">
        <v>2018</v>
      </c>
      <c r="C12" s="678">
        <v>2019</v>
      </c>
      <c r="D12" s="678">
        <v>2020</v>
      </c>
      <c r="E12" s="678">
        <v>2021</v>
      </c>
      <c r="F12" s="678">
        <v>2022</v>
      </c>
    </row>
    <row r="13" spans="1:6" s="268" customFormat="1" ht="16.2">
      <c r="A13" s="614" t="s">
        <v>432</v>
      </c>
      <c r="B13" s="267" t="s">
        <v>144</v>
      </c>
      <c r="C13" s="267" t="s">
        <v>144</v>
      </c>
      <c r="D13" s="267" t="s">
        <v>144</v>
      </c>
      <c r="E13" s="267" t="s">
        <v>144</v>
      </c>
      <c r="F13" s="615">
        <v>58</v>
      </c>
    </row>
    <row r="14" spans="1:6" s="268" customFormat="1" ht="16.2">
      <c r="A14" s="614" t="s">
        <v>433</v>
      </c>
      <c r="B14" s="267" t="s">
        <v>144</v>
      </c>
      <c r="C14" s="267" t="s">
        <v>144</v>
      </c>
      <c r="D14" s="267" t="s">
        <v>144</v>
      </c>
      <c r="E14" s="267" t="s">
        <v>144</v>
      </c>
      <c r="F14" s="611">
        <v>159</v>
      </c>
    </row>
    <row r="15" spans="1:6" s="268" customFormat="1" ht="16.2">
      <c r="A15" s="614" t="s">
        <v>434</v>
      </c>
      <c r="B15" s="267" t="s">
        <v>144</v>
      </c>
      <c r="C15" s="267" t="s">
        <v>144</v>
      </c>
      <c r="D15" s="267" t="s">
        <v>144</v>
      </c>
      <c r="E15" s="267" t="s">
        <v>144</v>
      </c>
      <c r="F15" s="611">
        <v>359</v>
      </c>
    </row>
    <row r="16" spans="1:6" s="268" customFormat="1" ht="16.2">
      <c r="A16" s="614" t="s">
        <v>435</v>
      </c>
      <c r="B16" s="267" t="s">
        <v>144</v>
      </c>
      <c r="C16" s="267" t="s">
        <v>144</v>
      </c>
      <c r="D16" s="267" t="s">
        <v>144</v>
      </c>
      <c r="E16" s="267" t="s">
        <v>144</v>
      </c>
      <c r="F16" s="611">
        <v>518</v>
      </c>
    </row>
    <row r="17" spans="1:6" s="268" customFormat="1" ht="16.2">
      <c r="A17" s="614" t="s">
        <v>436</v>
      </c>
      <c r="B17" s="267" t="s">
        <v>144</v>
      </c>
      <c r="C17" s="267" t="s">
        <v>144</v>
      </c>
      <c r="D17" s="267" t="s">
        <v>144</v>
      </c>
      <c r="E17" s="267" t="s">
        <v>144</v>
      </c>
      <c r="F17" s="615">
        <v>7</v>
      </c>
    </row>
    <row r="18" spans="1:6" s="268" customFormat="1" ht="15.6">
      <c r="A18" s="458" t="s">
        <v>384</v>
      </c>
      <c r="B18" s="267" t="s">
        <v>144</v>
      </c>
      <c r="C18" s="267" t="s">
        <v>144</v>
      </c>
      <c r="D18" s="267" t="s">
        <v>144</v>
      </c>
      <c r="E18" s="267" t="s">
        <v>144</v>
      </c>
      <c r="F18" s="616">
        <v>54855</v>
      </c>
    </row>
    <row r="19" spans="1:6" s="268" customFormat="1" ht="16.2">
      <c r="A19" s="611" t="s">
        <v>437</v>
      </c>
      <c r="B19" s="267" t="s">
        <v>144</v>
      </c>
      <c r="C19" s="267" t="s">
        <v>144</v>
      </c>
      <c r="D19" s="267" t="s">
        <v>144</v>
      </c>
      <c r="E19" s="267" t="s">
        <v>144</v>
      </c>
      <c r="F19" s="611">
        <v>739</v>
      </c>
    </row>
    <row r="20" spans="1:6" s="268" customFormat="1" ht="15.6">
      <c r="A20" s="611" t="s">
        <v>438</v>
      </c>
      <c r="B20" s="267" t="s">
        <v>144</v>
      </c>
      <c r="C20" s="267" t="s">
        <v>144</v>
      </c>
      <c r="D20" s="267" t="s">
        <v>144</v>
      </c>
      <c r="E20" s="267" t="s">
        <v>144</v>
      </c>
      <c r="F20" s="611">
        <v>92</v>
      </c>
    </row>
    <row r="21" spans="1:6" s="268" customFormat="1" ht="15.6">
      <c r="A21" s="611" t="s">
        <v>439</v>
      </c>
      <c r="B21" s="267" t="s">
        <v>144</v>
      </c>
      <c r="C21" s="267" t="s">
        <v>144</v>
      </c>
      <c r="D21" s="267" t="s">
        <v>144</v>
      </c>
      <c r="E21" s="267" t="s">
        <v>144</v>
      </c>
      <c r="F21" s="611">
        <v>624</v>
      </c>
    </row>
    <row r="22" spans="1:6" s="268" customFormat="1" ht="16.2">
      <c r="A22" s="614" t="s">
        <v>440</v>
      </c>
      <c r="B22" s="267" t="s">
        <v>144</v>
      </c>
      <c r="C22" s="267" t="s">
        <v>144</v>
      </c>
      <c r="D22" s="267" t="s">
        <v>144</v>
      </c>
      <c r="E22" s="267" t="s">
        <v>144</v>
      </c>
      <c r="F22" s="611">
        <v>8.4</v>
      </c>
    </row>
    <row r="23" spans="1:6" s="268" customFormat="1" ht="15.6">
      <c r="A23" s="409"/>
      <c r="B23" s="403"/>
      <c r="C23" s="267"/>
      <c r="D23" s="267"/>
      <c r="E23" s="267"/>
      <c r="F23" s="611"/>
    </row>
    <row r="24" spans="1:6" s="268" customFormat="1">
      <c r="A24" s="677" t="s">
        <v>441</v>
      </c>
      <c r="B24" s="678">
        <v>2018</v>
      </c>
      <c r="C24" s="678">
        <v>2019</v>
      </c>
      <c r="D24" s="678">
        <v>2020</v>
      </c>
      <c r="E24" s="678">
        <v>2021</v>
      </c>
      <c r="F24" s="678">
        <v>2022</v>
      </c>
    </row>
    <row r="25" spans="1:6" s="268" customFormat="1" ht="15.6">
      <c r="A25" s="611" t="s">
        <v>442</v>
      </c>
      <c r="B25" s="267">
        <v>34</v>
      </c>
      <c r="C25" s="267">
        <v>41</v>
      </c>
      <c r="D25" s="267">
        <v>44</v>
      </c>
      <c r="E25" s="267">
        <v>58</v>
      </c>
      <c r="F25" s="611">
        <v>67</v>
      </c>
    </row>
    <row r="26" spans="1:6" s="268" customFormat="1" ht="16.8">
      <c r="A26" s="409" t="s">
        <v>209</v>
      </c>
      <c r="B26" s="267">
        <v>104</v>
      </c>
      <c r="C26" s="267">
        <v>105</v>
      </c>
      <c r="D26" s="267">
        <v>100</v>
      </c>
      <c r="E26" s="267">
        <v>115</v>
      </c>
      <c r="F26" s="611">
        <v>108</v>
      </c>
    </row>
    <row r="27" spans="1:6" s="268" customFormat="1" ht="16.8">
      <c r="A27" s="409" t="s">
        <v>210</v>
      </c>
      <c r="B27" s="267">
        <v>256</v>
      </c>
      <c r="C27" s="267">
        <v>264</v>
      </c>
      <c r="D27" s="267">
        <v>251</v>
      </c>
      <c r="E27" s="267">
        <v>270</v>
      </c>
      <c r="F27" s="611">
        <v>283</v>
      </c>
    </row>
    <row r="28" spans="1:6" s="460" customFormat="1" ht="16.2">
      <c r="A28" s="409" t="s">
        <v>211</v>
      </c>
      <c r="B28" s="267">
        <v>360</v>
      </c>
      <c r="C28" s="267">
        <v>369</v>
      </c>
      <c r="D28" s="267">
        <v>351</v>
      </c>
      <c r="E28" s="267">
        <v>385</v>
      </c>
      <c r="F28" s="611">
        <v>391</v>
      </c>
    </row>
    <row r="29" spans="1:6" s="460" customFormat="1" ht="16.2">
      <c r="A29" s="614" t="s">
        <v>443</v>
      </c>
      <c r="B29" s="269">
        <v>7.2</v>
      </c>
      <c r="C29" s="269">
        <v>6.8</v>
      </c>
      <c r="D29" s="269">
        <v>6.6</v>
      </c>
      <c r="E29" s="269">
        <v>6.5</v>
      </c>
      <c r="F29" s="611">
        <v>5.3</v>
      </c>
    </row>
    <row r="30" spans="1:6" s="460" customFormat="1" ht="15.6">
      <c r="A30" s="458" t="s">
        <v>384</v>
      </c>
      <c r="B30" s="459">
        <v>33267</v>
      </c>
      <c r="C30" s="459">
        <v>32459</v>
      </c>
      <c r="D30" s="459">
        <v>31036</v>
      </c>
      <c r="E30" s="459">
        <v>35071</v>
      </c>
      <c r="F30" s="616">
        <v>39112</v>
      </c>
    </row>
    <row r="31" spans="1:6" s="460" customFormat="1" ht="16.2">
      <c r="A31" s="614" t="s">
        <v>444</v>
      </c>
      <c r="B31" s="459">
        <v>667</v>
      </c>
      <c r="C31" s="459">
        <v>597</v>
      </c>
      <c r="D31" s="459">
        <v>581</v>
      </c>
      <c r="E31" s="459">
        <v>590</v>
      </c>
      <c r="F31" s="611">
        <v>527</v>
      </c>
    </row>
    <row r="32" spans="1:6" s="268" customFormat="1" ht="15.6">
      <c r="A32" s="611" t="s">
        <v>438</v>
      </c>
      <c r="B32" s="459">
        <v>94</v>
      </c>
      <c r="C32" s="459">
        <v>95</v>
      </c>
      <c r="D32" s="459">
        <v>93</v>
      </c>
      <c r="E32" s="459">
        <v>93</v>
      </c>
      <c r="F32" s="611">
        <v>94</v>
      </c>
    </row>
    <row r="33" spans="1:6" s="268" customFormat="1" ht="15.6">
      <c r="A33" s="611" t="s">
        <v>439</v>
      </c>
      <c r="B33" s="459">
        <v>436</v>
      </c>
      <c r="C33" s="459">
        <v>394</v>
      </c>
      <c r="D33" s="459">
        <v>384</v>
      </c>
      <c r="E33" s="459">
        <v>395</v>
      </c>
      <c r="F33" s="611">
        <v>403</v>
      </c>
    </row>
    <row r="34" spans="1:6" s="268" customFormat="1" ht="16.2">
      <c r="A34" s="614" t="s">
        <v>445</v>
      </c>
      <c r="B34" s="269">
        <v>8.6999999999999993</v>
      </c>
      <c r="C34" s="269">
        <v>7.2</v>
      </c>
      <c r="D34" s="269">
        <v>7.2</v>
      </c>
      <c r="E34" s="269">
        <v>6.6</v>
      </c>
      <c r="F34" s="611">
        <v>5.4</v>
      </c>
    </row>
    <row r="35" spans="1:6" s="268" customFormat="1" ht="15.6">
      <c r="A35" s="410"/>
      <c r="B35" s="269"/>
      <c r="C35" s="269"/>
      <c r="D35" s="269"/>
      <c r="E35" s="269"/>
      <c r="F35" s="611"/>
    </row>
    <row r="36" spans="1:6" s="268" customFormat="1">
      <c r="A36" s="677" t="s">
        <v>446</v>
      </c>
      <c r="B36" s="678">
        <v>2018</v>
      </c>
      <c r="C36" s="678">
        <v>2019</v>
      </c>
      <c r="D36" s="678">
        <v>2020</v>
      </c>
      <c r="E36" s="678">
        <v>2021</v>
      </c>
      <c r="F36" s="678">
        <v>2022</v>
      </c>
    </row>
    <row r="37" spans="1:6" s="268" customFormat="1" ht="15.6">
      <c r="A37" s="409" t="s">
        <v>366</v>
      </c>
      <c r="B37" s="403" t="s">
        <v>144</v>
      </c>
      <c r="C37" s="267">
        <v>28</v>
      </c>
      <c r="D37" s="267">
        <v>30</v>
      </c>
      <c r="E37" s="267">
        <v>31</v>
      </c>
      <c r="F37" s="611">
        <v>31</v>
      </c>
    </row>
    <row r="38" spans="1:6" s="268" customFormat="1" ht="15.6">
      <c r="A38" s="409"/>
      <c r="B38" s="403"/>
      <c r="C38" s="267"/>
      <c r="D38" s="267"/>
      <c r="E38" s="267"/>
      <c r="F38" s="611"/>
    </row>
    <row r="39" spans="1:6" s="268" customFormat="1">
      <c r="A39" s="677" t="s">
        <v>199</v>
      </c>
      <c r="B39" s="678">
        <v>2018</v>
      </c>
      <c r="C39" s="678">
        <v>2019</v>
      </c>
      <c r="D39" s="678">
        <v>2020</v>
      </c>
      <c r="E39" s="678">
        <v>2021</v>
      </c>
      <c r="F39" s="678">
        <v>2022</v>
      </c>
    </row>
    <row r="40" spans="1:6" s="268" customFormat="1">
      <c r="A40" s="408" t="s">
        <v>447</v>
      </c>
      <c r="B40" s="266">
        <v>96415</v>
      </c>
      <c r="C40" s="266">
        <v>104230</v>
      </c>
      <c r="D40" s="266">
        <v>100251</v>
      </c>
      <c r="E40" s="266">
        <v>111972</v>
      </c>
      <c r="F40" s="266">
        <v>142233</v>
      </c>
    </row>
    <row r="41" spans="1:6" s="268" customFormat="1" ht="15.6">
      <c r="A41" s="409" t="s">
        <v>28</v>
      </c>
      <c r="B41" s="267">
        <v>95363</v>
      </c>
      <c r="C41" s="267">
        <v>103756</v>
      </c>
      <c r="D41" s="267">
        <v>99787</v>
      </c>
      <c r="E41" s="267">
        <v>110912</v>
      </c>
      <c r="F41" s="616">
        <v>141325</v>
      </c>
    </row>
    <row r="42" spans="1:6" s="268" customFormat="1" ht="15.6">
      <c r="A42" s="408" t="s">
        <v>200</v>
      </c>
      <c r="B42" s="265"/>
      <c r="C42" s="265"/>
      <c r="D42" s="265"/>
      <c r="E42" s="265"/>
      <c r="F42" s="265"/>
    </row>
    <row r="43" spans="1:6" s="268" customFormat="1" ht="16.8">
      <c r="A43" s="409" t="s">
        <v>448</v>
      </c>
      <c r="B43" s="267">
        <v>52557</v>
      </c>
      <c r="C43" s="267">
        <v>56952</v>
      </c>
      <c r="D43" s="267">
        <v>55362</v>
      </c>
      <c r="E43" s="267">
        <v>61019</v>
      </c>
      <c r="F43" s="616">
        <v>78094</v>
      </c>
    </row>
    <row r="44" spans="1:6" s="268" customFormat="1" ht="15.6">
      <c r="A44" s="409" t="s">
        <v>202</v>
      </c>
      <c r="B44" s="267">
        <v>22129</v>
      </c>
      <c r="C44" s="267">
        <v>25220</v>
      </c>
      <c r="D44" s="267">
        <v>25582</v>
      </c>
      <c r="E44" s="267">
        <v>27151</v>
      </c>
      <c r="F44" s="616">
        <v>33580</v>
      </c>
    </row>
    <row r="45" spans="1:6" s="268" customFormat="1" ht="16.8">
      <c r="A45" s="409" t="s">
        <v>449</v>
      </c>
      <c r="B45" s="267">
        <v>9381</v>
      </c>
      <c r="C45" s="267">
        <v>8149</v>
      </c>
      <c r="D45" s="267">
        <v>8988</v>
      </c>
      <c r="E45" s="267">
        <v>9281</v>
      </c>
      <c r="F45" s="616">
        <v>9765</v>
      </c>
    </row>
    <row r="46" spans="1:6" s="268" customFormat="1" ht="15.6">
      <c r="A46" s="409" t="s">
        <v>383</v>
      </c>
      <c r="B46" s="267">
        <v>4876</v>
      </c>
      <c r="C46" s="267">
        <v>4909</v>
      </c>
      <c r="D46" s="267">
        <v>4801</v>
      </c>
      <c r="E46" s="267">
        <v>5372</v>
      </c>
      <c r="F46" s="616">
        <v>7262</v>
      </c>
    </row>
    <row r="47" spans="1:6" s="268" customFormat="1" ht="15.6">
      <c r="A47" s="409" t="s">
        <v>205</v>
      </c>
      <c r="B47" s="267">
        <v>7472</v>
      </c>
      <c r="C47" s="267">
        <v>9000</v>
      </c>
      <c r="D47" s="267">
        <v>5518</v>
      </c>
      <c r="E47" s="267">
        <v>9149</v>
      </c>
      <c r="F47" s="616">
        <v>13532</v>
      </c>
    </row>
    <row r="48" spans="1:6" s="268" customFormat="1" ht="15.6">
      <c r="A48" s="409" t="s">
        <v>206</v>
      </c>
      <c r="B48" s="267">
        <v>9705</v>
      </c>
      <c r="C48" s="403" t="s">
        <v>364</v>
      </c>
      <c r="D48" s="403" t="s">
        <v>364</v>
      </c>
      <c r="E48" s="403" t="s">
        <v>364</v>
      </c>
      <c r="F48" s="616">
        <v>9732</v>
      </c>
    </row>
    <row r="49" spans="1:6" s="268" customFormat="1">
      <c r="A49" s="409"/>
      <c r="B49" s="403"/>
      <c r="C49" s="267"/>
      <c r="D49" s="267"/>
      <c r="E49" s="267"/>
      <c r="F49" s="267"/>
    </row>
    <row r="50" spans="1:6" s="268" customFormat="1">
      <c r="A50" s="677" t="s">
        <v>368</v>
      </c>
      <c r="B50" s="678">
        <v>2018</v>
      </c>
      <c r="C50" s="678">
        <v>2019</v>
      </c>
      <c r="D50" s="678">
        <v>2020</v>
      </c>
      <c r="E50" s="678">
        <v>2021</v>
      </c>
      <c r="F50" s="678">
        <v>2022</v>
      </c>
    </row>
    <row r="51" spans="1:6" s="268" customFormat="1" ht="15.6">
      <c r="A51" s="372" t="s">
        <v>221</v>
      </c>
      <c r="B51" s="267">
        <v>69</v>
      </c>
      <c r="C51" s="267">
        <v>69</v>
      </c>
      <c r="D51" s="267">
        <v>70</v>
      </c>
      <c r="E51" s="267">
        <v>69</v>
      </c>
      <c r="F51" s="611">
        <v>69</v>
      </c>
    </row>
    <row r="52" spans="1:6" s="268" customFormat="1" ht="15.6">
      <c r="A52" s="372" t="s">
        <v>222</v>
      </c>
      <c r="B52" s="267">
        <v>31</v>
      </c>
      <c r="C52" s="267">
        <v>31</v>
      </c>
      <c r="D52" s="267">
        <v>30</v>
      </c>
      <c r="E52" s="267">
        <v>31</v>
      </c>
      <c r="F52" s="611">
        <v>31</v>
      </c>
    </row>
    <row r="53" spans="1:6" s="268" customFormat="1" ht="15.6">
      <c r="A53" s="372" t="s">
        <v>223</v>
      </c>
      <c r="B53" s="269">
        <v>6.1</v>
      </c>
      <c r="C53" s="269">
        <v>6</v>
      </c>
      <c r="D53" s="269">
        <v>4.2</v>
      </c>
      <c r="E53" s="269">
        <v>6.4</v>
      </c>
      <c r="F53" s="611">
        <v>7.6</v>
      </c>
    </row>
    <row r="54" spans="1:6" s="268" customFormat="1" ht="15.6">
      <c r="A54" s="372" t="s">
        <v>224</v>
      </c>
      <c r="B54" s="269">
        <v>7.7</v>
      </c>
      <c r="C54" s="269">
        <v>5.6</v>
      </c>
      <c r="D54" s="269">
        <v>4.8</v>
      </c>
      <c r="E54" s="269">
        <v>7.8</v>
      </c>
      <c r="F54" s="611">
        <v>8.9</v>
      </c>
    </row>
    <row r="55" spans="1:6" s="268" customFormat="1" ht="15.6">
      <c r="A55" s="372" t="s">
        <v>225</v>
      </c>
      <c r="B55" s="269">
        <v>6.6</v>
      </c>
      <c r="C55" s="269">
        <v>5.9</v>
      </c>
      <c r="D55" s="269">
        <v>4.4000000000000004</v>
      </c>
      <c r="E55" s="269">
        <v>6.9</v>
      </c>
      <c r="F55" s="615">
        <v>8</v>
      </c>
    </row>
    <row r="56" spans="1:6" s="268" customFormat="1" ht="15.6">
      <c r="A56" s="372" t="s">
        <v>226</v>
      </c>
      <c r="B56" s="267">
        <v>82</v>
      </c>
      <c r="C56" s="267">
        <v>84</v>
      </c>
      <c r="D56" s="267">
        <v>85</v>
      </c>
      <c r="E56" s="267">
        <v>82</v>
      </c>
      <c r="F56" s="611">
        <v>79</v>
      </c>
    </row>
    <row r="57" spans="1:6" s="268" customFormat="1" ht="15.6">
      <c r="A57" s="372" t="s">
        <v>450</v>
      </c>
      <c r="B57" s="267" t="s">
        <v>144</v>
      </c>
      <c r="C57" s="267" t="s">
        <v>144</v>
      </c>
      <c r="D57" s="611">
        <v>37.799999999999997</v>
      </c>
      <c r="E57" s="611">
        <v>39.5</v>
      </c>
      <c r="F57" s="615">
        <v>42</v>
      </c>
    </row>
    <row r="58" spans="1:6" s="268" customFormat="1" ht="15.6">
      <c r="A58" s="372" t="s">
        <v>451</v>
      </c>
      <c r="B58" s="267" t="s">
        <v>144</v>
      </c>
      <c r="C58" s="267" t="s">
        <v>144</v>
      </c>
      <c r="D58" s="611">
        <v>37.9</v>
      </c>
      <c r="E58" s="269">
        <v>39.9</v>
      </c>
      <c r="F58" s="611">
        <v>43.2</v>
      </c>
    </row>
    <row r="59" spans="1:6" s="268" customFormat="1" ht="15.6">
      <c r="A59" s="372" t="s">
        <v>452</v>
      </c>
      <c r="B59" s="267" t="s">
        <v>144</v>
      </c>
      <c r="C59" s="267" t="s">
        <v>144</v>
      </c>
      <c r="D59" s="269">
        <v>37.6</v>
      </c>
      <c r="E59" s="269">
        <v>38.6</v>
      </c>
      <c r="F59" s="611">
        <v>39.4</v>
      </c>
    </row>
    <row r="60" spans="1:6" s="268" customFormat="1" ht="15.6">
      <c r="A60" s="372" t="s">
        <v>453</v>
      </c>
      <c r="B60" s="270">
        <v>19.100000000000001</v>
      </c>
      <c r="C60" s="270">
        <v>19.8</v>
      </c>
      <c r="D60" s="270">
        <v>20</v>
      </c>
      <c r="E60" s="270">
        <v>20.9</v>
      </c>
      <c r="F60" s="611">
        <v>21.6</v>
      </c>
    </row>
    <row r="61" spans="1:6" s="268" customFormat="1" ht="15.6">
      <c r="A61" s="372" t="s">
        <v>454</v>
      </c>
      <c r="B61" s="270">
        <v>19.2</v>
      </c>
      <c r="C61" s="270">
        <v>19.5</v>
      </c>
      <c r="D61" s="270">
        <v>19.7</v>
      </c>
      <c r="E61" s="270">
        <v>20.5</v>
      </c>
      <c r="F61" s="611">
        <v>20.399999999999999</v>
      </c>
    </row>
    <row r="62" spans="1:6" s="268" customFormat="1" ht="28.8">
      <c r="A62" s="372" t="s">
        <v>455</v>
      </c>
      <c r="B62" s="270" t="s">
        <v>144</v>
      </c>
      <c r="C62" s="270" t="s">
        <v>144</v>
      </c>
      <c r="D62" s="270" t="s">
        <v>144</v>
      </c>
      <c r="E62" s="270" t="s">
        <v>144</v>
      </c>
      <c r="F62" s="270" t="s">
        <v>144</v>
      </c>
    </row>
    <row r="63" spans="1:6" s="268" customFormat="1" ht="28.8">
      <c r="A63" s="372" t="s">
        <v>456</v>
      </c>
      <c r="B63" s="404" t="s">
        <v>144</v>
      </c>
      <c r="C63" s="271">
        <v>71</v>
      </c>
      <c r="D63" s="404" t="s">
        <v>144</v>
      </c>
      <c r="E63" s="404">
        <v>73</v>
      </c>
      <c r="F63" s="404" t="s">
        <v>144</v>
      </c>
    </row>
    <row r="64" spans="1:6" s="268" customFormat="1" ht="28.8">
      <c r="A64" s="372" t="s">
        <v>457</v>
      </c>
      <c r="B64" s="404" t="s">
        <v>144</v>
      </c>
      <c r="C64" s="271">
        <v>74</v>
      </c>
      <c r="D64" s="404" t="s">
        <v>144</v>
      </c>
      <c r="E64" s="404">
        <v>76</v>
      </c>
      <c r="F64" s="404" t="s">
        <v>144</v>
      </c>
    </row>
    <row r="65" spans="1:15" s="273" customFormat="1" ht="15.6">
      <c r="A65" s="372"/>
      <c r="B65" s="404"/>
      <c r="C65" s="271"/>
      <c r="D65" s="271"/>
      <c r="E65" s="271"/>
      <c r="F65" s="271"/>
      <c r="G65" s="371"/>
      <c r="H65" s="264"/>
      <c r="I65" s="264"/>
      <c r="J65" s="264"/>
      <c r="K65" s="264"/>
      <c r="L65" s="264"/>
      <c r="M65" s="264"/>
      <c r="N65" s="264"/>
      <c r="O65" s="268"/>
    </row>
    <row r="66" spans="1:15">
      <c r="A66" s="677" t="s">
        <v>369</v>
      </c>
      <c r="B66" s="678">
        <v>2018</v>
      </c>
      <c r="C66" s="678">
        <v>2019</v>
      </c>
      <c r="D66" s="678">
        <v>2020</v>
      </c>
      <c r="E66" s="678">
        <v>2021</v>
      </c>
      <c r="F66" s="678">
        <v>2022</v>
      </c>
      <c r="G66" s="371"/>
    </row>
    <row r="67" spans="1:15">
      <c r="A67" s="372" t="s">
        <v>406</v>
      </c>
      <c r="B67" s="403" t="s">
        <v>144</v>
      </c>
      <c r="C67" s="267">
        <v>406</v>
      </c>
      <c r="D67" s="267">
        <v>385</v>
      </c>
      <c r="E67" s="267">
        <v>387</v>
      </c>
      <c r="F67" s="267">
        <v>403</v>
      </c>
      <c r="G67" s="371"/>
    </row>
    <row r="68" spans="1:15" ht="15.6">
      <c r="A68" s="372" t="s">
        <v>407</v>
      </c>
      <c r="B68" s="405" t="s">
        <v>144</v>
      </c>
      <c r="C68" s="269">
        <v>5.2</v>
      </c>
      <c r="D68" s="269">
        <v>4.8</v>
      </c>
      <c r="E68" s="269">
        <v>4.5</v>
      </c>
      <c r="F68" s="611">
        <v>4.2</v>
      </c>
      <c r="G68" s="371"/>
    </row>
    <row r="69" spans="1:15" ht="15.6">
      <c r="A69" s="372" t="s">
        <v>408</v>
      </c>
      <c r="B69" s="403" t="s">
        <v>144</v>
      </c>
      <c r="C69" s="267">
        <v>997</v>
      </c>
      <c r="D69" s="267">
        <v>922</v>
      </c>
      <c r="E69" s="267">
        <v>1148</v>
      </c>
      <c r="F69" s="616">
        <v>1261</v>
      </c>
      <c r="G69" s="371"/>
    </row>
    <row r="70" spans="1:15" ht="15.6">
      <c r="A70" s="372" t="s">
        <v>409</v>
      </c>
      <c r="B70" s="403" t="s">
        <v>144</v>
      </c>
      <c r="C70" s="269">
        <v>12.7</v>
      </c>
      <c r="D70" s="269">
        <v>11.6</v>
      </c>
      <c r="E70" s="269">
        <v>13.4</v>
      </c>
      <c r="F70" s="611">
        <v>13.2</v>
      </c>
      <c r="G70" s="371"/>
    </row>
    <row r="71" spans="1:15">
      <c r="A71" s="372" t="s">
        <v>373</v>
      </c>
      <c r="B71" s="267">
        <v>0</v>
      </c>
      <c r="C71" s="267">
        <v>1</v>
      </c>
      <c r="D71" s="267">
        <v>0</v>
      </c>
      <c r="E71" s="267">
        <v>0</v>
      </c>
      <c r="F71" s="267">
        <v>0</v>
      </c>
      <c r="G71" s="371"/>
    </row>
    <row r="72" spans="1:15">
      <c r="A72" s="372" t="s">
        <v>374</v>
      </c>
      <c r="B72" s="267">
        <v>0</v>
      </c>
      <c r="C72" s="411">
        <v>0.01</v>
      </c>
      <c r="D72" s="267">
        <v>0</v>
      </c>
      <c r="E72" s="267">
        <v>0</v>
      </c>
      <c r="F72" s="267">
        <v>0</v>
      </c>
      <c r="G72" s="371"/>
    </row>
    <row r="73" spans="1:15" s="275" customFormat="1" ht="15.6">
      <c r="A73" s="372" t="s">
        <v>375</v>
      </c>
      <c r="B73" s="269">
        <v>2</v>
      </c>
      <c r="C73" s="269">
        <v>2</v>
      </c>
      <c r="D73" s="269">
        <v>2.1</v>
      </c>
      <c r="E73" s="269">
        <v>2.2000000000000002</v>
      </c>
      <c r="F73" s="611">
        <v>2.5</v>
      </c>
      <c r="G73" s="371"/>
    </row>
    <row r="74" spans="1:15" s="275" customFormat="1" ht="29.4">
      <c r="A74" s="372" t="s">
        <v>458</v>
      </c>
      <c r="B74" s="405" t="s">
        <v>144</v>
      </c>
      <c r="C74" s="269">
        <v>69</v>
      </c>
      <c r="D74" s="404" t="s">
        <v>144</v>
      </c>
      <c r="E74" s="404">
        <v>73</v>
      </c>
      <c r="F74" s="404" t="s">
        <v>144</v>
      </c>
      <c r="G74" s="371"/>
    </row>
    <row r="75" spans="1:15" s="275" customFormat="1" ht="15.6">
      <c r="A75" s="372" t="s">
        <v>376</v>
      </c>
      <c r="B75" s="405" t="s">
        <v>144</v>
      </c>
      <c r="C75" s="269" t="s">
        <v>377</v>
      </c>
      <c r="D75" s="269" t="s">
        <v>377</v>
      </c>
      <c r="E75" s="269" t="s">
        <v>377</v>
      </c>
      <c r="F75" s="269" t="s">
        <v>377</v>
      </c>
    </row>
    <row r="76" spans="1:15">
      <c r="A76" s="372"/>
      <c r="B76" s="269"/>
      <c r="C76" s="269"/>
      <c r="D76" s="269"/>
      <c r="E76" s="269"/>
      <c r="F76" s="269"/>
    </row>
    <row r="77" spans="1:15">
      <c r="A77" s="677" t="s">
        <v>370</v>
      </c>
      <c r="B77" s="678">
        <v>2018</v>
      </c>
      <c r="C77" s="678">
        <v>2019</v>
      </c>
      <c r="D77" s="678">
        <v>2020</v>
      </c>
      <c r="E77" s="678">
        <v>2021</v>
      </c>
      <c r="F77" s="678">
        <v>2022</v>
      </c>
    </row>
    <row r="78" spans="1:15" ht="15.6">
      <c r="A78" s="611" t="s">
        <v>459</v>
      </c>
      <c r="B78" s="268" t="s">
        <v>144</v>
      </c>
      <c r="C78" s="613">
        <v>98</v>
      </c>
      <c r="D78" s="613">
        <v>99</v>
      </c>
      <c r="E78" s="613">
        <v>98</v>
      </c>
      <c r="F78" s="613">
        <v>99</v>
      </c>
    </row>
    <row r="79" spans="1:15" ht="15.6">
      <c r="A79" s="614" t="s">
        <v>460</v>
      </c>
      <c r="B79" s="268" t="s">
        <v>144</v>
      </c>
      <c r="C79" s="268" t="s">
        <v>144</v>
      </c>
      <c r="D79" s="268" t="s">
        <v>144</v>
      </c>
      <c r="E79" s="268" t="s">
        <v>144</v>
      </c>
      <c r="F79" s="268" t="s">
        <v>144</v>
      </c>
    </row>
    <row r="80" spans="1:15" ht="28.8">
      <c r="A80" s="617" t="s">
        <v>461</v>
      </c>
      <c r="B80" s="268" t="s">
        <v>144</v>
      </c>
      <c r="C80" s="268" t="s">
        <v>144</v>
      </c>
      <c r="D80" s="268" t="s">
        <v>144</v>
      </c>
      <c r="E80" s="268" t="s">
        <v>144</v>
      </c>
      <c r="F80" s="268" t="s">
        <v>144</v>
      </c>
    </row>
    <row r="81" spans="1:6" ht="15.6">
      <c r="A81" s="611" t="s">
        <v>462</v>
      </c>
      <c r="B81" s="268" t="s">
        <v>144</v>
      </c>
      <c r="C81" s="613">
        <v>59</v>
      </c>
      <c r="D81" s="613">
        <v>84</v>
      </c>
      <c r="E81" s="613">
        <v>87</v>
      </c>
      <c r="F81" s="613">
        <v>92</v>
      </c>
    </row>
    <row r="82" spans="1:6" ht="15.6">
      <c r="A82" s="611" t="s">
        <v>463</v>
      </c>
      <c r="B82" s="613">
        <v>86</v>
      </c>
      <c r="C82" s="613">
        <v>90</v>
      </c>
      <c r="D82" s="613">
        <v>93</v>
      </c>
      <c r="E82" s="613">
        <v>93</v>
      </c>
      <c r="F82" s="613">
        <v>93</v>
      </c>
    </row>
    <row r="83" spans="1:6" ht="15" customHeight="1">
      <c r="A83" s="372"/>
      <c r="B83" s="267"/>
      <c r="C83" s="267"/>
      <c r="D83" s="267"/>
      <c r="E83" s="267"/>
      <c r="F83" s="268"/>
    </row>
    <row r="84" spans="1:6">
      <c r="A84" s="759" t="s">
        <v>474</v>
      </c>
      <c r="B84" s="759"/>
      <c r="C84" s="759"/>
      <c r="D84" s="759"/>
      <c r="E84" s="759"/>
      <c r="F84" s="759"/>
    </row>
    <row r="85" spans="1:6">
      <c r="A85" s="759" t="s">
        <v>475</v>
      </c>
      <c r="B85" s="759"/>
      <c r="C85" s="759"/>
      <c r="D85" s="759"/>
      <c r="E85" s="759"/>
      <c r="F85" s="759"/>
    </row>
    <row r="86" spans="1:6">
      <c r="A86" s="759" t="s">
        <v>476</v>
      </c>
      <c r="B86" s="759"/>
      <c r="C86" s="759"/>
      <c r="D86" s="759"/>
      <c r="E86" s="759"/>
      <c r="F86" s="759"/>
    </row>
    <row r="87" spans="1:6" ht="105.75" customHeight="1">
      <c r="A87" s="759" t="s">
        <v>477</v>
      </c>
      <c r="B87" s="759"/>
      <c r="C87" s="759"/>
      <c r="D87" s="759"/>
      <c r="E87" s="759"/>
      <c r="F87" s="759"/>
    </row>
    <row r="88" spans="1:6">
      <c r="A88" s="759" t="s">
        <v>478</v>
      </c>
      <c r="B88" s="759"/>
      <c r="C88" s="759"/>
      <c r="D88" s="759"/>
      <c r="E88" s="759"/>
      <c r="F88" s="759"/>
    </row>
    <row r="89" spans="1:6" ht="48" customHeight="1">
      <c r="A89" s="759" t="s">
        <v>479</v>
      </c>
      <c r="B89" s="759"/>
      <c r="C89" s="759"/>
      <c r="D89" s="759"/>
      <c r="E89" s="759"/>
      <c r="F89" s="759"/>
    </row>
    <row r="90" spans="1:6" ht="30.75" customHeight="1">
      <c r="A90" s="759" t="s">
        <v>480</v>
      </c>
      <c r="B90" s="759"/>
      <c r="C90" s="759"/>
      <c r="D90" s="759"/>
      <c r="E90" s="759"/>
      <c r="F90" s="759"/>
    </row>
    <row r="91" spans="1:6" ht="36.75" customHeight="1">
      <c r="A91" s="759" t="s">
        <v>481</v>
      </c>
      <c r="B91" s="759"/>
      <c r="C91" s="759"/>
      <c r="D91" s="759"/>
      <c r="E91" s="759"/>
      <c r="F91" s="759"/>
    </row>
    <row r="92" spans="1:6" ht="24" customHeight="1">
      <c r="A92" s="759" t="s">
        <v>482</v>
      </c>
      <c r="B92" s="759"/>
      <c r="C92" s="759"/>
      <c r="D92" s="759"/>
      <c r="E92" s="759"/>
      <c r="F92" s="759"/>
    </row>
    <row r="93" spans="1:6">
      <c r="A93" s="759" t="s">
        <v>483</v>
      </c>
      <c r="B93" s="759"/>
      <c r="C93" s="759"/>
      <c r="D93" s="759"/>
      <c r="E93" s="759"/>
      <c r="F93" s="759"/>
    </row>
    <row r="94" spans="1:6" ht="24" customHeight="1">
      <c r="A94" s="759" t="s">
        <v>484</v>
      </c>
      <c r="B94" s="759"/>
      <c r="C94" s="759"/>
      <c r="D94" s="759"/>
      <c r="E94" s="759"/>
      <c r="F94" s="759"/>
    </row>
    <row r="95" spans="1:6">
      <c r="A95" s="759" t="s">
        <v>485</v>
      </c>
      <c r="B95" s="759"/>
      <c r="C95" s="759"/>
      <c r="D95" s="759"/>
      <c r="E95" s="759"/>
      <c r="F95" s="759"/>
    </row>
    <row r="96" spans="1:6">
      <c r="A96" s="759" t="s">
        <v>365</v>
      </c>
      <c r="B96" s="759"/>
      <c r="C96" s="759"/>
      <c r="D96" s="759"/>
      <c r="E96" s="759"/>
      <c r="F96" s="759"/>
    </row>
    <row r="98" spans="1:6" ht="15" customHeight="1">
      <c r="A98" s="401" t="s">
        <v>466</v>
      </c>
    </row>
    <row r="99" spans="1:6" ht="15" customHeight="1">
      <c r="A99" s="406" t="s">
        <v>11</v>
      </c>
      <c r="B99" s="263"/>
      <c r="C99" s="263"/>
      <c r="D99" s="263"/>
      <c r="E99" s="263"/>
    </row>
    <row r="100" spans="1:6" ht="15" customHeight="1">
      <c r="A100" s="406" t="s">
        <v>198</v>
      </c>
      <c r="B100" s="263"/>
      <c r="C100" s="263"/>
      <c r="D100" s="263"/>
      <c r="E100" s="263"/>
    </row>
    <row r="101" spans="1:6" ht="15" customHeight="1">
      <c r="A101" s="407" t="s">
        <v>199</v>
      </c>
      <c r="B101" s="402">
        <v>2018</v>
      </c>
      <c r="C101" s="402">
        <v>2019</v>
      </c>
      <c r="D101" s="402">
        <v>2020</v>
      </c>
      <c r="E101" s="402">
        <v>2021</v>
      </c>
      <c r="F101" s="265"/>
    </row>
    <row r="102" spans="1:6" ht="15" customHeight="1">
      <c r="A102" s="408" t="s">
        <v>363</v>
      </c>
      <c r="B102" s="266">
        <v>96415</v>
      </c>
      <c r="C102" s="266">
        <v>104230</v>
      </c>
      <c r="D102" s="266">
        <v>100251</v>
      </c>
      <c r="E102" s="266">
        <v>111972</v>
      </c>
      <c r="F102" s="265"/>
    </row>
    <row r="103" spans="1:6" ht="15" customHeight="1">
      <c r="A103" s="409" t="s">
        <v>28</v>
      </c>
      <c r="B103" s="267">
        <v>95363</v>
      </c>
      <c r="C103" s="267">
        <v>103756</v>
      </c>
      <c r="D103" s="267">
        <v>99787</v>
      </c>
      <c r="E103" s="267">
        <v>110912</v>
      </c>
      <c r="F103" s="265"/>
    </row>
    <row r="104" spans="1:6" ht="15" customHeight="1">
      <c r="A104" s="408" t="s">
        <v>200</v>
      </c>
      <c r="B104" s="265"/>
      <c r="C104" s="265"/>
      <c r="D104" s="265"/>
      <c r="E104" s="265"/>
      <c r="F104" s="265"/>
    </row>
    <row r="105" spans="1:6" ht="15" customHeight="1">
      <c r="A105" s="409" t="s">
        <v>201</v>
      </c>
      <c r="B105" s="267">
        <v>52557</v>
      </c>
      <c r="C105" s="267">
        <v>56952</v>
      </c>
      <c r="D105" s="267">
        <v>55362</v>
      </c>
      <c r="E105" s="267">
        <v>61019</v>
      </c>
      <c r="F105" s="268"/>
    </row>
    <row r="106" spans="1:6" ht="15" customHeight="1">
      <c r="A106" s="409" t="s">
        <v>202</v>
      </c>
      <c r="B106" s="267">
        <v>22129</v>
      </c>
      <c r="C106" s="267">
        <v>25220</v>
      </c>
      <c r="D106" s="267">
        <v>25582</v>
      </c>
      <c r="E106" s="267">
        <v>27151</v>
      </c>
    </row>
    <row r="107" spans="1:6" ht="15" customHeight="1">
      <c r="A107" s="409" t="s">
        <v>203</v>
      </c>
      <c r="B107" s="267">
        <v>9381</v>
      </c>
      <c r="C107" s="267">
        <v>8149</v>
      </c>
      <c r="D107" s="267">
        <v>8988</v>
      </c>
      <c r="E107" s="267">
        <v>9281</v>
      </c>
      <c r="F107" s="268"/>
    </row>
    <row r="108" spans="1:6" ht="15" customHeight="1">
      <c r="A108" s="409" t="s">
        <v>383</v>
      </c>
      <c r="B108" s="267">
        <v>4876</v>
      </c>
      <c r="C108" s="267">
        <v>4909</v>
      </c>
      <c r="D108" s="267">
        <v>4801</v>
      </c>
      <c r="E108" s="267">
        <v>5372</v>
      </c>
      <c r="F108" s="268"/>
    </row>
    <row r="109" spans="1:6" ht="15" customHeight="1">
      <c r="A109" s="409" t="s">
        <v>205</v>
      </c>
      <c r="B109" s="267">
        <v>7472</v>
      </c>
      <c r="C109" s="267">
        <v>9000</v>
      </c>
      <c r="D109" s="267">
        <v>5518</v>
      </c>
      <c r="E109" s="267">
        <v>9149</v>
      </c>
      <c r="F109" s="268"/>
    </row>
    <row r="110" spans="1:6" ht="15" customHeight="1">
      <c r="A110" s="409" t="s">
        <v>206</v>
      </c>
      <c r="B110" s="267">
        <v>9705</v>
      </c>
      <c r="C110" s="403" t="s">
        <v>364</v>
      </c>
      <c r="D110" s="403" t="s">
        <v>364</v>
      </c>
      <c r="E110" s="403" t="s">
        <v>364</v>
      </c>
      <c r="F110" s="268"/>
    </row>
    <row r="111" spans="1:6" ht="15" customHeight="1">
      <c r="A111" s="409"/>
      <c r="B111" s="267"/>
      <c r="C111" s="403"/>
      <c r="D111" s="403"/>
      <c r="E111" s="403"/>
      <c r="F111" s="268"/>
    </row>
    <row r="112" spans="1:6" ht="15" customHeight="1">
      <c r="A112" s="407" t="s">
        <v>367</v>
      </c>
      <c r="B112" s="402">
        <v>2018</v>
      </c>
      <c r="C112" s="402">
        <v>2019</v>
      </c>
      <c r="D112" s="402">
        <v>2020</v>
      </c>
      <c r="E112" s="402">
        <v>2021</v>
      </c>
      <c r="F112" s="268"/>
    </row>
    <row r="113" spans="1:6" ht="15" customHeight="1">
      <c r="A113" s="409" t="s">
        <v>208</v>
      </c>
      <c r="B113" s="267">
        <v>34</v>
      </c>
      <c r="C113" s="267">
        <v>41</v>
      </c>
      <c r="D113" s="267">
        <v>44</v>
      </c>
      <c r="E113" s="267">
        <v>58</v>
      </c>
      <c r="F113" s="268"/>
    </row>
    <row r="114" spans="1:6" ht="15" customHeight="1">
      <c r="A114" s="409" t="s">
        <v>209</v>
      </c>
      <c r="B114" s="267">
        <v>104</v>
      </c>
      <c r="C114" s="267">
        <v>105</v>
      </c>
      <c r="D114" s="267">
        <v>100</v>
      </c>
      <c r="E114" s="267">
        <v>115</v>
      </c>
      <c r="F114" s="268"/>
    </row>
    <row r="115" spans="1:6" ht="15" customHeight="1">
      <c r="A115" s="409" t="s">
        <v>210</v>
      </c>
      <c r="B115" s="267">
        <v>256</v>
      </c>
      <c r="C115" s="267">
        <v>264</v>
      </c>
      <c r="D115" s="267">
        <v>251</v>
      </c>
      <c r="E115" s="267">
        <v>270</v>
      </c>
      <c r="F115" s="268"/>
    </row>
    <row r="116" spans="1:6" ht="15" customHeight="1">
      <c r="A116" s="409" t="s">
        <v>211</v>
      </c>
      <c r="B116" s="267">
        <v>360</v>
      </c>
      <c r="C116" s="267">
        <v>369</v>
      </c>
      <c r="D116" s="267">
        <v>351</v>
      </c>
      <c r="E116" s="267">
        <v>385</v>
      </c>
      <c r="F116" s="268"/>
    </row>
    <row r="117" spans="1:6" ht="15" customHeight="1">
      <c r="A117" s="409" t="s">
        <v>212</v>
      </c>
      <c r="B117" s="269">
        <v>7.2</v>
      </c>
      <c r="C117" s="269">
        <v>6.8</v>
      </c>
      <c r="D117" s="269">
        <v>6.6</v>
      </c>
      <c r="E117" s="269">
        <v>6.5</v>
      </c>
      <c r="F117" s="268"/>
    </row>
    <row r="118" spans="1:6" ht="15" customHeight="1">
      <c r="A118" s="409" t="s">
        <v>396</v>
      </c>
      <c r="B118" s="267">
        <v>21</v>
      </c>
      <c r="C118" s="267">
        <v>22</v>
      </c>
      <c r="D118" s="267">
        <v>20</v>
      </c>
      <c r="E118" s="267">
        <v>22</v>
      </c>
      <c r="F118" s="268"/>
    </row>
    <row r="119" spans="1:6" ht="15" customHeight="1">
      <c r="A119" s="409" t="s">
        <v>397</v>
      </c>
      <c r="B119" s="267">
        <v>72</v>
      </c>
      <c r="C119" s="267">
        <v>60</v>
      </c>
      <c r="D119" s="267">
        <v>57</v>
      </c>
      <c r="E119" s="267">
        <v>30</v>
      </c>
      <c r="F119" s="268"/>
    </row>
    <row r="120" spans="1:6" ht="15" customHeight="1">
      <c r="A120" s="409" t="s">
        <v>398</v>
      </c>
      <c r="B120" s="267">
        <v>93</v>
      </c>
      <c r="C120" s="267">
        <v>82</v>
      </c>
      <c r="D120" s="267">
        <v>77</v>
      </c>
      <c r="E120" s="267">
        <v>52</v>
      </c>
      <c r="F120" s="268"/>
    </row>
    <row r="121" spans="1:6" ht="15" customHeight="1">
      <c r="A121" s="409" t="s">
        <v>399</v>
      </c>
      <c r="B121" s="267">
        <v>95</v>
      </c>
      <c r="C121" s="267">
        <v>98</v>
      </c>
      <c r="D121" s="267">
        <v>95</v>
      </c>
      <c r="E121" s="267">
        <v>102</v>
      </c>
      <c r="F121" s="268"/>
    </row>
    <row r="122" spans="1:6" ht="15" customHeight="1">
      <c r="A122" s="409" t="s">
        <v>400</v>
      </c>
      <c r="B122" s="267">
        <v>170</v>
      </c>
      <c r="C122" s="267">
        <v>150</v>
      </c>
      <c r="D122" s="267">
        <v>124</v>
      </c>
      <c r="E122" s="267">
        <v>142</v>
      </c>
      <c r="F122" s="268"/>
    </row>
    <row r="123" spans="1:6" ht="15" customHeight="1">
      <c r="A123" s="409" t="s">
        <v>401</v>
      </c>
      <c r="B123" s="269">
        <v>3.4</v>
      </c>
      <c r="C123" s="269">
        <v>2.8</v>
      </c>
      <c r="D123" s="269">
        <v>2.2999999999999998</v>
      </c>
      <c r="E123" s="269">
        <v>2.4</v>
      </c>
      <c r="F123" s="268"/>
    </row>
    <row r="124" spans="1:6" ht="15" customHeight="1">
      <c r="A124" s="409" t="s">
        <v>402</v>
      </c>
      <c r="B124" s="269">
        <v>5.3</v>
      </c>
      <c r="C124" s="269">
        <v>4.3</v>
      </c>
      <c r="D124" s="269">
        <v>3.8</v>
      </c>
      <c r="E124" s="269">
        <v>3.3</v>
      </c>
      <c r="F124" s="268"/>
    </row>
    <row r="125" spans="1:6" ht="15" customHeight="1">
      <c r="A125" s="458" t="s">
        <v>384</v>
      </c>
      <c r="B125" s="459">
        <v>33267</v>
      </c>
      <c r="C125" s="459">
        <v>32459</v>
      </c>
      <c r="D125" s="459">
        <v>31036</v>
      </c>
      <c r="E125" s="459">
        <v>35071</v>
      </c>
      <c r="F125" s="460"/>
    </row>
    <row r="126" spans="1:6" ht="15" customHeight="1">
      <c r="A126" s="461" t="s">
        <v>403</v>
      </c>
      <c r="B126" s="459">
        <v>667</v>
      </c>
      <c r="C126" s="459">
        <v>597</v>
      </c>
      <c r="D126" s="459">
        <v>581</v>
      </c>
      <c r="E126" s="459">
        <v>590</v>
      </c>
      <c r="F126" s="460"/>
    </row>
    <row r="127" spans="1:6" ht="15" customHeight="1">
      <c r="A127" s="461" t="s">
        <v>385</v>
      </c>
      <c r="B127" s="459">
        <v>94</v>
      </c>
      <c r="C127" s="459">
        <v>95</v>
      </c>
      <c r="D127" s="459">
        <v>93</v>
      </c>
      <c r="E127" s="459">
        <v>93</v>
      </c>
      <c r="F127" s="460"/>
    </row>
    <row r="128" spans="1:6" ht="15" customHeight="1">
      <c r="A128" s="461" t="s">
        <v>415</v>
      </c>
      <c r="B128" s="459">
        <v>436</v>
      </c>
      <c r="C128" s="459">
        <v>394</v>
      </c>
      <c r="D128" s="459">
        <v>384</v>
      </c>
      <c r="E128" s="459">
        <v>395</v>
      </c>
      <c r="F128" s="460"/>
    </row>
    <row r="129" spans="1:6" ht="15" customHeight="1">
      <c r="A129" s="410" t="s">
        <v>395</v>
      </c>
      <c r="B129" s="269">
        <v>8.6999999999999993</v>
      </c>
      <c r="C129" s="269">
        <v>7.2</v>
      </c>
      <c r="D129" s="269">
        <v>7.2</v>
      </c>
      <c r="E129" s="269">
        <v>6.6</v>
      </c>
      <c r="F129" s="268"/>
    </row>
    <row r="130" spans="1:6" ht="15" customHeight="1">
      <c r="A130" s="409" t="s">
        <v>366</v>
      </c>
      <c r="B130" s="403" t="s">
        <v>144</v>
      </c>
      <c r="C130" s="267">
        <v>28</v>
      </c>
      <c r="D130" s="267">
        <v>30</v>
      </c>
      <c r="E130" s="267">
        <v>31</v>
      </c>
      <c r="F130" s="268"/>
    </row>
    <row r="131" spans="1:6" ht="15" customHeight="1">
      <c r="A131" s="409"/>
      <c r="B131" s="403"/>
      <c r="C131" s="267"/>
      <c r="D131" s="267"/>
      <c r="E131" s="267"/>
      <c r="F131" s="268"/>
    </row>
    <row r="132" spans="1:6" ht="15" customHeight="1">
      <c r="A132" s="407" t="s">
        <v>368</v>
      </c>
      <c r="B132" s="402">
        <v>2018</v>
      </c>
      <c r="C132" s="402">
        <v>2019</v>
      </c>
      <c r="D132" s="402">
        <v>2020</v>
      </c>
      <c r="E132" s="402">
        <v>2021</v>
      </c>
      <c r="F132" s="268"/>
    </row>
    <row r="133" spans="1:6" ht="15" customHeight="1">
      <c r="A133" s="372" t="s">
        <v>221</v>
      </c>
      <c r="B133" s="267">
        <v>69</v>
      </c>
      <c r="C133" s="267">
        <v>69</v>
      </c>
      <c r="D133" s="267">
        <v>70</v>
      </c>
      <c r="E133" s="267">
        <v>69</v>
      </c>
      <c r="F133" s="268"/>
    </row>
    <row r="134" spans="1:6" ht="15" customHeight="1">
      <c r="A134" s="372" t="s">
        <v>222</v>
      </c>
      <c r="B134" s="267">
        <v>31</v>
      </c>
      <c r="C134" s="267">
        <v>31</v>
      </c>
      <c r="D134" s="267">
        <v>30</v>
      </c>
      <c r="E134" s="267">
        <v>31</v>
      </c>
      <c r="F134" s="268"/>
    </row>
    <row r="135" spans="1:6" ht="15" customHeight="1">
      <c r="A135" s="372" t="s">
        <v>223</v>
      </c>
      <c r="B135" s="269">
        <v>6.1</v>
      </c>
      <c r="C135" s="269">
        <v>6</v>
      </c>
      <c r="D135" s="269">
        <v>4.2</v>
      </c>
      <c r="E135" s="269">
        <v>6.4</v>
      </c>
      <c r="F135" s="268"/>
    </row>
    <row r="136" spans="1:6" ht="15" customHeight="1">
      <c r="A136" s="372" t="s">
        <v>224</v>
      </c>
      <c r="B136" s="269">
        <v>7.7</v>
      </c>
      <c r="C136" s="269">
        <v>5.6</v>
      </c>
      <c r="D136" s="269">
        <v>4.8</v>
      </c>
      <c r="E136" s="269">
        <v>7.8</v>
      </c>
      <c r="F136" s="268"/>
    </row>
    <row r="137" spans="1:6" ht="15" customHeight="1">
      <c r="A137" s="372" t="s">
        <v>225</v>
      </c>
      <c r="B137" s="269">
        <v>6.6</v>
      </c>
      <c r="C137" s="269">
        <v>5.9</v>
      </c>
      <c r="D137" s="269">
        <v>4.4000000000000004</v>
      </c>
      <c r="E137" s="269">
        <v>6.9</v>
      </c>
      <c r="F137" s="268"/>
    </row>
    <row r="138" spans="1:6" ht="15" customHeight="1">
      <c r="A138" s="372" t="s">
        <v>226</v>
      </c>
      <c r="B138" s="267">
        <v>82</v>
      </c>
      <c r="C138" s="267">
        <v>84</v>
      </c>
      <c r="D138" s="267">
        <v>85</v>
      </c>
      <c r="E138" s="267">
        <v>82</v>
      </c>
      <c r="F138" s="268"/>
    </row>
    <row r="139" spans="1:6" ht="15" customHeight="1">
      <c r="A139" s="372" t="s">
        <v>371</v>
      </c>
      <c r="B139" s="270">
        <v>19.100000000000001</v>
      </c>
      <c r="C139" s="270">
        <v>19.8</v>
      </c>
      <c r="D139" s="270">
        <v>20</v>
      </c>
      <c r="E139" s="270">
        <v>20.9</v>
      </c>
      <c r="F139" s="268"/>
    </row>
    <row r="140" spans="1:6" ht="15" customHeight="1">
      <c r="A140" s="372" t="s">
        <v>372</v>
      </c>
      <c r="B140" s="270">
        <v>19.2</v>
      </c>
      <c r="C140" s="270">
        <v>19.5</v>
      </c>
      <c r="D140" s="270">
        <v>19.7</v>
      </c>
      <c r="E140" s="270">
        <v>20.5</v>
      </c>
      <c r="F140" s="268"/>
    </row>
    <row r="141" spans="1:6" ht="15" customHeight="1">
      <c r="A141" s="372" t="s">
        <v>404</v>
      </c>
      <c r="B141" s="404" t="s">
        <v>144</v>
      </c>
      <c r="C141" s="271">
        <v>71</v>
      </c>
      <c r="D141" s="404" t="s">
        <v>144</v>
      </c>
      <c r="E141" s="404">
        <v>73</v>
      </c>
      <c r="F141" s="268"/>
    </row>
    <row r="142" spans="1:6" ht="15" customHeight="1">
      <c r="A142" s="372" t="s">
        <v>405</v>
      </c>
      <c r="B142" s="404" t="s">
        <v>144</v>
      </c>
      <c r="C142" s="271">
        <v>74</v>
      </c>
      <c r="D142" s="404" t="s">
        <v>144</v>
      </c>
      <c r="E142" s="404">
        <v>76</v>
      </c>
      <c r="F142" s="268"/>
    </row>
    <row r="143" spans="1:6" ht="15" customHeight="1">
      <c r="A143" s="372"/>
      <c r="B143" s="404"/>
      <c r="C143" s="271"/>
      <c r="D143" s="271"/>
      <c r="E143" s="271"/>
      <c r="F143" s="268"/>
    </row>
    <row r="144" spans="1:6" ht="15" customHeight="1">
      <c r="A144" s="407" t="s">
        <v>369</v>
      </c>
      <c r="B144" s="402">
        <v>2018</v>
      </c>
      <c r="C144" s="402">
        <v>2019</v>
      </c>
      <c r="D144" s="402">
        <v>2020</v>
      </c>
      <c r="E144" s="402">
        <v>2021</v>
      </c>
      <c r="F144" s="268"/>
    </row>
    <row r="145" spans="1:6" ht="15" customHeight="1">
      <c r="A145" s="372" t="s">
        <v>406</v>
      </c>
      <c r="B145" s="403" t="s">
        <v>144</v>
      </c>
      <c r="C145" s="267">
        <v>406</v>
      </c>
      <c r="D145" s="267">
        <v>385</v>
      </c>
      <c r="E145" s="267">
        <v>387</v>
      </c>
      <c r="F145" s="268"/>
    </row>
    <row r="146" spans="1:6" ht="15" customHeight="1">
      <c r="A146" s="372" t="s">
        <v>407</v>
      </c>
      <c r="B146" s="405" t="s">
        <v>144</v>
      </c>
      <c r="C146" s="269">
        <v>5.2</v>
      </c>
      <c r="D146" s="269">
        <v>4.8</v>
      </c>
      <c r="E146" s="269">
        <v>4.5</v>
      </c>
      <c r="F146" s="268"/>
    </row>
    <row r="147" spans="1:6" ht="15" customHeight="1">
      <c r="A147" s="372" t="s">
        <v>408</v>
      </c>
      <c r="B147" s="403" t="s">
        <v>144</v>
      </c>
      <c r="C147" s="267">
        <v>997</v>
      </c>
      <c r="D147" s="267">
        <v>922</v>
      </c>
      <c r="E147" s="267">
        <v>1148</v>
      </c>
      <c r="F147" s="268"/>
    </row>
    <row r="148" spans="1:6" ht="15" customHeight="1">
      <c r="A148" s="372" t="s">
        <v>409</v>
      </c>
      <c r="B148" s="403" t="s">
        <v>144</v>
      </c>
      <c r="C148" s="269">
        <v>12.7</v>
      </c>
      <c r="D148" s="269">
        <v>11.6</v>
      </c>
      <c r="E148" s="269">
        <v>13.4</v>
      </c>
      <c r="F148" s="268"/>
    </row>
    <row r="149" spans="1:6" ht="15" customHeight="1">
      <c r="A149" s="372" t="s">
        <v>373</v>
      </c>
      <c r="B149" s="267">
        <v>0</v>
      </c>
      <c r="C149" s="267">
        <v>1</v>
      </c>
      <c r="D149" s="267">
        <v>0</v>
      </c>
      <c r="E149" s="267">
        <v>0</v>
      </c>
      <c r="F149" s="268"/>
    </row>
    <row r="150" spans="1:6" ht="15" customHeight="1">
      <c r="A150" s="372" t="s">
        <v>374</v>
      </c>
      <c r="B150" s="267">
        <v>0</v>
      </c>
      <c r="C150" s="411">
        <v>0.01</v>
      </c>
      <c r="D150" s="267">
        <v>0</v>
      </c>
      <c r="E150" s="267">
        <v>0</v>
      </c>
      <c r="F150" s="268"/>
    </row>
    <row r="151" spans="1:6" ht="15" customHeight="1">
      <c r="A151" s="372" t="s">
        <v>375</v>
      </c>
      <c r="B151" s="269">
        <v>2</v>
      </c>
      <c r="C151" s="269">
        <v>2</v>
      </c>
      <c r="D151" s="269">
        <v>2.1</v>
      </c>
      <c r="E151" s="269">
        <v>2.2000000000000002</v>
      </c>
      <c r="F151" s="268"/>
    </row>
    <row r="152" spans="1:6" ht="15" customHeight="1">
      <c r="A152" s="372" t="s">
        <v>410</v>
      </c>
      <c r="B152" s="405" t="s">
        <v>144</v>
      </c>
      <c r="C152" s="269">
        <v>69</v>
      </c>
      <c r="D152" s="404" t="s">
        <v>144</v>
      </c>
      <c r="E152" s="404">
        <v>73</v>
      </c>
      <c r="F152" s="268"/>
    </row>
    <row r="153" spans="1:6" ht="15" customHeight="1">
      <c r="A153" s="372" t="s">
        <v>376</v>
      </c>
      <c r="B153" s="405" t="s">
        <v>144</v>
      </c>
      <c r="C153" s="269" t="s">
        <v>377</v>
      </c>
      <c r="D153" s="269" t="s">
        <v>377</v>
      </c>
      <c r="E153" s="269" t="s">
        <v>377</v>
      </c>
      <c r="F153" s="268"/>
    </row>
    <row r="154" spans="1:6" ht="15" customHeight="1">
      <c r="A154" s="372"/>
      <c r="B154" s="269"/>
      <c r="C154" s="269"/>
      <c r="D154" s="269"/>
      <c r="E154" s="269"/>
      <c r="F154" s="268"/>
    </row>
    <row r="155" spans="1:6" ht="15" customHeight="1">
      <c r="A155" s="407" t="s">
        <v>370</v>
      </c>
      <c r="B155" s="402">
        <v>2018</v>
      </c>
      <c r="C155" s="402">
        <v>2019</v>
      </c>
      <c r="D155" s="402">
        <v>2020</v>
      </c>
      <c r="E155" s="402">
        <v>2021</v>
      </c>
      <c r="F155" s="268"/>
    </row>
    <row r="156" spans="1:6" ht="15" customHeight="1">
      <c r="A156" s="372" t="s">
        <v>411</v>
      </c>
      <c r="B156" s="268" t="s">
        <v>144</v>
      </c>
      <c r="C156" s="267">
        <v>98</v>
      </c>
      <c r="D156" s="267">
        <v>99</v>
      </c>
      <c r="E156" s="267">
        <v>98</v>
      </c>
      <c r="F156" s="268"/>
    </row>
    <row r="157" spans="1:6" ht="15" customHeight="1">
      <c r="A157" s="372" t="s">
        <v>412</v>
      </c>
      <c r="B157" s="268" t="s">
        <v>144</v>
      </c>
      <c r="C157" s="267">
        <v>94</v>
      </c>
      <c r="D157" s="267">
        <v>99</v>
      </c>
      <c r="E157" s="267">
        <v>97</v>
      </c>
      <c r="F157" s="268"/>
    </row>
    <row r="158" spans="1:6" ht="15" customHeight="1">
      <c r="A158" s="372" t="s">
        <v>378</v>
      </c>
      <c r="B158" s="268" t="s">
        <v>144</v>
      </c>
      <c r="C158" s="267">
        <v>91</v>
      </c>
      <c r="D158" s="267">
        <v>99</v>
      </c>
      <c r="E158" s="267">
        <v>96</v>
      </c>
      <c r="F158" s="268"/>
    </row>
    <row r="159" spans="1:6" ht="15" customHeight="1">
      <c r="A159" s="372" t="s">
        <v>413</v>
      </c>
      <c r="B159" s="268" t="s">
        <v>144</v>
      </c>
      <c r="C159" s="267">
        <v>59</v>
      </c>
      <c r="D159" s="267">
        <v>84</v>
      </c>
      <c r="E159" s="267">
        <v>87</v>
      </c>
      <c r="F159" s="268"/>
    </row>
    <row r="160" spans="1:6" ht="15" customHeight="1">
      <c r="A160" s="372" t="s">
        <v>414</v>
      </c>
      <c r="B160" s="267">
        <v>86</v>
      </c>
      <c r="C160" s="267">
        <v>90</v>
      </c>
      <c r="D160" s="267">
        <v>93</v>
      </c>
      <c r="E160" s="267">
        <v>93</v>
      </c>
      <c r="F160" s="370"/>
    </row>
    <row r="161" spans="1:6" ht="15" customHeight="1">
      <c r="A161" s="372"/>
      <c r="B161" s="267"/>
      <c r="C161" s="267"/>
      <c r="D161" s="267"/>
      <c r="E161" s="267"/>
      <c r="F161" s="370"/>
    </row>
    <row r="162" spans="1:6">
      <c r="A162" s="759" t="s">
        <v>474</v>
      </c>
      <c r="B162" s="759"/>
      <c r="C162" s="759"/>
      <c r="D162" s="759"/>
      <c r="E162" s="759"/>
      <c r="F162" s="371"/>
    </row>
    <row r="163" spans="1:6" ht="36" customHeight="1">
      <c r="A163" s="759" t="s">
        <v>486</v>
      </c>
      <c r="B163" s="759"/>
      <c r="C163" s="759"/>
      <c r="D163" s="759"/>
      <c r="E163" s="759"/>
      <c r="F163" s="371"/>
    </row>
    <row r="164" spans="1:6" ht="48" customHeight="1">
      <c r="A164" s="759" t="s">
        <v>487</v>
      </c>
      <c r="B164" s="759"/>
      <c r="C164" s="759"/>
      <c r="D164" s="759"/>
      <c r="E164" s="759"/>
      <c r="F164" s="371"/>
    </row>
    <row r="165" spans="1:6" ht="24" customHeight="1">
      <c r="A165" s="759" t="s">
        <v>488</v>
      </c>
      <c r="B165" s="759"/>
      <c r="C165" s="759"/>
      <c r="D165" s="759"/>
      <c r="E165" s="759"/>
      <c r="F165" s="371"/>
    </row>
    <row r="166" spans="1:6" ht="60" customHeight="1">
      <c r="A166" s="759" t="s">
        <v>489</v>
      </c>
      <c r="B166" s="759"/>
      <c r="C166" s="759"/>
      <c r="D166" s="759"/>
      <c r="E166" s="759"/>
      <c r="F166" s="371"/>
    </row>
    <row r="167" spans="1:6" ht="132" customHeight="1">
      <c r="A167" s="759" t="s">
        <v>490</v>
      </c>
      <c r="B167" s="759"/>
      <c r="C167" s="759"/>
      <c r="D167" s="759"/>
      <c r="E167" s="759"/>
      <c r="F167" s="371"/>
    </row>
    <row r="168" spans="1:6" ht="24" customHeight="1">
      <c r="A168" s="759" t="s">
        <v>491</v>
      </c>
      <c r="B168" s="759"/>
      <c r="C168" s="759"/>
      <c r="D168" s="759"/>
      <c r="E168" s="759"/>
      <c r="F168" s="371"/>
    </row>
    <row r="169" spans="1:6" ht="24" customHeight="1">
      <c r="A169" s="759" t="s">
        <v>492</v>
      </c>
      <c r="B169" s="759"/>
      <c r="C169" s="759"/>
      <c r="D169" s="759"/>
      <c r="E169" s="759"/>
      <c r="F169" s="371"/>
    </row>
    <row r="170" spans="1:6">
      <c r="A170" s="759" t="s">
        <v>464</v>
      </c>
      <c r="B170" s="759"/>
      <c r="C170" s="759"/>
      <c r="D170" s="759"/>
      <c r="E170" s="759"/>
      <c r="F170" s="371"/>
    </row>
    <row r="171" spans="1:6" ht="15" customHeight="1">
      <c r="A171" s="371"/>
      <c r="B171" s="371"/>
      <c r="C171" s="371"/>
      <c r="D171" s="371"/>
      <c r="E171" s="371"/>
      <c r="F171" s="371"/>
    </row>
    <row r="172" spans="1:6" ht="15" customHeight="1">
      <c r="A172" s="272"/>
      <c r="B172" s="274"/>
      <c r="C172" s="274"/>
      <c r="D172" s="274"/>
      <c r="E172" s="274"/>
      <c r="F172" s="275"/>
    </row>
    <row r="174" spans="1:6" ht="15" customHeight="1">
      <c r="A174" s="401" t="s">
        <v>465</v>
      </c>
    </row>
    <row r="175" spans="1:6" ht="15" customHeight="1">
      <c r="A175" s="406" t="s">
        <v>11</v>
      </c>
      <c r="B175" s="263"/>
    </row>
    <row r="176" spans="1:6" ht="15" customHeight="1">
      <c r="A176" s="406" t="s">
        <v>198</v>
      </c>
      <c r="B176" s="263"/>
    </row>
    <row r="177" spans="1:2" ht="15" customHeight="1">
      <c r="A177" s="407" t="s">
        <v>199</v>
      </c>
      <c r="B177" s="402">
        <v>2018</v>
      </c>
    </row>
    <row r="178" spans="1:2" ht="15" customHeight="1">
      <c r="A178" s="408" t="s">
        <v>363</v>
      </c>
      <c r="B178" s="266">
        <v>96415</v>
      </c>
    </row>
    <row r="179" spans="1:2" ht="15" customHeight="1">
      <c r="A179" s="409" t="s">
        <v>28</v>
      </c>
      <c r="B179" s="267">
        <v>95363</v>
      </c>
    </row>
    <row r="180" spans="1:2" ht="15" customHeight="1">
      <c r="A180" s="408" t="s">
        <v>200</v>
      </c>
      <c r="B180" s="265"/>
    </row>
    <row r="181" spans="1:2" ht="15" customHeight="1">
      <c r="A181" s="409" t="s">
        <v>201</v>
      </c>
      <c r="B181" s="267">
        <v>52557</v>
      </c>
    </row>
    <row r="182" spans="1:2" ht="15" customHeight="1">
      <c r="A182" s="409" t="s">
        <v>202</v>
      </c>
      <c r="B182" s="267">
        <v>22129</v>
      </c>
    </row>
    <row r="183" spans="1:2" ht="15" customHeight="1">
      <c r="A183" s="409" t="s">
        <v>203</v>
      </c>
      <c r="B183" s="267">
        <v>9381</v>
      </c>
    </row>
    <row r="184" spans="1:2" ht="15" customHeight="1">
      <c r="A184" s="409" t="s">
        <v>204</v>
      </c>
      <c r="B184" s="267">
        <v>4876</v>
      </c>
    </row>
    <row r="185" spans="1:2" ht="15" customHeight="1">
      <c r="A185" s="409" t="s">
        <v>205</v>
      </c>
      <c r="B185" s="267">
        <v>7472</v>
      </c>
    </row>
    <row r="186" spans="1:2" ht="15" customHeight="1">
      <c r="A186" s="409" t="s">
        <v>206</v>
      </c>
      <c r="B186" s="267">
        <v>9705</v>
      </c>
    </row>
    <row r="187" spans="1:2" ht="15" customHeight="1">
      <c r="A187" s="407" t="s">
        <v>207</v>
      </c>
      <c r="B187" s="402">
        <v>2018</v>
      </c>
    </row>
    <row r="188" spans="1:2" ht="15" customHeight="1">
      <c r="A188" s="409" t="s">
        <v>208</v>
      </c>
      <c r="B188" s="267">
        <v>34</v>
      </c>
    </row>
    <row r="189" spans="1:2" ht="15" customHeight="1">
      <c r="A189" s="409" t="s">
        <v>209</v>
      </c>
      <c r="B189" s="267">
        <v>104</v>
      </c>
    </row>
    <row r="190" spans="1:2" ht="15" customHeight="1">
      <c r="A190" s="409" t="s">
        <v>210</v>
      </c>
      <c r="B190" s="267">
        <v>256</v>
      </c>
    </row>
    <row r="191" spans="1:2" ht="15" customHeight="1">
      <c r="A191" s="409" t="s">
        <v>211</v>
      </c>
      <c r="B191" s="267">
        <v>360</v>
      </c>
    </row>
    <row r="192" spans="1:2" ht="15" customHeight="1">
      <c r="A192" s="409" t="s">
        <v>212</v>
      </c>
      <c r="B192" s="269">
        <v>7.2</v>
      </c>
    </row>
    <row r="193" spans="1:2" ht="15" customHeight="1">
      <c r="A193" s="410" t="s">
        <v>213</v>
      </c>
      <c r="B193" s="267">
        <v>255</v>
      </c>
    </row>
    <row r="194" spans="1:2" ht="15" customHeight="1">
      <c r="A194" s="410" t="s">
        <v>350</v>
      </c>
      <c r="B194" s="269">
        <v>5.0999999999999996</v>
      </c>
    </row>
    <row r="195" spans="1:2" ht="15" customHeight="1">
      <c r="A195" s="409" t="s">
        <v>214</v>
      </c>
      <c r="B195" s="267">
        <v>21</v>
      </c>
    </row>
    <row r="196" spans="1:2" ht="15" customHeight="1">
      <c r="A196" s="409" t="s">
        <v>215</v>
      </c>
      <c r="B196" s="267">
        <v>72</v>
      </c>
    </row>
    <row r="197" spans="1:2" ht="15" customHeight="1">
      <c r="A197" s="409" t="s">
        <v>216</v>
      </c>
      <c r="B197" s="267">
        <v>93</v>
      </c>
    </row>
    <row r="198" spans="1:2" ht="15" customHeight="1">
      <c r="A198" s="409" t="s">
        <v>217</v>
      </c>
      <c r="B198" s="267">
        <v>170</v>
      </c>
    </row>
    <row r="199" spans="1:2" ht="15" customHeight="1">
      <c r="A199" s="409" t="s">
        <v>218</v>
      </c>
      <c r="B199" s="269">
        <v>3.4</v>
      </c>
    </row>
    <row r="200" spans="1:2" ht="15" customHeight="1">
      <c r="A200" s="409" t="s">
        <v>219</v>
      </c>
      <c r="B200" s="267">
        <v>94</v>
      </c>
    </row>
    <row r="201" spans="1:2" ht="15" customHeight="1">
      <c r="A201" s="407" t="s">
        <v>220</v>
      </c>
      <c r="B201" s="402">
        <v>2018</v>
      </c>
    </row>
    <row r="202" spans="1:2" ht="15" customHeight="1">
      <c r="A202" s="372" t="s">
        <v>221</v>
      </c>
      <c r="B202" s="267">
        <v>69</v>
      </c>
    </row>
    <row r="203" spans="1:2" ht="15" customHeight="1">
      <c r="A203" s="372" t="s">
        <v>222</v>
      </c>
      <c r="B203" s="267">
        <v>31</v>
      </c>
    </row>
    <row r="204" spans="1:2" ht="15" customHeight="1">
      <c r="A204" s="372" t="s">
        <v>223</v>
      </c>
      <c r="B204" s="269">
        <v>6.1</v>
      </c>
    </row>
    <row r="205" spans="1:2" ht="15" customHeight="1">
      <c r="A205" s="372" t="s">
        <v>224</v>
      </c>
      <c r="B205" s="269">
        <v>7.7</v>
      </c>
    </row>
    <row r="206" spans="1:2" ht="15" customHeight="1">
      <c r="A206" s="372" t="s">
        <v>225</v>
      </c>
      <c r="B206" s="269">
        <v>6.6</v>
      </c>
    </row>
    <row r="207" spans="1:2" ht="15" customHeight="1">
      <c r="A207" s="372" t="s">
        <v>226</v>
      </c>
      <c r="B207" s="267">
        <v>82</v>
      </c>
    </row>
    <row r="208" spans="1:2" ht="15" customHeight="1">
      <c r="A208" s="372" t="s">
        <v>227</v>
      </c>
      <c r="B208" s="270">
        <v>19.2</v>
      </c>
    </row>
    <row r="209" spans="1:2" ht="15" customHeight="1">
      <c r="A209" s="372" t="s">
        <v>228</v>
      </c>
      <c r="B209" s="270">
        <v>18.899999999999999</v>
      </c>
    </row>
    <row r="210" spans="1:2" ht="15" customHeight="1">
      <c r="A210" s="372" t="s">
        <v>229</v>
      </c>
      <c r="B210" s="267">
        <v>43</v>
      </c>
    </row>
    <row r="211" spans="1:2" ht="15" customHeight="1">
      <c r="A211" s="372" t="s">
        <v>349</v>
      </c>
      <c r="B211" s="271">
        <v>57</v>
      </c>
    </row>
    <row r="212" spans="1:2" ht="15" customHeight="1">
      <c r="A212" s="372" t="s">
        <v>230</v>
      </c>
      <c r="B212" s="271">
        <v>23</v>
      </c>
    </row>
    <row r="213" spans="1:2" ht="15" customHeight="1">
      <c r="A213" s="372" t="s">
        <v>352</v>
      </c>
      <c r="B213" s="271" t="s">
        <v>144</v>
      </c>
    </row>
    <row r="214" spans="1:2" ht="15" customHeight="1">
      <c r="A214" s="407" t="s">
        <v>231</v>
      </c>
      <c r="B214" s="402">
        <v>2018</v>
      </c>
    </row>
    <row r="215" spans="1:2" ht="15" customHeight="1">
      <c r="A215" s="372" t="s">
        <v>232</v>
      </c>
      <c r="B215" s="267">
        <v>194</v>
      </c>
    </row>
    <row r="216" spans="1:2" ht="15" customHeight="1">
      <c r="A216" s="372" t="s">
        <v>233</v>
      </c>
      <c r="B216" s="269">
        <v>2.8</v>
      </c>
    </row>
    <row r="217" spans="1:2" ht="15" customHeight="1">
      <c r="A217" s="372" t="s">
        <v>234</v>
      </c>
      <c r="B217" s="267">
        <v>57</v>
      </c>
    </row>
    <row r="218" spans="1:2" ht="15" customHeight="1">
      <c r="A218" s="372" t="s">
        <v>235</v>
      </c>
      <c r="B218" s="267">
        <v>914</v>
      </c>
    </row>
    <row r="219" spans="1:2" ht="15" customHeight="1">
      <c r="A219" s="372" t="s">
        <v>236</v>
      </c>
      <c r="B219" s="269">
        <v>13.3</v>
      </c>
    </row>
    <row r="220" spans="1:2" ht="15" customHeight="1">
      <c r="A220" s="372" t="s">
        <v>237</v>
      </c>
      <c r="B220" s="267">
        <v>0</v>
      </c>
    </row>
    <row r="221" spans="1:2" ht="15" customHeight="1">
      <c r="A221" s="372" t="s">
        <v>238</v>
      </c>
      <c r="B221" s="269">
        <v>2</v>
      </c>
    </row>
    <row r="222" spans="1:2" ht="15" customHeight="1">
      <c r="A222" s="372" t="s">
        <v>239</v>
      </c>
      <c r="B222" s="269">
        <v>2</v>
      </c>
    </row>
    <row r="223" spans="1:2" ht="15" customHeight="1">
      <c r="A223" s="407" t="s">
        <v>240</v>
      </c>
      <c r="B223" s="402">
        <v>2018</v>
      </c>
    </row>
    <row r="224" spans="1:2" ht="15" customHeight="1">
      <c r="A224" s="372" t="s">
        <v>353</v>
      </c>
      <c r="B224" s="267">
        <v>95</v>
      </c>
    </row>
    <row r="225" spans="1:2" ht="15" customHeight="1">
      <c r="A225" s="372" t="s">
        <v>354</v>
      </c>
      <c r="B225" s="268" t="s">
        <v>144</v>
      </c>
    </row>
    <row r="226" spans="1:2" ht="15" customHeight="1">
      <c r="A226" s="372" t="s">
        <v>355</v>
      </c>
      <c r="B226" s="267">
        <v>86</v>
      </c>
    </row>
    <row r="227" spans="1:2" ht="15" customHeight="1">
      <c r="A227" s="372"/>
      <c r="B227" s="267"/>
    </row>
    <row r="228" spans="1:2">
      <c r="A228" s="760" t="s">
        <v>474</v>
      </c>
      <c r="B228" s="760"/>
    </row>
    <row r="229" spans="1:2" ht="24" customHeight="1">
      <c r="A229" s="759" t="s">
        <v>493</v>
      </c>
      <c r="B229" s="759"/>
    </row>
    <row r="230" spans="1:2" ht="48" customHeight="1">
      <c r="A230" s="759" t="s">
        <v>494</v>
      </c>
      <c r="B230" s="759"/>
    </row>
    <row r="231" spans="1:2" ht="24" customHeight="1">
      <c r="A231" s="759" t="s">
        <v>495</v>
      </c>
      <c r="B231" s="759"/>
    </row>
    <row r="232" spans="1:2" ht="84" customHeight="1">
      <c r="A232" s="759" t="s">
        <v>496</v>
      </c>
      <c r="B232" s="759"/>
    </row>
    <row r="233" spans="1:2" ht="96" customHeight="1">
      <c r="A233" s="759" t="s">
        <v>497</v>
      </c>
      <c r="B233" s="759"/>
    </row>
    <row r="234" spans="1:2" ht="48" customHeight="1">
      <c r="A234" s="759" t="s">
        <v>498</v>
      </c>
      <c r="B234" s="759"/>
    </row>
    <row r="235" spans="1:2" ht="48" customHeight="1">
      <c r="A235" s="759" t="s">
        <v>499</v>
      </c>
      <c r="B235" s="759"/>
    </row>
    <row r="236" spans="1:2" ht="24" customHeight="1">
      <c r="A236" s="759" t="s">
        <v>500</v>
      </c>
      <c r="B236" s="759"/>
    </row>
    <row r="237" spans="1:2">
      <c r="A237" s="759" t="s">
        <v>351</v>
      </c>
      <c r="B237" s="759"/>
    </row>
    <row r="239" spans="1:2" ht="15" customHeight="1">
      <c r="A239" s="275"/>
    </row>
  </sheetData>
  <mergeCells count="32">
    <mergeCell ref="A95:F95"/>
    <mergeCell ref="A84:F84"/>
    <mergeCell ref="A85:F85"/>
    <mergeCell ref="A86:F86"/>
    <mergeCell ref="A87:F87"/>
    <mergeCell ref="A88:F88"/>
    <mergeCell ref="A89:F89"/>
    <mergeCell ref="A90:F90"/>
    <mergeCell ref="A91:F91"/>
    <mergeCell ref="A92:F92"/>
    <mergeCell ref="A93:F93"/>
    <mergeCell ref="A94:F94"/>
    <mergeCell ref="A229:B229"/>
    <mergeCell ref="A96:F96"/>
    <mergeCell ref="A162:E162"/>
    <mergeCell ref="A163:E163"/>
    <mergeCell ref="A164:E164"/>
    <mergeCell ref="A165:E165"/>
    <mergeCell ref="A166:E166"/>
    <mergeCell ref="A167:E167"/>
    <mergeCell ref="A168:E168"/>
    <mergeCell ref="A169:E169"/>
    <mergeCell ref="A170:E170"/>
    <mergeCell ref="A228:B228"/>
    <mergeCell ref="A236:B236"/>
    <mergeCell ref="A237:B237"/>
    <mergeCell ref="A230:B230"/>
    <mergeCell ref="A231:B231"/>
    <mergeCell ref="A232:B232"/>
    <mergeCell ref="A233:B233"/>
    <mergeCell ref="A234:B234"/>
    <mergeCell ref="A235:B235"/>
  </mergeCells>
  <pageMargins left="0.70866141732283472" right="0.70866141732283472" top="0.74803149606299213" bottom="0.74803149606299213" header="0.31496062992125984" footer="0.31496062992125984"/>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54E5A"/>
    <pageSetUpPr fitToPage="1"/>
  </sheetPr>
  <dimension ref="A1:DG329"/>
  <sheetViews>
    <sheetView showGridLines="0" zoomScaleNormal="100" zoomScaleSheetLayoutView="75" workbookViewId="0">
      <pane xSplit="1" ySplit="4" topLeftCell="B5" activePane="bottomRight" state="frozen"/>
      <selection activeCell="A47" sqref="A47"/>
      <selection pane="topRight" activeCell="A47" sqref="A47"/>
      <selection pane="bottomLeft" activeCell="A47" sqref="A47"/>
      <selection pane="bottomRight"/>
    </sheetView>
  </sheetViews>
  <sheetFormatPr defaultColWidth="9.109375" defaultRowHeight="13.2" outlineLevelRow="1" outlineLevelCol="1"/>
  <cols>
    <col min="1" max="1" width="48" style="1" customWidth="1"/>
    <col min="2" max="2" width="8.5546875" style="1" hidden="1" customWidth="1" outlineLevel="1"/>
    <col min="3" max="3" width="7.88671875" style="1" hidden="1" customWidth="1" outlineLevel="1"/>
    <col min="4" max="4" width="7.5546875" style="1" hidden="1" customWidth="1" outlineLevel="1"/>
    <col min="5" max="6" width="8.5546875" style="1" hidden="1" customWidth="1" outlineLevel="1"/>
    <col min="7" max="8" width="8.44140625" style="1" hidden="1" customWidth="1" outlineLevel="1"/>
    <col min="9" max="9" width="7.6640625" style="1" hidden="1" customWidth="1" outlineLevel="1"/>
    <col min="10" max="10" width="8" style="1" hidden="1" customWidth="1" outlineLevel="1"/>
    <col min="11" max="12" width="8.5546875" style="1" hidden="1" customWidth="1" outlineLevel="1"/>
    <col min="13" max="13" width="10.44140625" style="1" hidden="1" customWidth="1" outlineLevel="1"/>
    <col min="14" max="14" width="2.88671875" style="1" hidden="1" customWidth="1" outlineLevel="1"/>
    <col min="15" max="15" width="8.33203125" style="1" hidden="1" customWidth="1" outlineLevel="1"/>
    <col min="16" max="18" width="10.44140625" style="1" hidden="1" customWidth="1" outlineLevel="1"/>
    <col min="19" max="19" width="10.44140625" style="1" customWidth="1" collapsed="1"/>
    <col min="20" max="34" width="10.44140625" style="1" customWidth="1"/>
    <col min="35" max="35" width="10.44140625" style="282" customWidth="1"/>
    <col min="36" max="37" width="9.109375" style="281" customWidth="1" outlineLevel="1"/>
    <col min="38" max="38" width="9.109375" style="207" customWidth="1" outlineLevel="1"/>
    <col min="39" max="40" width="9.109375" style="185" customWidth="1" outlineLevel="1"/>
    <col min="41" max="41" width="9.109375" style="208" customWidth="1" outlineLevel="1"/>
    <col min="42" max="42" width="15.109375" style="281" customWidth="1" outlineLevel="1"/>
    <col min="43" max="43" width="12.44140625" style="1" customWidth="1" outlineLevel="1"/>
    <col min="44" max="44" width="1.109375" style="1" customWidth="1" outlineLevel="1"/>
    <col min="45" max="45" width="12.44140625" style="1" customWidth="1" outlineLevel="1"/>
    <col min="46" max="46" width="9.109375" style="208" customWidth="1" outlineLevel="1"/>
    <col min="47" max="47" width="21.44140625" style="209" customWidth="1" outlineLevel="1"/>
    <col min="48" max="48" width="10.5546875" style="1" customWidth="1" outlineLevel="1"/>
    <col min="49" max="49" width="13.109375" style="1" customWidth="1"/>
    <col min="50" max="50" width="27.44140625" style="196" customWidth="1"/>
    <col min="51" max="51" width="9.109375" style="1" customWidth="1"/>
    <col min="52" max="52" width="9.5546875" style="1" bestFit="1" customWidth="1"/>
    <col min="53" max="54" width="9.109375" style="1"/>
    <col min="55" max="55" width="12.44140625" style="1" bestFit="1" customWidth="1"/>
    <col min="56" max="66" width="9.109375" style="1"/>
    <col min="67" max="67" width="12.33203125" style="1" bestFit="1" customWidth="1"/>
    <col min="68" max="16384" width="9.109375" style="1"/>
  </cols>
  <sheetData>
    <row r="1" spans="1:111">
      <c r="A1" s="645" t="s">
        <v>11</v>
      </c>
      <c r="B1" s="646"/>
      <c r="C1" s="647"/>
      <c r="D1" s="647"/>
      <c r="E1" s="647"/>
      <c r="F1" s="646"/>
      <c r="G1" s="647"/>
      <c r="H1" s="647"/>
      <c r="I1" s="647"/>
      <c r="J1" s="647"/>
      <c r="K1" s="647"/>
      <c r="L1" s="647"/>
      <c r="M1" s="647"/>
      <c r="N1" s="647"/>
      <c r="O1" s="647"/>
      <c r="P1" s="647"/>
      <c r="Q1" s="647"/>
      <c r="R1" s="647"/>
      <c r="S1" s="647"/>
      <c r="T1" s="647"/>
      <c r="U1" s="647"/>
      <c r="V1" s="647"/>
      <c r="W1" s="647"/>
      <c r="X1" s="647"/>
      <c r="Y1" s="647"/>
      <c r="Z1" s="647"/>
      <c r="AA1" s="647"/>
      <c r="AB1" s="647"/>
      <c r="AC1" s="647"/>
      <c r="AD1" s="647"/>
      <c r="AE1" s="647"/>
      <c r="AF1" s="647"/>
      <c r="AG1" s="647"/>
      <c r="AH1" s="647"/>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82"/>
      <c r="BN1" s="282"/>
      <c r="BO1" s="282"/>
      <c r="BP1" s="282"/>
      <c r="BQ1" s="282"/>
      <c r="BR1" s="282"/>
      <c r="BS1" s="282"/>
      <c r="BT1" s="282"/>
      <c r="BU1" s="282"/>
      <c r="BV1" s="282"/>
      <c r="BW1" s="282"/>
      <c r="BX1" s="282"/>
      <c r="BY1" s="282"/>
      <c r="BZ1" s="282"/>
      <c r="CA1" s="282"/>
      <c r="CB1" s="282"/>
      <c r="CC1" s="282"/>
      <c r="CD1" s="282"/>
      <c r="CE1" s="282"/>
      <c r="CF1" s="282"/>
      <c r="CG1" s="282"/>
      <c r="CH1" s="282"/>
      <c r="CI1" s="282"/>
      <c r="CJ1" s="282"/>
      <c r="CK1" s="282"/>
      <c r="CL1" s="282"/>
      <c r="CM1" s="282"/>
      <c r="CN1" s="282"/>
      <c r="CO1" s="282"/>
      <c r="CP1" s="282"/>
      <c r="CQ1" s="282"/>
      <c r="CR1" s="282"/>
      <c r="CS1" s="282"/>
      <c r="CT1" s="282"/>
      <c r="CU1" s="282"/>
      <c r="CV1" s="282"/>
      <c r="CW1" s="282"/>
      <c r="CX1" s="282"/>
      <c r="CY1" s="282"/>
      <c r="CZ1" s="282"/>
      <c r="DA1" s="282"/>
      <c r="DB1" s="282"/>
      <c r="DC1" s="282"/>
      <c r="DD1" s="282"/>
      <c r="DE1" s="282"/>
      <c r="DF1" s="282"/>
      <c r="DG1" s="282"/>
    </row>
    <row r="2" spans="1:111">
      <c r="A2" s="645" t="s">
        <v>243</v>
      </c>
      <c r="B2" s="648"/>
      <c r="C2" s="649"/>
      <c r="D2" s="649"/>
      <c r="E2" s="649"/>
      <c r="F2" s="648"/>
      <c r="G2" s="649"/>
      <c r="H2" s="649"/>
      <c r="I2" s="649"/>
      <c r="J2" s="649"/>
      <c r="K2" s="649"/>
      <c r="L2" s="649"/>
      <c r="M2" s="649"/>
      <c r="N2" s="649"/>
      <c r="O2" s="649"/>
      <c r="P2" s="649"/>
      <c r="Q2" s="649"/>
      <c r="R2" s="649"/>
      <c r="S2" s="649"/>
      <c r="T2" s="649"/>
      <c r="U2" s="649"/>
      <c r="V2" s="649"/>
      <c r="W2" s="649"/>
      <c r="X2" s="649"/>
      <c r="Y2" s="649"/>
      <c r="Z2" s="649"/>
      <c r="AA2" s="649"/>
      <c r="AB2" s="649"/>
      <c r="AC2" s="649"/>
      <c r="AD2" s="649"/>
      <c r="AE2" s="649"/>
      <c r="AF2" s="649"/>
      <c r="AG2" s="649"/>
      <c r="AH2" s="649"/>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R2" s="282"/>
      <c r="BS2" s="282"/>
      <c r="BT2" s="282"/>
      <c r="BU2" s="282"/>
      <c r="BV2" s="282"/>
      <c r="BW2" s="282"/>
      <c r="BX2" s="282"/>
      <c r="BY2" s="282"/>
      <c r="BZ2" s="282"/>
      <c r="CA2" s="282"/>
      <c r="CB2" s="282"/>
      <c r="CC2" s="282"/>
      <c r="CD2" s="282"/>
      <c r="CE2" s="282"/>
      <c r="CF2" s="282"/>
      <c r="CG2" s="282"/>
      <c r="CH2" s="282"/>
      <c r="CI2" s="282"/>
      <c r="CJ2" s="282"/>
      <c r="CK2" s="282"/>
      <c r="CL2" s="282"/>
      <c r="CM2" s="282"/>
      <c r="CN2" s="282"/>
      <c r="CO2" s="282"/>
      <c r="CP2" s="282"/>
      <c r="CQ2" s="282"/>
      <c r="CR2" s="282"/>
      <c r="CS2" s="282"/>
      <c r="CT2" s="282"/>
      <c r="CU2" s="282"/>
      <c r="CV2" s="282"/>
      <c r="CW2" s="282"/>
      <c r="CX2" s="282"/>
      <c r="CY2" s="282"/>
      <c r="CZ2" s="282"/>
      <c r="DA2" s="282"/>
      <c r="DB2" s="282"/>
      <c r="DC2" s="282"/>
      <c r="DD2" s="282"/>
      <c r="DE2" s="282"/>
      <c r="DF2" s="282"/>
      <c r="DG2" s="282"/>
    </row>
    <row r="3" spans="1:111" s="35" customFormat="1" ht="15.6">
      <c r="A3" s="723"/>
      <c r="B3" s="724" t="s">
        <v>505</v>
      </c>
      <c r="C3" s="724"/>
      <c r="D3" s="724"/>
      <c r="E3" s="724"/>
      <c r="F3" s="724" t="s">
        <v>335</v>
      </c>
      <c r="G3" s="724"/>
      <c r="H3" s="724"/>
      <c r="I3" s="724"/>
      <c r="J3" s="724">
        <v>2018</v>
      </c>
      <c r="K3" s="724"/>
      <c r="L3" s="724"/>
      <c r="M3" s="724"/>
      <c r="N3" s="724"/>
      <c r="O3" s="724">
        <v>2019</v>
      </c>
      <c r="P3" s="724"/>
      <c r="Q3" s="724"/>
      <c r="R3" s="724"/>
      <c r="S3" s="724">
        <v>2020</v>
      </c>
      <c r="T3" s="724"/>
      <c r="U3" s="724"/>
      <c r="V3" s="724"/>
      <c r="W3" s="724">
        <v>2021</v>
      </c>
      <c r="X3" s="724"/>
      <c r="Y3" s="724"/>
      <c r="Z3" s="724"/>
      <c r="AA3" s="724">
        <v>2022</v>
      </c>
      <c r="AB3" s="724"/>
      <c r="AC3" s="724"/>
      <c r="AD3" s="724"/>
      <c r="AE3" s="724">
        <v>2023</v>
      </c>
      <c r="AF3" s="724"/>
      <c r="AG3" s="724"/>
      <c r="AH3" s="724"/>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s="282"/>
      <c r="BM3" s="282"/>
      <c r="BN3" s="282"/>
      <c r="BO3" s="282"/>
      <c r="BP3" s="282"/>
      <c r="BQ3" s="282"/>
      <c r="BR3" s="282"/>
      <c r="BS3" s="282"/>
      <c r="BT3" s="282"/>
      <c r="BU3" s="282"/>
      <c r="BV3" s="282"/>
      <c r="BW3" s="282"/>
      <c r="BX3" s="282"/>
      <c r="BY3" s="282"/>
      <c r="BZ3" s="282"/>
      <c r="CA3" s="282"/>
      <c r="CB3" s="282"/>
      <c r="CC3" s="282"/>
      <c r="CD3" s="282"/>
      <c r="CE3" s="282"/>
      <c r="CF3" s="282"/>
      <c r="CG3" s="282"/>
      <c r="CH3" s="282"/>
      <c r="CI3" s="282"/>
      <c r="CJ3" s="282"/>
      <c r="CK3" s="282"/>
      <c r="CL3" s="282"/>
      <c r="CM3" s="282"/>
      <c r="CN3" s="282"/>
      <c r="CO3" s="282"/>
      <c r="CP3" s="282"/>
      <c r="CQ3" s="282"/>
      <c r="CR3" s="282"/>
      <c r="CS3" s="282"/>
      <c r="CT3" s="282"/>
      <c r="CU3" s="282"/>
      <c r="CV3" s="282"/>
      <c r="CW3" s="282"/>
      <c r="CX3" s="282"/>
      <c r="CY3" s="282"/>
      <c r="CZ3" s="282"/>
      <c r="DA3" s="282"/>
      <c r="DB3" s="282"/>
      <c r="DC3" s="282"/>
      <c r="DD3" s="282"/>
      <c r="DE3" s="282"/>
      <c r="DF3" s="282"/>
      <c r="DG3" s="282"/>
    </row>
    <row r="4" spans="1:111" s="35" customFormat="1">
      <c r="A4" s="725" t="s">
        <v>1</v>
      </c>
      <c r="B4" s="726" t="s">
        <v>9</v>
      </c>
      <c r="C4" s="726" t="s">
        <v>8</v>
      </c>
      <c r="D4" s="726" t="s">
        <v>7</v>
      </c>
      <c r="E4" s="726" t="s">
        <v>10</v>
      </c>
      <c r="F4" s="726" t="s">
        <v>9</v>
      </c>
      <c r="G4" s="726" t="s">
        <v>8</v>
      </c>
      <c r="H4" s="726" t="s">
        <v>7</v>
      </c>
      <c r="I4" s="726" t="s">
        <v>10</v>
      </c>
      <c r="J4" s="726" t="s">
        <v>9</v>
      </c>
      <c r="K4" s="726" t="s">
        <v>8</v>
      </c>
      <c r="L4" s="726" t="s">
        <v>7</v>
      </c>
      <c r="M4" s="726" t="s">
        <v>10</v>
      </c>
      <c r="N4" s="726"/>
      <c r="O4" s="726" t="s">
        <v>9</v>
      </c>
      <c r="P4" s="726" t="s">
        <v>8</v>
      </c>
      <c r="Q4" s="726" t="s">
        <v>7</v>
      </c>
      <c r="R4" s="726" t="s">
        <v>10</v>
      </c>
      <c r="S4" s="726" t="s">
        <v>9</v>
      </c>
      <c r="T4" s="726" t="s">
        <v>8</v>
      </c>
      <c r="U4" s="726" t="s">
        <v>7</v>
      </c>
      <c r="V4" s="726" t="s">
        <v>10</v>
      </c>
      <c r="W4" s="726" t="s">
        <v>9</v>
      </c>
      <c r="X4" s="726" t="s">
        <v>8</v>
      </c>
      <c r="Y4" s="726" t="s">
        <v>7</v>
      </c>
      <c r="Z4" s="726" t="s">
        <v>10</v>
      </c>
      <c r="AA4" s="726" t="s">
        <v>9</v>
      </c>
      <c r="AB4" s="726" t="s">
        <v>8</v>
      </c>
      <c r="AC4" s="726" t="s">
        <v>7</v>
      </c>
      <c r="AD4" s="726" t="s">
        <v>10</v>
      </c>
      <c r="AE4" s="726" t="s">
        <v>9</v>
      </c>
      <c r="AF4" s="726" t="s">
        <v>8</v>
      </c>
      <c r="AG4" s="726" t="s">
        <v>7</v>
      </c>
      <c r="AH4" s="726" t="s">
        <v>10</v>
      </c>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2"/>
      <c r="BK4" s="282"/>
      <c r="BL4" s="282"/>
      <c r="BM4" s="282"/>
      <c r="BN4" s="282"/>
      <c r="BO4" s="282"/>
      <c r="BP4" s="282"/>
      <c r="BQ4" s="282"/>
      <c r="BR4" s="282"/>
      <c r="BS4" s="282"/>
      <c r="BT4" s="282"/>
      <c r="BU4" s="282"/>
      <c r="BV4" s="282"/>
      <c r="BW4" s="282"/>
      <c r="BX4" s="282"/>
      <c r="BY4" s="282"/>
      <c r="BZ4" s="282"/>
      <c r="CA4" s="282"/>
      <c r="CB4" s="282"/>
      <c r="CC4" s="282"/>
      <c r="CD4" s="282"/>
      <c r="CE4" s="282"/>
      <c r="CF4" s="282"/>
      <c r="CG4" s="282"/>
      <c r="CH4" s="282"/>
      <c r="CI4" s="282"/>
      <c r="CJ4" s="282"/>
      <c r="CK4" s="282"/>
      <c r="CL4" s="282"/>
      <c r="CM4" s="282"/>
      <c r="CN4" s="282"/>
      <c r="CO4" s="282"/>
      <c r="CP4" s="282"/>
      <c r="CQ4" s="282"/>
      <c r="CR4" s="282"/>
      <c r="CS4" s="282"/>
      <c r="CT4" s="282"/>
      <c r="CU4" s="282"/>
      <c r="CV4" s="282"/>
      <c r="CW4" s="282"/>
      <c r="CX4" s="282"/>
      <c r="CY4" s="282"/>
      <c r="CZ4" s="282"/>
      <c r="DA4" s="282"/>
      <c r="DB4" s="282"/>
      <c r="DC4" s="282"/>
      <c r="DD4" s="282"/>
      <c r="DE4" s="282"/>
      <c r="DF4" s="282"/>
      <c r="DG4" s="282"/>
    </row>
    <row r="5" spans="1:111">
      <c r="A5" s="85" t="s">
        <v>39</v>
      </c>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590"/>
      <c r="AC5" s="594"/>
      <c r="AD5" s="594"/>
      <c r="AE5" s="594"/>
      <c r="AF5" s="594"/>
      <c r="AG5" s="594"/>
      <c r="AH5" s="594"/>
      <c r="AJ5" s="282"/>
      <c r="AK5" s="282"/>
      <c r="AL5" s="282"/>
      <c r="AM5" s="282"/>
      <c r="AN5" s="282"/>
      <c r="AO5" s="282"/>
      <c r="AP5" s="282"/>
      <c r="AQ5" s="282"/>
      <c r="AR5" s="282"/>
      <c r="AS5" s="282"/>
      <c r="AT5" s="282"/>
      <c r="AU5" s="282"/>
      <c r="AV5" s="282"/>
      <c r="AW5" s="282"/>
      <c r="AX5" s="282"/>
      <c r="AY5" s="282"/>
      <c r="AZ5" s="282"/>
      <c r="BA5" s="282"/>
      <c r="BB5" s="282"/>
      <c r="BC5" s="282"/>
      <c r="BD5" s="282"/>
      <c r="BE5" s="282"/>
      <c r="BF5" s="282"/>
      <c r="BG5" s="282"/>
      <c r="BH5" s="282"/>
      <c r="BI5" s="282"/>
      <c r="BJ5" s="282"/>
      <c r="BK5" s="282"/>
      <c r="BL5" s="282"/>
      <c r="BM5" s="282"/>
      <c r="BN5" s="282"/>
      <c r="BO5" s="282"/>
      <c r="BP5" s="282"/>
      <c r="BQ5" s="282"/>
      <c r="BR5" s="282"/>
      <c r="BS5" s="282"/>
      <c r="BT5" s="282"/>
      <c r="BU5" s="282"/>
      <c r="BV5" s="282"/>
      <c r="BW5" s="282"/>
      <c r="BX5" s="282"/>
      <c r="BY5" s="282"/>
      <c r="BZ5" s="282"/>
      <c r="CA5" s="282"/>
      <c r="CB5" s="282"/>
      <c r="CC5" s="282"/>
      <c r="CD5" s="282"/>
      <c r="CE5" s="282"/>
      <c r="CF5" s="282"/>
      <c r="CG5" s="282"/>
      <c r="CH5" s="282"/>
      <c r="CI5" s="282"/>
      <c r="CJ5" s="282"/>
      <c r="CK5" s="282"/>
      <c r="CL5" s="282"/>
      <c r="CM5" s="282"/>
      <c r="CN5" s="282"/>
      <c r="CO5" s="282"/>
      <c r="CP5" s="282"/>
      <c r="CQ5" s="282"/>
      <c r="CR5" s="282"/>
      <c r="CS5" s="282"/>
      <c r="CT5" s="282"/>
      <c r="CU5" s="282"/>
      <c r="CV5" s="282"/>
      <c r="CW5" s="282"/>
      <c r="CX5" s="282"/>
      <c r="CY5" s="282"/>
      <c r="CZ5" s="282"/>
      <c r="DA5" s="282"/>
      <c r="DB5" s="282"/>
      <c r="DC5" s="282"/>
      <c r="DD5" s="282"/>
      <c r="DE5" s="282"/>
      <c r="DF5" s="282"/>
      <c r="DG5" s="282"/>
    </row>
    <row r="6" spans="1:111">
      <c r="A6" s="72" t="s">
        <v>2</v>
      </c>
      <c r="B6" s="138">
        <v>8520</v>
      </c>
      <c r="C6" s="146">
        <v>9293</v>
      </c>
      <c r="D6" s="146">
        <v>9125</v>
      </c>
      <c r="E6" s="138">
        <v>9577</v>
      </c>
      <c r="F6" s="138">
        <v>10125</v>
      </c>
      <c r="G6" s="146">
        <v>10279</v>
      </c>
      <c r="H6" s="146">
        <v>10240</v>
      </c>
      <c r="I6" s="138">
        <v>10128</v>
      </c>
      <c r="J6" s="138">
        <v>11141</v>
      </c>
      <c r="K6" s="138">
        <v>11924</v>
      </c>
      <c r="L6" s="138">
        <v>11231</v>
      </c>
      <c r="M6" s="138">
        <v>11284</v>
      </c>
      <c r="N6" s="138"/>
      <c r="O6" s="138">
        <v>12526</v>
      </c>
      <c r="P6" s="146">
        <v>12902</v>
      </c>
      <c r="Q6" s="146">
        <v>12937</v>
      </c>
      <c r="R6" s="146">
        <v>12289</v>
      </c>
      <c r="S6" s="146">
        <v>12800</v>
      </c>
      <c r="T6" s="138">
        <v>11134</v>
      </c>
      <c r="U6" s="138">
        <v>11600</v>
      </c>
      <c r="V6" s="138">
        <v>11867</v>
      </c>
      <c r="W6" s="138">
        <v>13032</v>
      </c>
      <c r="X6" s="138">
        <v>14272</v>
      </c>
      <c r="Y6" s="138">
        <v>13874</v>
      </c>
      <c r="Z6" s="138">
        <v>13834</v>
      </c>
      <c r="AA6" s="138">
        <v>16859</v>
      </c>
      <c r="AB6" s="146">
        <v>17964</v>
      </c>
      <c r="AC6" s="138">
        <v>18809</v>
      </c>
      <c r="AD6" s="138">
        <v>16202</v>
      </c>
      <c r="AE6" s="138">
        <v>21819</v>
      </c>
      <c r="AF6" s="138">
        <v>20119</v>
      </c>
      <c r="AG6" s="138">
        <v>20304</v>
      </c>
      <c r="AH6" s="138">
        <v>17250</v>
      </c>
      <c r="AJ6" s="282"/>
      <c r="AK6" s="282"/>
      <c r="AL6" s="282"/>
      <c r="AM6" s="282"/>
      <c r="AN6" s="282"/>
      <c r="AO6" s="282"/>
      <c r="AP6" s="282"/>
      <c r="AQ6" s="282"/>
      <c r="AR6" s="282"/>
      <c r="AS6" s="282"/>
      <c r="AT6" s="282"/>
      <c r="AU6" s="282"/>
      <c r="AV6" s="282"/>
      <c r="AW6" s="282"/>
      <c r="AX6" s="282"/>
      <c r="AY6" s="282"/>
      <c r="AZ6" s="282"/>
      <c r="BA6" s="282"/>
      <c r="BB6" s="282"/>
      <c r="BC6" s="282"/>
      <c r="BD6" s="282"/>
      <c r="BE6" s="282"/>
      <c r="BF6" s="282"/>
      <c r="BG6" s="282"/>
      <c r="BH6" s="282"/>
      <c r="BI6" s="282"/>
      <c r="BJ6" s="282"/>
      <c r="BK6" s="282"/>
      <c r="BL6" s="282"/>
      <c r="BM6" s="282"/>
      <c r="BN6" s="282"/>
      <c r="BO6" s="282"/>
      <c r="BP6" s="282"/>
      <c r="BQ6" s="282"/>
      <c r="BR6" s="282"/>
      <c r="BS6" s="282"/>
      <c r="BT6" s="282"/>
      <c r="BU6" s="282"/>
      <c r="BV6" s="282"/>
      <c r="BW6" s="282"/>
      <c r="BX6" s="282"/>
      <c r="BY6" s="282"/>
      <c r="BZ6" s="282"/>
      <c r="CA6" s="282"/>
      <c r="CB6" s="282"/>
      <c r="CC6" s="282"/>
      <c r="CD6" s="282"/>
      <c r="CE6" s="282"/>
      <c r="CF6" s="282"/>
      <c r="CG6" s="282"/>
      <c r="CH6" s="282"/>
      <c r="CI6" s="282"/>
      <c r="CJ6" s="282"/>
      <c r="CK6" s="282"/>
      <c r="CL6" s="282"/>
      <c r="CM6" s="282"/>
      <c r="CN6" s="282"/>
      <c r="CO6" s="282"/>
      <c r="CP6" s="282"/>
      <c r="CQ6" s="282"/>
      <c r="CR6" s="282"/>
      <c r="CS6" s="282"/>
      <c r="CT6" s="282"/>
      <c r="CU6" s="282"/>
      <c r="CV6" s="282"/>
      <c r="CW6" s="282"/>
      <c r="CX6" s="282"/>
      <c r="CY6" s="282"/>
      <c r="CZ6" s="282"/>
      <c r="DA6" s="282"/>
      <c r="DB6" s="282"/>
      <c r="DC6" s="282"/>
      <c r="DD6" s="282"/>
      <c r="DE6" s="282"/>
      <c r="DF6" s="282"/>
      <c r="DG6" s="282"/>
    </row>
    <row r="7" spans="1:111">
      <c r="A7" s="72" t="s">
        <v>191</v>
      </c>
      <c r="B7" s="197">
        <v>3275</v>
      </c>
      <c r="C7" s="173">
        <v>2784</v>
      </c>
      <c r="D7" s="173">
        <v>3555</v>
      </c>
      <c r="E7" s="197">
        <v>4407</v>
      </c>
      <c r="F7" s="197">
        <v>6067</v>
      </c>
      <c r="G7" s="173">
        <v>4989</v>
      </c>
      <c r="H7" s="173">
        <v>5160</v>
      </c>
      <c r="I7" s="197">
        <v>5674</v>
      </c>
      <c r="J7" s="197">
        <v>5992</v>
      </c>
      <c r="K7" s="197">
        <v>5596</v>
      </c>
      <c r="L7" s="197">
        <v>4726</v>
      </c>
      <c r="M7" s="197">
        <v>5156.7936991739998</v>
      </c>
      <c r="N7" s="197"/>
      <c r="O7" s="197">
        <v>5687</v>
      </c>
      <c r="P7" s="173">
        <v>5451</v>
      </c>
      <c r="Q7" s="173">
        <v>6486</v>
      </c>
      <c r="R7" s="173">
        <v>6252</v>
      </c>
      <c r="S7" s="173">
        <v>7116</v>
      </c>
      <c r="T7" s="197">
        <v>5723</v>
      </c>
      <c r="U7" s="197">
        <v>5736</v>
      </c>
      <c r="V7" s="197">
        <v>7008</v>
      </c>
      <c r="W7" s="197">
        <v>8799</v>
      </c>
      <c r="X7" s="197">
        <v>9137</v>
      </c>
      <c r="Y7" s="197">
        <v>10782</v>
      </c>
      <c r="Z7" s="197">
        <v>10811</v>
      </c>
      <c r="AA7" s="197">
        <v>11564</v>
      </c>
      <c r="AB7" s="173">
        <v>11403</v>
      </c>
      <c r="AC7" s="197">
        <v>9764</v>
      </c>
      <c r="AD7" s="197">
        <v>8482</v>
      </c>
      <c r="AE7" s="197">
        <v>9524</v>
      </c>
      <c r="AF7" s="197">
        <v>9190</v>
      </c>
      <c r="AG7" s="197">
        <v>8774</v>
      </c>
      <c r="AH7" s="197">
        <v>8235</v>
      </c>
      <c r="AJ7" s="282"/>
      <c r="AK7" s="282"/>
      <c r="AL7" s="282"/>
      <c r="AM7" s="282"/>
      <c r="AN7" s="282"/>
      <c r="AO7" s="282"/>
      <c r="AP7" s="282"/>
      <c r="AQ7" s="282"/>
      <c r="AR7" s="282"/>
      <c r="AS7" s="282"/>
      <c r="AT7" s="282"/>
      <c r="AU7" s="282"/>
      <c r="AV7" s="282"/>
      <c r="AW7" s="282"/>
      <c r="AX7" s="282"/>
      <c r="AY7" s="282"/>
      <c r="AZ7" s="282"/>
      <c r="BA7" s="282"/>
      <c r="BB7" s="282"/>
      <c r="BC7" s="282"/>
      <c r="BD7" s="282"/>
      <c r="BE7" s="282"/>
      <c r="BF7" s="282"/>
      <c r="BG7" s="282"/>
      <c r="BH7" s="282"/>
      <c r="BI7" s="282"/>
      <c r="BJ7" s="282"/>
      <c r="BK7" s="282"/>
      <c r="BL7" s="282"/>
      <c r="BM7" s="282"/>
      <c r="BN7" s="282"/>
      <c r="BO7" s="282"/>
      <c r="BP7" s="282"/>
      <c r="BQ7" s="282"/>
      <c r="BR7" s="282"/>
      <c r="BS7" s="282"/>
      <c r="BT7" s="282"/>
      <c r="BU7" s="282"/>
      <c r="BV7" s="282"/>
      <c r="BW7" s="282"/>
      <c r="BX7" s="282"/>
      <c r="BY7" s="282"/>
      <c r="BZ7" s="282"/>
      <c r="CA7" s="282"/>
      <c r="CB7" s="282"/>
      <c r="CC7" s="282"/>
      <c r="CD7" s="282"/>
      <c r="CE7" s="282"/>
      <c r="CF7" s="282"/>
      <c r="CG7" s="282"/>
      <c r="CH7" s="282"/>
      <c r="CI7" s="282"/>
      <c r="CJ7" s="282"/>
      <c r="CK7" s="282"/>
      <c r="CL7" s="282"/>
      <c r="CM7" s="282"/>
      <c r="CN7" s="282"/>
      <c r="CO7" s="282"/>
      <c r="CP7" s="282"/>
      <c r="CQ7" s="282"/>
      <c r="CR7" s="282"/>
      <c r="CS7" s="282"/>
      <c r="CT7" s="282"/>
      <c r="CU7" s="282"/>
      <c r="CV7" s="282"/>
      <c r="CW7" s="282"/>
      <c r="CX7" s="282"/>
      <c r="CY7" s="282"/>
      <c r="CZ7" s="282"/>
      <c r="DA7" s="282"/>
      <c r="DB7" s="282"/>
      <c r="DC7" s="282"/>
      <c r="DD7" s="282"/>
      <c r="DE7" s="282"/>
      <c r="DF7" s="282"/>
      <c r="DG7" s="282"/>
    </row>
    <row r="8" spans="1:111">
      <c r="A8" s="72" t="s">
        <v>3</v>
      </c>
      <c r="B8" s="138">
        <v>3512</v>
      </c>
      <c r="C8" s="146">
        <v>3862</v>
      </c>
      <c r="D8" s="146">
        <v>3841</v>
      </c>
      <c r="E8" s="138">
        <v>3897</v>
      </c>
      <c r="F8" s="138">
        <v>4303</v>
      </c>
      <c r="G8" s="146">
        <v>4230</v>
      </c>
      <c r="H8" s="146">
        <v>4091</v>
      </c>
      <c r="I8" s="138">
        <v>4027</v>
      </c>
      <c r="J8" s="138">
        <v>4578</v>
      </c>
      <c r="K8" s="138">
        <v>4713</v>
      </c>
      <c r="L8" s="138">
        <v>4556</v>
      </c>
      <c r="M8" s="138">
        <v>4417</v>
      </c>
      <c r="N8" s="138"/>
      <c r="O8" s="138">
        <v>4686</v>
      </c>
      <c r="P8" s="146">
        <v>4868</v>
      </c>
      <c r="Q8" s="146">
        <v>4669</v>
      </c>
      <c r="R8" s="146">
        <v>4044</v>
      </c>
      <c r="S8" s="146">
        <v>4463</v>
      </c>
      <c r="T8" s="138">
        <v>3246</v>
      </c>
      <c r="U8" s="138">
        <v>4359</v>
      </c>
      <c r="V8" s="138">
        <v>4186</v>
      </c>
      <c r="W8" s="138">
        <v>5143</v>
      </c>
      <c r="X8" s="138">
        <v>5395</v>
      </c>
      <c r="Y8" s="138">
        <v>5206</v>
      </c>
      <c r="Z8" s="138">
        <v>4801</v>
      </c>
      <c r="AA8" s="138">
        <v>6002</v>
      </c>
      <c r="AB8" s="146">
        <v>6868</v>
      </c>
      <c r="AC8" s="138">
        <v>7001</v>
      </c>
      <c r="AD8" s="138">
        <v>6199</v>
      </c>
      <c r="AE8" s="138">
        <v>7729</v>
      </c>
      <c r="AF8" s="138">
        <v>7918</v>
      </c>
      <c r="AG8" s="138">
        <v>7443</v>
      </c>
      <c r="AH8" s="138">
        <v>6407</v>
      </c>
      <c r="AJ8" s="282"/>
      <c r="AK8" s="282"/>
      <c r="AL8" s="282"/>
      <c r="AM8" s="282"/>
      <c r="AN8" s="282"/>
      <c r="AO8" s="282"/>
      <c r="AP8" s="282"/>
      <c r="AQ8" s="282"/>
      <c r="AR8" s="282"/>
      <c r="AS8" s="282"/>
      <c r="AT8" s="282"/>
      <c r="AU8" s="282"/>
      <c r="AV8" s="282"/>
      <c r="AW8" s="282"/>
      <c r="AX8" s="282"/>
      <c r="AY8" s="282"/>
      <c r="AZ8" s="282"/>
      <c r="BA8" s="282"/>
      <c r="BB8" s="282"/>
      <c r="BC8" s="282"/>
      <c r="BD8" s="282"/>
      <c r="BE8" s="282"/>
      <c r="BF8" s="282"/>
      <c r="BG8" s="282"/>
      <c r="BH8" s="282"/>
      <c r="BI8" s="282"/>
      <c r="BJ8" s="282"/>
      <c r="BK8" s="282"/>
      <c r="BL8" s="282"/>
      <c r="BM8" s="282"/>
      <c r="BN8" s="282"/>
      <c r="BO8" s="282"/>
      <c r="BP8" s="282"/>
      <c r="BQ8" s="282"/>
      <c r="BR8" s="282"/>
      <c r="BS8" s="282"/>
      <c r="BT8" s="282"/>
      <c r="BU8" s="282"/>
      <c r="BV8" s="282"/>
      <c r="BW8" s="282"/>
      <c r="BX8" s="282"/>
      <c r="BY8" s="282"/>
      <c r="BZ8" s="282"/>
      <c r="CA8" s="282"/>
      <c r="CB8" s="282"/>
      <c r="CC8" s="282"/>
      <c r="CD8" s="282"/>
      <c r="CE8" s="282"/>
      <c r="CF8" s="282"/>
      <c r="CG8" s="282"/>
      <c r="CH8" s="282"/>
      <c r="CI8" s="282"/>
      <c r="CJ8" s="282"/>
      <c r="CK8" s="282"/>
      <c r="CL8" s="282"/>
      <c r="CM8" s="282"/>
      <c r="CN8" s="282"/>
      <c r="CO8" s="282"/>
      <c r="CP8" s="282"/>
      <c r="CQ8" s="282"/>
      <c r="CR8" s="282"/>
      <c r="CS8" s="282"/>
      <c r="CT8" s="282"/>
      <c r="CU8" s="282"/>
      <c r="CV8" s="282"/>
      <c r="CW8" s="282"/>
      <c r="CX8" s="282"/>
      <c r="CY8" s="282"/>
      <c r="CZ8" s="282"/>
      <c r="DA8" s="282"/>
      <c r="DB8" s="282"/>
      <c r="DC8" s="282"/>
      <c r="DD8" s="282"/>
      <c r="DE8" s="282"/>
      <c r="DF8" s="282"/>
      <c r="DG8" s="282"/>
    </row>
    <row r="9" spans="1:111">
      <c r="A9" s="72" t="s">
        <v>193</v>
      </c>
      <c r="B9" s="138">
        <v>2600</v>
      </c>
      <c r="C9" s="146">
        <v>2503</v>
      </c>
      <c r="D9" s="146">
        <v>2550</v>
      </c>
      <c r="E9" s="138">
        <v>2662</v>
      </c>
      <c r="F9" s="138">
        <v>2935</v>
      </c>
      <c r="G9" s="146">
        <v>2946</v>
      </c>
      <c r="H9" s="146">
        <v>2648</v>
      </c>
      <c r="I9" s="138">
        <v>2730</v>
      </c>
      <c r="J9" s="138">
        <v>3337</v>
      </c>
      <c r="K9" s="138">
        <v>3091</v>
      </c>
      <c r="L9" s="138">
        <v>3043</v>
      </c>
      <c r="M9" s="138">
        <v>3026.9346142035001</v>
      </c>
      <c r="N9" s="138"/>
      <c r="O9" s="138">
        <v>4101</v>
      </c>
      <c r="P9" s="146">
        <v>3481</v>
      </c>
      <c r="Q9" s="146">
        <v>3224</v>
      </c>
      <c r="R9" s="146">
        <v>3148</v>
      </c>
      <c r="S9" s="146">
        <v>3823</v>
      </c>
      <c r="T9" s="138">
        <v>2400</v>
      </c>
      <c r="U9" s="138">
        <v>2674</v>
      </c>
      <c r="V9" s="138">
        <v>2913</v>
      </c>
      <c r="W9" s="138">
        <v>3674</v>
      </c>
      <c r="X9" s="138">
        <v>3902</v>
      </c>
      <c r="Y9" s="138">
        <v>3331</v>
      </c>
      <c r="Z9" s="138">
        <v>4248</v>
      </c>
      <c r="AA9" s="138">
        <v>6164</v>
      </c>
      <c r="AB9" s="146">
        <v>4997</v>
      </c>
      <c r="AC9" s="138">
        <v>5161</v>
      </c>
      <c r="AD9" s="138">
        <v>5461</v>
      </c>
      <c r="AE9" s="138">
        <v>8929</v>
      </c>
      <c r="AF9" s="138">
        <v>6483</v>
      </c>
      <c r="AG9" s="138">
        <v>6297</v>
      </c>
      <c r="AH9" s="138">
        <v>5231</v>
      </c>
      <c r="AJ9" s="282"/>
      <c r="AK9" s="282"/>
      <c r="AL9" s="282"/>
      <c r="AM9" s="282"/>
      <c r="AN9" s="282"/>
      <c r="AO9" s="282"/>
      <c r="AP9" s="282"/>
      <c r="AQ9" s="282"/>
      <c r="AR9" s="282"/>
      <c r="AS9" s="282"/>
      <c r="AT9" s="282"/>
      <c r="AU9" s="282"/>
      <c r="AV9" s="282"/>
      <c r="AW9" s="282"/>
      <c r="AX9" s="282"/>
      <c r="AY9" s="282"/>
      <c r="AZ9" s="282"/>
      <c r="BA9" s="282"/>
      <c r="BB9" s="282"/>
      <c r="BC9" s="282"/>
      <c r="BD9" s="282"/>
      <c r="BE9" s="282"/>
      <c r="BF9" s="282"/>
      <c r="BG9" s="282"/>
      <c r="BH9" s="282"/>
      <c r="BI9" s="282"/>
      <c r="BJ9" s="282"/>
      <c r="BK9" s="282"/>
      <c r="BL9" s="282"/>
      <c r="BM9" s="282"/>
      <c r="BN9" s="282"/>
      <c r="BO9" s="282"/>
      <c r="BP9" s="282"/>
      <c r="BQ9" s="282"/>
      <c r="BR9" s="282"/>
      <c r="BS9" s="282"/>
      <c r="BT9" s="282"/>
      <c r="BU9" s="282"/>
      <c r="BV9" s="282"/>
      <c r="BW9" s="282"/>
      <c r="BX9" s="282"/>
      <c r="BY9" s="282"/>
      <c r="BZ9" s="282"/>
      <c r="CA9" s="282"/>
      <c r="CB9" s="282"/>
      <c r="CC9" s="282"/>
      <c r="CD9" s="282"/>
      <c r="CE9" s="282"/>
      <c r="CF9" s="282"/>
      <c r="CG9" s="282"/>
      <c r="CH9" s="282"/>
      <c r="CI9" s="282"/>
      <c r="CJ9" s="282"/>
      <c r="CK9" s="282"/>
      <c r="CL9" s="282"/>
      <c r="CM9" s="282"/>
      <c r="CN9" s="282"/>
      <c r="CO9" s="282"/>
      <c r="CP9" s="282"/>
      <c r="CQ9" s="282"/>
      <c r="CR9" s="282"/>
      <c r="CS9" s="282"/>
      <c r="CT9" s="282"/>
      <c r="CU9" s="282"/>
      <c r="CV9" s="282"/>
      <c r="CW9" s="282"/>
      <c r="CX9" s="282"/>
      <c r="CY9" s="282"/>
      <c r="CZ9" s="282"/>
      <c r="DA9" s="282"/>
      <c r="DB9" s="282"/>
      <c r="DC9" s="282"/>
      <c r="DD9" s="282"/>
      <c r="DE9" s="282"/>
      <c r="DF9" s="282"/>
      <c r="DG9" s="282"/>
    </row>
    <row r="10" spans="1:111">
      <c r="A10" s="73" t="s">
        <v>40</v>
      </c>
      <c r="B10" s="141">
        <v>-130</v>
      </c>
      <c r="C10" s="151">
        <v>-120</v>
      </c>
      <c r="D10" s="151">
        <v>-71</v>
      </c>
      <c r="E10" s="141">
        <v>-144</v>
      </c>
      <c r="F10" s="141">
        <v>-105</v>
      </c>
      <c r="G10" s="151">
        <v>-158</v>
      </c>
      <c r="H10" s="151">
        <v>-77</v>
      </c>
      <c r="I10" s="141">
        <v>-100</v>
      </c>
      <c r="J10" s="141">
        <v>-219</v>
      </c>
      <c r="K10" s="141">
        <v>-204</v>
      </c>
      <c r="L10" s="141">
        <v>-116</v>
      </c>
      <c r="M10" s="141">
        <v>-142</v>
      </c>
      <c r="N10" s="141"/>
      <c r="O10" s="141">
        <v>-188</v>
      </c>
      <c r="P10" s="151">
        <v>-137</v>
      </c>
      <c r="Q10" s="151">
        <v>-214</v>
      </c>
      <c r="R10" s="141">
        <v>-108</v>
      </c>
      <c r="S10" s="141">
        <v>-163</v>
      </c>
      <c r="T10" s="141">
        <v>-102</v>
      </c>
      <c r="U10" s="141">
        <v>-123</v>
      </c>
      <c r="V10" s="141">
        <v>-106</v>
      </c>
      <c r="W10" s="141">
        <v>-180</v>
      </c>
      <c r="X10" s="141">
        <v>-177</v>
      </c>
      <c r="Y10" s="141">
        <v>-170</v>
      </c>
      <c r="Z10" s="141">
        <v>-169</v>
      </c>
      <c r="AA10" s="141">
        <v>-210</v>
      </c>
      <c r="AB10" s="151">
        <v>-222</v>
      </c>
      <c r="AC10" s="141">
        <v>-180</v>
      </c>
      <c r="AD10" s="141">
        <v>-196</v>
      </c>
      <c r="AE10" s="141">
        <v>-294</v>
      </c>
      <c r="AF10" s="141">
        <v>-239</v>
      </c>
      <c r="AG10" s="141">
        <v>-212</v>
      </c>
      <c r="AH10" s="141">
        <v>-280</v>
      </c>
      <c r="AJ10" s="282"/>
      <c r="AK10" s="282"/>
      <c r="AL10" s="282"/>
      <c r="AM10" s="282"/>
      <c r="AN10" s="282"/>
      <c r="AO10" s="282"/>
      <c r="AP10" s="282"/>
      <c r="AQ10" s="282"/>
      <c r="AR10" s="282"/>
      <c r="AS10" s="282"/>
      <c r="AT10" s="282"/>
      <c r="AU10" s="282"/>
      <c r="AV10" s="282"/>
      <c r="AW10" s="282"/>
      <c r="AX10" s="282"/>
      <c r="AY10" s="282"/>
      <c r="AZ10" s="282"/>
      <c r="BA10" s="282"/>
      <c r="BB10" s="282"/>
      <c r="BC10" s="282"/>
      <c r="BD10" s="282"/>
      <c r="BE10" s="282"/>
      <c r="BF10" s="282"/>
      <c r="BG10" s="282"/>
      <c r="BH10" s="282"/>
      <c r="BI10" s="282"/>
      <c r="BJ10" s="282"/>
      <c r="BK10" s="282"/>
      <c r="BL10" s="282"/>
      <c r="BM10" s="282"/>
      <c r="BN10" s="282"/>
      <c r="BO10" s="282"/>
      <c r="BP10" s="282"/>
      <c r="BQ10" s="282"/>
      <c r="BR10" s="282"/>
      <c r="BS10" s="282"/>
      <c r="BT10" s="282"/>
      <c r="BU10" s="282"/>
      <c r="BV10" s="282"/>
      <c r="BW10" s="282"/>
      <c r="BX10" s="282"/>
      <c r="BY10" s="282"/>
      <c r="BZ10" s="282"/>
      <c r="CA10" s="282"/>
      <c r="CB10" s="282"/>
      <c r="CC10" s="282"/>
      <c r="CD10" s="282"/>
      <c r="CE10" s="282"/>
      <c r="CF10" s="282"/>
      <c r="CG10" s="282"/>
      <c r="CH10" s="282"/>
      <c r="CI10" s="282"/>
      <c r="CJ10" s="282"/>
      <c r="CK10" s="282"/>
      <c r="CL10" s="282"/>
      <c r="CM10" s="282"/>
      <c r="CN10" s="282"/>
      <c r="CO10" s="282"/>
      <c r="CP10" s="282"/>
      <c r="CQ10" s="282"/>
      <c r="CR10" s="282"/>
      <c r="CS10" s="282"/>
      <c r="CT10" s="282"/>
      <c r="CU10" s="282"/>
      <c r="CV10" s="282"/>
      <c r="CW10" s="282"/>
      <c r="CX10" s="282"/>
      <c r="CY10" s="282"/>
      <c r="CZ10" s="282"/>
      <c r="DA10" s="282"/>
      <c r="DB10" s="282"/>
      <c r="DC10" s="282"/>
      <c r="DD10" s="282"/>
      <c r="DE10" s="282"/>
      <c r="DF10" s="282"/>
      <c r="DG10" s="282"/>
    </row>
    <row r="11" spans="1:111" s="10" customFormat="1">
      <c r="A11" s="74" t="s">
        <v>39</v>
      </c>
      <c r="B11" s="142">
        <f>SUM(B6:B10)</f>
        <v>17777</v>
      </c>
      <c r="C11" s="142">
        <f>SUM(C6:C10)</f>
        <v>18322</v>
      </c>
      <c r="D11" s="142">
        <f>SUM(D6:D10)</f>
        <v>19000</v>
      </c>
      <c r="E11" s="142">
        <f>SUM(E6:E10)</f>
        <v>20399</v>
      </c>
      <c r="F11" s="142">
        <f t="shared" ref="F11:R11" si="0">SUM(F6:F10)</f>
        <v>23325</v>
      </c>
      <c r="G11" s="142">
        <f t="shared" si="0"/>
        <v>22286</v>
      </c>
      <c r="H11" s="142">
        <f t="shared" si="0"/>
        <v>22062</v>
      </c>
      <c r="I11" s="142">
        <f t="shared" si="0"/>
        <v>22459</v>
      </c>
      <c r="J11" s="142">
        <f>SUM(J6:J10)</f>
        <v>24829</v>
      </c>
      <c r="K11" s="142">
        <f t="shared" si="0"/>
        <v>25120</v>
      </c>
      <c r="L11" s="142">
        <f t="shared" si="0"/>
        <v>23440</v>
      </c>
      <c r="M11" s="142">
        <f t="shared" si="0"/>
        <v>23742.728313377498</v>
      </c>
      <c r="N11" s="142"/>
      <c r="O11" s="142">
        <f t="shared" si="0"/>
        <v>26812</v>
      </c>
      <c r="P11" s="142">
        <f>SUM(P6:P10)</f>
        <v>26565</v>
      </c>
      <c r="Q11" s="142">
        <f t="shared" si="0"/>
        <v>27102</v>
      </c>
      <c r="R11" s="142">
        <f t="shared" si="0"/>
        <v>25625</v>
      </c>
      <c r="S11" s="142">
        <f t="shared" ref="S11:AH11" si="1">SUM(S6:S10)</f>
        <v>28039</v>
      </c>
      <c r="T11" s="142">
        <f t="shared" si="1"/>
        <v>22401</v>
      </c>
      <c r="U11" s="142">
        <f t="shared" si="1"/>
        <v>24246</v>
      </c>
      <c r="V11" s="142">
        <f t="shared" si="1"/>
        <v>25868</v>
      </c>
      <c r="W11" s="142">
        <f t="shared" si="1"/>
        <v>30468</v>
      </c>
      <c r="X11" s="142">
        <f t="shared" si="1"/>
        <v>32529</v>
      </c>
      <c r="Y11" s="142">
        <f t="shared" si="1"/>
        <v>33023</v>
      </c>
      <c r="Z11" s="142">
        <f t="shared" si="1"/>
        <v>33525</v>
      </c>
      <c r="AA11" s="142">
        <f t="shared" si="1"/>
        <v>40379</v>
      </c>
      <c r="AB11" s="147">
        <f t="shared" si="1"/>
        <v>41010</v>
      </c>
      <c r="AC11" s="142">
        <f t="shared" si="1"/>
        <v>40555</v>
      </c>
      <c r="AD11" s="222">
        <f t="shared" si="1"/>
        <v>36148</v>
      </c>
      <c r="AE11" s="222">
        <f t="shared" si="1"/>
        <v>47707</v>
      </c>
      <c r="AF11" s="222">
        <f t="shared" si="1"/>
        <v>43471</v>
      </c>
      <c r="AG11" s="222">
        <f t="shared" si="1"/>
        <v>42606</v>
      </c>
      <c r="AH11" s="222">
        <f t="shared" si="1"/>
        <v>36843</v>
      </c>
      <c r="AI11" s="282"/>
      <c r="AJ11" s="282"/>
      <c r="AK11" s="282"/>
      <c r="AL11" s="282"/>
      <c r="AM11" s="282"/>
      <c r="AN11" s="282"/>
      <c r="AO11" s="282"/>
      <c r="AP11" s="282"/>
      <c r="AQ11" s="282"/>
      <c r="AR11" s="282"/>
      <c r="AS11" s="282"/>
      <c r="AT11" s="282"/>
      <c r="AU11" s="282"/>
      <c r="AV11" s="282"/>
      <c r="AW11" s="282"/>
      <c r="AX11" s="282"/>
      <c r="AY11" s="282"/>
      <c r="AZ11" s="282"/>
      <c r="BA11" s="282"/>
      <c r="BB11" s="282"/>
      <c r="BC11" s="282"/>
      <c r="BD11" s="282"/>
      <c r="BE11" s="282"/>
      <c r="BF11" s="282"/>
      <c r="BG11" s="282"/>
      <c r="BH11" s="282"/>
      <c r="BI11" s="282"/>
      <c r="BJ11" s="282"/>
      <c r="BK11" s="282"/>
      <c r="BL11" s="282"/>
      <c r="BM11" s="282"/>
      <c r="BN11" s="282"/>
      <c r="BO11" s="282"/>
      <c r="BP11" s="282"/>
      <c r="BQ11" s="282"/>
      <c r="BR11" s="282"/>
      <c r="BS11" s="282"/>
      <c r="BT11" s="282"/>
      <c r="BU11" s="282"/>
      <c r="BV11" s="282"/>
      <c r="BW11" s="282"/>
      <c r="BX11" s="282"/>
      <c r="BY11" s="282"/>
      <c r="BZ11" s="282"/>
      <c r="CA11" s="282"/>
      <c r="CB11" s="282"/>
      <c r="CC11" s="282"/>
      <c r="CD11" s="282"/>
      <c r="CE11" s="282"/>
      <c r="CF11" s="282"/>
      <c r="CG11" s="282"/>
      <c r="CH11" s="282"/>
      <c r="CI11" s="282"/>
      <c r="CJ11" s="282"/>
      <c r="CK11" s="282"/>
      <c r="CL11" s="282"/>
      <c r="CM11" s="282"/>
      <c r="CN11" s="282"/>
      <c r="CO11" s="282"/>
      <c r="CP11" s="282"/>
      <c r="CQ11" s="282"/>
      <c r="CR11" s="282"/>
      <c r="CS11" s="282"/>
      <c r="CT11" s="282"/>
      <c r="CU11" s="282"/>
      <c r="CV11" s="282"/>
      <c r="CW11" s="282"/>
      <c r="CX11" s="282"/>
      <c r="CY11" s="282"/>
      <c r="CZ11" s="282"/>
      <c r="DA11" s="282"/>
      <c r="DB11" s="282"/>
      <c r="DC11" s="282"/>
      <c r="DD11" s="282"/>
      <c r="DE11" s="282"/>
      <c r="DF11" s="282"/>
      <c r="DG11" s="282"/>
    </row>
    <row r="12" spans="1:111" s="10" customFormat="1">
      <c r="A12" s="74"/>
      <c r="B12" s="142"/>
      <c r="C12" s="375"/>
      <c r="D12" s="595"/>
      <c r="E12" s="642"/>
      <c r="F12" s="142"/>
      <c r="G12" s="375"/>
      <c r="H12" s="595"/>
      <c r="I12" s="642"/>
      <c r="J12" s="142"/>
      <c r="K12" s="375"/>
      <c r="L12" s="595"/>
      <c r="M12" s="642"/>
      <c r="N12" s="642"/>
      <c r="O12" s="142"/>
      <c r="P12" s="375"/>
      <c r="Q12" s="595"/>
      <c r="R12" s="642"/>
      <c r="S12" s="147"/>
      <c r="T12" s="375"/>
      <c r="U12" s="595"/>
      <c r="V12" s="642"/>
      <c r="W12" s="142"/>
      <c r="X12" s="375"/>
      <c r="Y12" s="595"/>
      <c r="Z12" s="642"/>
      <c r="AA12" s="142"/>
      <c r="AB12" s="375"/>
      <c r="AC12" s="595"/>
      <c r="AD12" s="642"/>
      <c r="AE12" s="375"/>
      <c r="AF12" s="595"/>
      <c r="AG12" s="595"/>
      <c r="AH12" s="375"/>
      <c r="AI12" s="282"/>
      <c r="AJ12" s="282"/>
      <c r="AK12" s="282"/>
      <c r="AL12" s="282"/>
      <c r="AM12" s="282"/>
      <c r="AN12" s="282"/>
      <c r="AO12" s="282"/>
      <c r="AP12" s="282"/>
      <c r="AQ12" s="282"/>
      <c r="AR12" s="282"/>
      <c r="AS12" s="282"/>
      <c r="AT12" s="282"/>
      <c r="AU12" s="282"/>
      <c r="AV12" s="282"/>
      <c r="AW12" s="282"/>
      <c r="AX12" s="282"/>
      <c r="AY12" s="282"/>
      <c r="AZ12" s="282"/>
      <c r="BA12" s="282"/>
      <c r="BB12" s="282"/>
      <c r="BC12" s="282"/>
      <c r="BD12" s="282"/>
      <c r="BE12" s="282"/>
      <c r="BF12" s="282"/>
      <c r="BG12" s="282"/>
      <c r="BH12" s="282"/>
      <c r="BI12" s="282"/>
      <c r="BJ12" s="282"/>
      <c r="BK12" s="282"/>
      <c r="BL12" s="282"/>
      <c r="BM12" s="282"/>
      <c r="BN12" s="282"/>
      <c r="BO12" s="282"/>
      <c r="BP12" s="282"/>
      <c r="BQ12" s="282"/>
      <c r="BR12" s="282"/>
      <c r="BS12" s="282"/>
      <c r="BT12" s="282"/>
      <c r="BU12" s="282"/>
      <c r="BV12" s="282"/>
      <c r="BW12" s="282"/>
      <c r="BX12" s="282"/>
      <c r="BY12" s="282"/>
      <c r="BZ12" s="282"/>
      <c r="CA12" s="282"/>
      <c r="CB12" s="282"/>
      <c r="CC12" s="282"/>
      <c r="CD12" s="282"/>
      <c r="CE12" s="282"/>
      <c r="CF12" s="282"/>
      <c r="CG12" s="282"/>
      <c r="CH12" s="282"/>
      <c r="CI12" s="282"/>
      <c r="CJ12" s="282"/>
      <c r="CK12" s="282"/>
      <c r="CL12" s="282"/>
      <c r="CM12" s="282"/>
      <c r="CN12" s="282"/>
      <c r="CO12" s="282"/>
      <c r="CP12" s="282"/>
      <c r="CQ12" s="282"/>
      <c r="CR12" s="282"/>
      <c r="CS12" s="282"/>
      <c r="CT12" s="282"/>
      <c r="CU12" s="282"/>
      <c r="CV12" s="282"/>
      <c r="CW12" s="282"/>
      <c r="CX12" s="282"/>
      <c r="CY12" s="282"/>
      <c r="CZ12" s="282"/>
      <c r="DA12" s="282"/>
      <c r="DB12" s="282"/>
      <c r="DC12" s="282"/>
      <c r="DD12" s="282"/>
      <c r="DE12" s="282"/>
      <c r="DF12" s="282"/>
      <c r="DG12" s="282"/>
    </row>
    <row r="13" spans="1:111" s="10" customFormat="1">
      <c r="A13" s="74" t="s">
        <v>140</v>
      </c>
      <c r="B13" s="142"/>
      <c r="C13" s="142"/>
      <c r="D13" s="142"/>
      <c r="E13" s="643"/>
      <c r="F13" s="142"/>
      <c r="G13" s="142"/>
      <c r="H13" s="142"/>
      <c r="I13" s="643"/>
      <c r="J13" s="142"/>
      <c r="K13" s="142"/>
      <c r="L13" s="142"/>
      <c r="M13" s="643"/>
      <c r="N13" s="643"/>
      <c r="O13" s="142"/>
      <c r="P13" s="147"/>
      <c r="Q13" s="147"/>
      <c r="R13" s="643"/>
      <c r="S13" s="147"/>
      <c r="T13" s="142"/>
      <c r="U13" s="142"/>
      <c r="V13" s="643"/>
      <c r="W13" s="142"/>
      <c r="Z13" s="643"/>
      <c r="AA13" s="108"/>
      <c r="AC13" s="108"/>
      <c r="AD13" s="643"/>
      <c r="AE13" s="637"/>
      <c r="AF13" s="108"/>
      <c r="AG13" s="108"/>
      <c r="AH13" s="108"/>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282"/>
      <c r="BG13" s="282"/>
      <c r="BH13" s="282"/>
      <c r="BI13" s="282"/>
      <c r="BJ13" s="282"/>
      <c r="BK13" s="282"/>
      <c r="BL13" s="282"/>
      <c r="BM13" s="282"/>
      <c r="BN13" s="282"/>
      <c r="BO13" s="282"/>
      <c r="BP13" s="282"/>
      <c r="BQ13" s="282"/>
      <c r="BR13" s="282"/>
      <c r="BS13" s="282"/>
      <c r="BT13" s="282"/>
      <c r="BU13" s="282"/>
      <c r="BV13" s="282"/>
      <c r="BW13" s="282"/>
      <c r="BX13" s="282"/>
      <c r="BY13" s="282"/>
      <c r="BZ13" s="282"/>
      <c r="CA13" s="282"/>
      <c r="CB13" s="282"/>
      <c r="CC13" s="282"/>
      <c r="CD13" s="282"/>
      <c r="CE13" s="282"/>
      <c r="CF13" s="282"/>
      <c r="CG13" s="282"/>
      <c r="CH13" s="282"/>
      <c r="CI13" s="282"/>
      <c r="CJ13" s="282"/>
      <c r="CK13" s="282"/>
      <c r="CL13" s="282"/>
      <c r="CM13" s="282"/>
      <c r="CN13" s="282"/>
      <c r="CO13" s="282"/>
      <c r="CP13" s="282"/>
      <c r="CQ13" s="282"/>
      <c r="CR13" s="282"/>
      <c r="CS13" s="282"/>
      <c r="CT13" s="282"/>
      <c r="CU13" s="282"/>
      <c r="CV13" s="282"/>
      <c r="CW13" s="282"/>
      <c r="CX13" s="282"/>
      <c r="CY13" s="282"/>
      <c r="CZ13" s="282"/>
      <c r="DA13" s="282"/>
      <c r="DB13" s="282"/>
      <c r="DC13" s="282"/>
      <c r="DD13" s="282"/>
      <c r="DE13" s="282"/>
      <c r="DF13" s="282"/>
      <c r="DG13" s="282"/>
    </row>
    <row r="14" spans="1:111">
      <c r="A14" s="72" t="s">
        <v>2</v>
      </c>
      <c r="B14" s="138">
        <v>8156</v>
      </c>
      <c r="C14" s="138">
        <v>8976</v>
      </c>
      <c r="D14" s="138">
        <v>9421</v>
      </c>
      <c r="E14" s="138">
        <v>9803</v>
      </c>
      <c r="F14" s="138">
        <v>9268</v>
      </c>
      <c r="G14" s="138">
        <v>9667</v>
      </c>
      <c r="H14" s="138">
        <v>9552</v>
      </c>
      <c r="I14" s="138">
        <v>10437</v>
      </c>
      <c r="J14" s="138">
        <v>9735</v>
      </c>
      <c r="K14" s="138">
        <v>11266</v>
      </c>
      <c r="L14" s="138">
        <v>11269</v>
      </c>
      <c r="M14" s="138">
        <v>11702</v>
      </c>
      <c r="N14" s="138"/>
      <c r="O14" s="138">
        <v>11397</v>
      </c>
      <c r="P14" s="146">
        <v>11974</v>
      </c>
      <c r="Q14" s="146">
        <v>12314</v>
      </c>
      <c r="R14" s="146">
        <v>12601</v>
      </c>
      <c r="S14" s="146">
        <v>11588</v>
      </c>
      <c r="T14" s="138">
        <v>11405</v>
      </c>
      <c r="U14" s="138">
        <v>11890</v>
      </c>
      <c r="V14" s="138">
        <v>12446</v>
      </c>
      <c r="W14" s="138">
        <v>11522</v>
      </c>
      <c r="X14" s="138">
        <v>12212</v>
      </c>
      <c r="Y14" s="138">
        <v>12792</v>
      </c>
      <c r="Z14" s="138">
        <v>13131</v>
      </c>
      <c r="AA14" s="138">
        <v>13305</v>
      </c>
      <c r="AB14" s="146">
        <v>14291</v>
      </c>
      <c r="AC14" s="138">
        <v>16377</v>
      </c>
      <c r="AD14" s="197">
        <v>17085</v>
      </c>
      <c r="AE14" s="197">
        <v>17632</v>
      </c>
      <c r="AF14" s="197">
        <v>18600</v>
      </c>
      <c r="AG14" s="197">
        <v>19493</v>
      </c>
      <c r="AH14" s="197">
        <v>19827</v>
      </c>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row>
    <row r="15" spans="1:111">
      <c r="A15" s="72" t="s">
        <v>191</v>
      </c>
      <c r="B15" s="138">
        <v>2536</v>
      </c>
      <c r="C15" s="138">
        <v>2953</v>
      </c>
      <c r="D15" s="138">
        <v>3511</v>
      </c>
      <c r="E15" s="138">
        <v>4635</v>
      </c>
      <c r="F15" s="138">
        <v>4753</v>
      </c>
      <c r="G15" s="138">
        <v>4767</v>
      </c>
      <c r="H15" s="138">
        <v>4754</v>
      </c>
      <c r="I15" s="138">
        <v>5229</v>
      </c>
      <c r="J15" s="138">
        <v>5255</v>
      </c>
      <c r="K15" s="138">
        <v>5740</v>
      </c>
      <c r="L15" s="138">
        <v>5272</v>
      </c>
      <c r="M15" s="138">
        <v>5740</v>
      </c>
      <c r="N15" s="138"/>
      <c r="O15" s="138">
        <v>5253</v>
      </c>
      <c r="P15" s="146">
        <v>5650</v>
      </c>
      <c r="Q15" s="146">
        <v>6107</v>
      </c>
      <c r="R15" s="146">
        <v>6560</v>
      </c>
      <c r="S15" s="146">
        <v>6159</v>
      </c>
      <c r="T15" s="138">
        <v>6535</v>
      </c>
      <c r="U15" s="138">
        <v>5928</v>
      </c>
      <c r="V15" s="138">
        <v>6063</v>
      </c>
      <c r="W15" s="138">
        <v>6808</v>
      </c>
      <c r="X15" s="138">
        <v>7220</v>
      </c>
      <c r="Y15" s="138">
        <v>7249</v>
      </c>
      <c r="Z15" s="138">
        <v>7942</v>
      </c>
      <c r="AA15" s="138">
        <v>8179</v>
      </c>
      <c r="AB15" s="146">
        <v>9335</v>
      </c>
      <c r="AC15" s="138">
        <v>10781</v>
      </c>
      <c r="AD15" s="197">
        <v>10646</v>
      </c>
      <c r="AE15" s="197">
        <v>9989</v>
      </c>
      <c r="AF15" s="197">
        <v>10911</v>
      </c>
      <c r="AG15" s="197">
        <v>10802</v>
      </c>
      <c r="AH15" s="197">
        <v>11110</v>
      </c>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row>
    <row r="16" spans="1:111">
      <c r="A16" s="72" t="s">
        <v>3</v>
      </c>
      <c r="B16" s="138">
        <v>3417</v>
      </c>
      <c r="C16" s="138">
        <v>3622</v>
      </c>
      <c r="D16" s="138">
        <v>3841</v>
      </c>
      <c r="E16" s="138">
        <v>4137</v>
      </c>
      <c r="F16" s="138">
        <v>3965</v>
      </c>
      <c r="G16" s="138">
        <v>4153</v>
      </c>
      <c r="H16" s="138">
        <v>4098</v>
      </c>
      <c r="I16" s="197">
        <v>4215</v>
      </c>
      <c r="J16" s="138">
        <v>4178</v>
      </c>
      <c r="K16" s="138">
        <v>4519</v>
      </c>
      <c r="L16" s="138">
        <v>4365</v>
      </c>
      <c r="M16" s="138">
        <v>4871</v>
      </c>
      <c r="N16" s="138"/>
      <c r="O16" s="138">
        <v>4547</v>
      </c>
      <c r="P16" s="146">
        <v>4576</v>
      </c>
      <c r="Q16" s="146">
        <v>4783</v>
      </c>
      <c r="R16" s="146">
        <v>4806</v>
      </c>
      <c r="S16" s="146">
        <v>4193</v>
      </c>
      <c r="T16" s="138">
        <v>3355</v>
      </c>
      <c r="U16" s="138">
        <v>4221</v>
      </c>
      <c r="V16" s="138">
        <v>4407</v>
      </c>
      <c r="W16" s="138">
        <v>4713</v>
      </c>
      <c r="X16" s="138">
        <v>4880</v>
      </c>
      <c r="Y16" s="138">
        <v>4630</v>
      </c>
      <c r="Z16" s="138">
        <v>5198</v>
      </c>
      <c r="AA16" s="138">
        <v>5083</v>
      </c>
      <c r="AB16" s="146">
        <v>5405</v>
      </c>
      <c r="AC16" s="138">
        <v>5911</v>
      </c>
      <c r="AD16" s="197">
        <v>6608</v>
      </c>
      <c r="AE16" s="197">
        <v>6492</v>
      </c>
      <c r="AF16" s="197">
        <v>7280</v>
      </c>
      <c r="AG16" s="197">
        <v>7306</v>
      </c>
      <c r="AH16" s="197">
        <v>7375</v>
      </c>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row>
    <row r="17" spans="1:111">
      <c r="A17" s="72" t="s">
        <v>193</v>
      </c>
      <c r="B17" s="138">
        <v>2331</v>
      </c>
      <c r="C17" s="138">
        <v>2519</v>
      </c>
      <c r="D17" s="138">
        <v>2519</v>
      </c>
      <c r="E17" s="138">
        <v>2647</v>
      </c>
      <c r="F17" s="138">
        <v>2685</v>
      </c>
      <c r="G17" s="138">
        <v>2908</v>
      </c>
      <c r="H17" s="138">
        <v>2732</v>
      </c>
      <c r="I17" s="138">
        <v>2892</v>
      </c>
      <c r="J17" s="138">
        <v>2894</v>
      </c>
      <c r="K17" s="138">
        <v>3091</v>
      </c>
      <c r="L17" s="138">
        <v>2911</v>
      </c>
      <c r="M17" s="138">
        <v>3146</v>
      </c>
      <c r="N17" s="138"/>
      <c r="O17" s="138">
        <v>3177</v>
      </c>
      <c r="P17" s="146">
        <v>3555</v>
      </c>
      <c r="Q17" s="146">
        <v>3697</v>
      </c>
      <c r="R17" s="146">
        <v>3486</v>
      </c>
      <c r="S17" s="146">
        <v>3325</v>
      </c>
      <c r="T17" s="138">
        <v>2930</v>
      </c>
      <c r="U17" s="138">
        <v>2932</v>
      </c>
      <c r="V17" s="138">
        <v>2919</v>
      </c>
      <c r="W17" s="138">
        <v>3121</v>
      </c>
      <c r="X17" s="138">
        <v>3377</v>
      </c>
      <c r="Y17" s="138">
        <v>3312</v>
      </c>
      <c r="Z17" s="138">
        <v>3424</v>
      </c>
      <c r="AA17" s="138">
        <v>3702</v>
      </c>
      <c r="AB17" s="146">
        <v>4247</v>
      </c>
      <c r="AC17" s="138">
        <v>5207</v>
      </c>
      <c r="AD17" s="197">
        <v>5897</v>
      </c>
      <c r="AE17" s="197">
        <v>5996</v>
      </c>
      <c r="AF17" s="197">
        <v>6828</v>
      </c>
      <c r="AG17" s="197">
        <v>7142</v>
      </c>
      <c r="AH17" s="197">
        <v>6933</v>
      </c>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c r="BT17" s="282"/>
      <c r="BU17" s="282"/>
      <c r="BV17" s="282"/>
      <c r="BW17" s="282"/>
      <c r="BX17" s="282"/>
      <c r="BY17" s="282"/>
      <c r="BZ17" s="282"/>
      <c r="CA17" s="282"/>
      <c r="CB17" s="282"/>
      <c r="CC17" s="282"/>
      <c r="CD17" s="282"/>
      <c r="CE17" s="282"/>
      <c r="CF17" s="282"/>
      <c r="CG17" s="282"/>
      <c r="CH17" s="282"/>
      <c r="CI17" s="282"/>
      <c r="CJ17" s="282"/>
      <c r="CK17" s="282"/>
      <c r="CL17" s="282"/>
      <c r="CM17" s="282"/>
      <c r="CN17" s="282"/>
      <c r="CO17" s="282"/>
      <c r="CP17" s="282"/>
      <c r="CQ17" s="282"/>
      <c r="CR17" s="282"/>
      <c r="CS17" s="282"/>
      <c r="CT17" s="282"/>
      <c r="CU17" s="282"/>
      <c r="CV17" s="282"/>
      <c r="CW17" s="282"/>
      <c r="CX17" s="282"/>
      <c r="CY17" s="282"/>
      <c r="CZ17" s="282"/>
      <c r="DA17" s="282"/>
      <c r="DB17" s="282"/>
      <c r="DC17" s="282"/>
      <c r="DD17" s="282"/>
      <c r="DE17" s="282"/>
      <c r="DF17" s="282"/>
      <c r="DG17" s="282"/>
    </row>
    <row r="18" spans="1:111">
      <c r="A18" s="73" t="s">
        <v>87</v>
      </c>
      <c r="B18" s="141">
        <v>-135</v>
      </c>
      <c r="C18" s="141">
        <v>-122</v>
      </c>
      <c r="D18" s="141">
        <v>-100</v>
      </c>
      <c r="E18" s="141">
        <v>-133</v>
      </c>
      <c r="F18" s="141">
        <v>-93</v>
      </c>
      <c r="G18" s="141">
        <v>-98</v>
      </c>
      <c r="H18" s="224">
        <v>-103</v>
      </c>
      <c r="I18" s="224">
        <v>-128</v>
      </c>
      <c r="J18" s="141">
        <v>-156</v>
      </c>
      <c r="K18" s="141">
        <v>-155</v>
      </c>
      <c r="L18" s="141">
        <v>-142</v>
      </c>
      <c r="M18" s="141">
        <v>-138</v>
      </c>
      <c r="N18" s="141"/>
      <c r="O18" s="141">
        <v>-193</v>
      </c>
      <c r="P18" s="151">
        <v>-175</v>
      </c>
      <c r="Q18" s="151">
        <v>-225</v>
      </c>
      <c r="R18" s="151">
        <v>-134</v>
      </c>
      <c r="S18" s="151">
        <v>-167</v>
      </c>
      <c r="T18" s="141">
        <v>-123</v>
      </c>
      <c r="U18" s="141">
        <v>-122</v>
      </c>
      <c r="V18" s="141">
        <v>-97</v>
      </c>
      <c r="W18" s="141">
        <v>-143</v>
      </c>
      <c r="X18" s="141">
        <v>-155</v>
      </c>
      <c r="Y18" s="141">
        <v>-159</v>
      </c>
      <c r="Z18" s="141">
        <v>-162</v>
      </c>
      <c r="AA18" s="141">
        <v>-183</v>
      </c>
      <c r="AB18" s="151">
        <v>-167</v>
      </c>
      <c r="AC18" s="141">
        <v>-202</v>
      </c>
      <c r="AD18" s="224">
        <v>-182</v>
      </c>
      <c r="AE18" s="224">
        <v>-248</v>
      </c>
      <c r="AF18" s="224">
        <v>-255</v>
      </c>
      <c r="AG18" s="224">
        <v>-258</v>
      </c>
      <c r="AH18" s="224">
        <v>-291</v>
      </c>
      <c r="AJ18" s="282"/>
      <c r="AK18" s="282"/>
      <c r="AL18" s="282"/>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c r="BP18" s="282"/>
      <c r="BQ18" s="282"/>
      <c r="BR18" s="282"/>
      <c r="BS18" s="282"/>
      <c r="BT18" s="282"/>
      <c r="BU18" s="282"/>
      <c r="BV18" s="282"/>
      <c r="BW18" s="282"/>
      <c r="BX18" s="282"/>
      <c r="BY18" s="282"/>
      <c r="BZ18" s="282"/>
      <c r="CA18" s="282"/>
      <c r="CB18" s="282"/>
      <c r="CC18" s="282"/>
      <c r="CD18" s="282"/>
      <c r="CE18" s="282"/>
      <c r="CF18" s="282"/>
      <c r="CG18" s="282"/>
      <c r="CH18" s="282"/>
      <c r="CI18" s="282"/>
      <c r="CJ18" s="282"/>
      <c r="CK18" s="282"/>
      <c r="CL18" s="282"/>
      <c r="CM18" s="282"/>
      <c r="CN18" s="282"/>
      <c r="CO18" s="282"/>
      <c r="CP18" s="282"/>
      <c r="CQ18" s="282"/>
      <c r="CR18" s="282"/>
      <c r="CS18" s="282"/>
      <c r="CT18" s="282"/>
      <c r="CU18" s="282"/>
      <c r="CV18" s="282"/>
      <c r="CW18" s="282"/>
      <c r="CX18" s="282"/>
      <c r="CY18" s="282"/>
      <c r="CZ18" s="282"/>
      <c r="DA18" s="282"/>
      <c r="DB18" s="282"/>
      <c r="DC18" s="282"/>
      <c r="DD18" s="282"/>
      <c r="DE18" s="282"/>
      <c r="DF18" s="282"/>
      <c r="DG18" s="282"/>
    </row>
    <row r="19" spans="1:111" s="10" customFormat="1">
      <c r="A19" s="74" t="s">
        <v>28</v>
      </c>
      <c r="B19" s="142">
        <f t="shared" ref="B19:L19" si="2">SUM(B14:B18)</f>
        <v>16305</v>
      </c>
      <c r="C19" s="142">
        <f t="shared" si="2"/>
        <v>17948</v>
      </c>
      <c r="D19" s="142">
        <f t="shared" si="2"/>
        <v>19192</v>
      </c>
      <c r="E19" s="142">
        <f t="shared" si="2"/>
        <v>21089</v>
      </c>
      <c r="F19" s="222">
        <f t="shared" si="2"/>
        <v>20578</v>
      </c>
      <c r="G19" s="222">
        <f t="shared" si="2"/>
        <v>21397</v>
      </c>
      <c r="H19" s="222">
        <f t="shared" si="2"/>
        <v>21033</v>
      </c>
      <c r="I19" s="222">
        <f t="shared" si="2"/>
        <v>22645</v>
      </c>
      <c r="J19" s="142">
        <f t="shared" si="2"/>
        <v>21906</v>
      </c>
      <c r="K19" s="142">
        <f t="shared" si="2"/>
        <v>24461</v>
      </c>
      <c r="L19" s="142">
        <f t="shared" si="2"/>
        <v>23675</v>
      </c>
      <c r="M19" s="142">
        <f t="shared" ref="M19:T19" si="3">SUM(M14:M18)</f>
        <v>25321</v>
      </c>
      <c r="N19" s="142"/>
      <c r="O19" s="142">
        <f t="shared" si="3"/>
        <v>24181</v>
      </c>
      <c r="P19" s="142">
        <f t="shared" si="3"/>
        <v>25580</v>
      </c>
      <c r="Q19" s="142">
        <f t="shared" si="3"/>
        <v>26676</v>
      </c>
      <c r="R19" s="142">
        <f>SUM(R14:R18)</f>
        <v>27319</v>
      </c>
      <c r="S19" s="142">
        <f t="shared" si="3"/>
        <v>25098</v>
      </c>
      <c r="T19" s="142">
        <f t="shared" si="3"/>
        <v>24102</v>
      </c>
      <c r="U19" s="142">
        <f>SUM(U14:U18)</f>
        <v>24849</v>
      </c>
      <c r="V19" s="142">
        <f t="shared" ref="V19:AB19" si="4">SUM(V14:V18)</f>
        <v>25738</v>
      </c>
      <c r="W19" s="142">
        <f t="shared" si="4"/>
        <v>26021</v>
      </c>
      <c r="X19" s="142">
        <f t="shared" si="4"/>
        <v>27534</v>
      </c>
      <c r="Y19" s="142">
        <f t="shared" si="4"/>
        <v>27824</v>
      </c>
      <c r="Z19" s="142">
        <f t="shared" si="4"/>
        <v>29533</v>
      </c>
      <c r="AA19" s="142">
        <f t="shared" si="4"/>
        <v>30086</v>
      </c>
      <c r="AB19" s="147">
        <f t="shared" si="4"/>
        <v>33111</v>
      </c>
      <c r="AC19" s="147">
        <f t="shared" ref="AC19:AH19" si="5">SUM(AC14:AC18)</f>
        <v>38074</v>
      </c>
      <c r="AD19" s="147">
        <f t="shared" si="5"/>
        <v>40054</v>
      </c>
      <c r="AE19" s="147">
        <f t="shared" si="5"/>
        <v>39861</v>
      </c>
      <c r="AF19" s="142">
        <f t="shared" si="5"/>
        <v>43364</v>
      </c>
      <c r="AG19" s="142">
        <f t="shared" si="5"/>
        <v>44485</v>
      </c>
      <c r="AH19" s="142">
        <f t="shared" si="5"/>
        <v>44954</v>
      </c>
      <c r="AI19" s="282"/>
      <c r="AJ19" s="282"/>
      <c r="AK19" s="282"/>
      <c r="AL19" s="282"/>
      <c r="AM19" s="282"/>
      <c r="AN19" s="282"/>
      <c r="AO19" s="282"/>
      <c r="AP19" s="282"/>
      <c r="AQ19" s="282"/>
      <c r="AR19" s="282"/>
      <c r="AS19" s="282"/>
      <c r="AT19" s="282"/>
      <c r="AU19" s="282"/>
      <c r="AV19" s="282"/>
      <c r="AW19" s="282"/>
      <c r="AX19" s="282"/>
      <c r="AY19" s="282"/>
      <c r="AZ19" s="282"/>
      <c r="BA19" s="282"/>
      <c r="BB19" s="282"/>
      <c r="BC19" s="282"/>
      <c r="BD19" s="282"/>
      <c r="BE19" s="282"/>
      <c r="BF19" s="282"/>
      <c r="BG19" s="282"/>
      <c r="BH19" s="282"/>
      <c r="BI19" s="282"/>
      <c r="BJ19" s="282"/>
      <c r="BK19" s="282"/>
      <c r="BL19" s="282"/>
      <c r="BM19" s="282"/>
      <c r="BN19" s="282"/>
      <c r="BO19" s="282"/>
      <c r="BP19" s="282"/>
      <c r="BQ19" s="282"/>
      <c r="BR19" s="282"/>
      <c r="BS19" s="282"/>
      <c r="BT19" s="282"/>
      <c r="BU19" s="282"/>
      <c r="BV19" s="282"/>
      <c r="BW19" s="282"/>
      <c r="BX19" s="282"/>
      <c r="BY19" s="282"/>
      <c r="BZ19" s="282"/>
      <c r="CA19" s="282"/>
      <c r="CB19" s="282"/>
      <c r="CC19" s="282"/>
      <c r="CD19" s="282"/>
      <c r="CE19" s="282"/>
      <c r="CF19" s="282"/>
      <c r="CG19" s="282"/>
      <c r="CH19" s="282"/>
      <c r="CI19" s="282"/>
      <c r="CJ19" s="282"/>
      <c r="CK19" s="282"/>
      <c r="CL19" s="282"/>
      <c r="CM19" s="282"/>
      <c r="CN19" s="282"/>
      <c r="CO19" s="282"/>
      <c r="CP19" s="282"/>
      <c r="CQ19" s="282"/>
      <c r="CR19" s="282"/>
      <c r="CS19" s="282"/>
      <c r="CT19" s="282"/>
      <c r="CU19" s="282"/>
      <c r="CV19" s="282"/>
      <c r="CW19" s="282"/>
      <c r="CX19" s="282"/>
      <c r="CY19" s="282"/>
      <c r="CZ19" s="282"/>
      <c r="DA19" s="282"/>
      <c r="DB19" s="282"/>
      <c r="DC19" s="282"/>
      <c r="DD19" s="282"/>
      <c r="DE19" s="282"/>
      <c r="DF19" s="282"/>
      <c r="DG19" s="282"/>
    </row>
    <row r="20" spans="1:111">
      <c r="A20" s="72" t="s">
        <v>29</v>
      </c>
      <c r="B20" s="146"/>
      <c r="C20" s="146"/>
      <c r="D20" s="146"/>
      <c r="E20" s="138"/>
      <c r="F20" s="173">
        <v>-11647</v>
      </c>
      <c r="G20" s="173">
        <v>-12061</v>
      </c>
      <c r="H20" s="173">
        <v>-11967</v>
      </c>
      <c r="I20" s="197">
        <v>-12956</v>
      </c>
      <c r="J20" s="146">
        <v>-12304</v>
      </c>
      <c r="K20" s="146">
        <v>-13898</v>
      </c>
      <c r="L20" s="146">
        <v>-13370</v>
      </c>
      <c r="M20" s="146">
        <v>-14570</v>
      </c>
      <c r="N20" s="146"/>
      <c r="O20" s="146">
        <v>-13747</v>
      </c>
      <c r="P20" s="146">
        <v>-14395</v>
      </c>
      <c r="Q20" s="146">
        <v>-15348</v>
      </c>
      <c r="R20" s="146">
        <v>-15534</v>
      </c>
      <c r="S20" s="146">
        <v>-14395</v>
      </c>
      <c r="T20" s="146">
        <v>-14547</v>
      </c>
      <c r="U20" s="146">
        <v>-14681</v>
      </c>
      <c r="V20" s="146">
        <v>-14984</v>
      </c>
      <c r="W20" s="146">
        <v>-15185</v>
      </c>
      <c r="X20" s="146">
        <v>-15907</v>
      </c>
      <c r="Y20" s="146">
        <v>-16134</v>
      </c>
      <c r="Z20" s="146">
        <v>-17157</v>
      </c>
      <c r="AA20" s="138">
        <v>-17344</v>
      </c>
      <c r="AB20" s="146">
        <v>-19392</v>
      </c>
      <c r="AC20" s="146">
        <v>-22151</v>
      </c>
      <c r="AD20" s="173">
        <v>-23054</v>
      </c>
      <c r="AE20" s="173">
        <v>-22411</v>
      </c>
      <c r="AF20" s="197">
        <v>-24447</v>
      </c>
      <c r="AG20" s="197">
        <v>-25413</v>
      </c>
      <c r="AH20" s="197">
        <v>-25276</v>
      </c>
      <c r="AJ20" s="282"/>
      <c r="AK20" s="282"/>
      <c r="AL20" s="282"/>
      <c r="AM20" s="282"/>
      <c r="AN20" s="282"/>
      <c r="AO20" s="282"/>
      <c r="AP20" s="282"/>
      <c r="AQ20" s="282"/>
      <c r="AR20" s="282"/>
      <c r="AS20" s="282"/>
      <c r="AT20" s="282"/>
      <c r="AU20" s="282"/>
      <c r="AV20" s="282"/>
      <c r="AW20" s="282"/>
      <c r="AX20" s="282"/>
      <c r="AY20" s="282"/>
      <c r="AZ20" s="282"/>
      <c r="BA20" s="282"/>
      <c r="BB20" s="282"/>
      <c r="BC20" s="282"/>
      <c r="BD20" s="282"/>
      <c r="BE20" s="282"/>
      <c r="BF20" s="282"/>
      <c r="BG20" s="282"/>
      <c r="BH20" s="282"/>
      <c r="BI20" s="282"/>
      <c r="BJ20" s="282"/>
      <c r="BK20" s="282"/>
      <c r="BL20" s="282"/>
      <c r="BM20" s="282"/>
      <c r="BN20" s="282"/>
      <c r="BO20" s="282"/>
      <c r="BP20" s="282"/>
      <c r="BQ20" s="282"/>
      <c r="BR20" s="282"/>
      <c r="BS20" s="282"/>
      <c r="BT20" s="282"/>
      <c r="BU20" s="282"/>
      <c r="BV20" s="282"/>
      <c r="BW20" s="282"/>
      <c r="BX20" s="282"/>
      <c r="BY20" s="282"/>
      <c r="BZ20" s="282"/>
      <c r="CA20" s="282"/>
      <c r="CB20" s="282"/>
      <c r="CC20" s="282"/>
      <c r="CD20" s="282"/>
      <c r="CE20" s="282"/>
      <c r="CF20" s="282"/>
      <c r="CG20" s="282"/>
      <c r="CH20" s="282"/>
      <c r="CI20" s="282"/>
      <c r="CJ20" s="282"/>
      <c r="CK20" s="282"/>
      <c r="CL20" s="282"/>
      <c r="CM20" s="282"/>
      <c r="CN20" s="282"/>
      <c r="CO20" s="282"/>
      <c r="CP20" s="282"/>
      <c r="CQ20" s="282"/>
      <c r="CR20" s="282"/>
      <c r="CS20" s="282"/>
      <c r="CT20" s="282"/>
      <c r="CU20" s="282"/>
      <c r="CV20" s="282"/>
      <c r="CW20" s="282"/>
      <c r="CX20" s="282"/>
      <c r="CY20" s="282"/>
      <c r="CZ20" s="282"/>
      <c r="DA20" s="282"/>
      <c r="DB20" s="282"/>
      <c r="DC20" s="282"/>
      <c r="DD20" s="282"/>
      <c r="DE20" s="282"/>
      <c r="DF20" s="282"/>
      <c r="DG20" s="282"/>
    </row>
    <row r="21" spans="1:111" s="10" customFormat="1">
      <c r="A21" s="74" t="s">
        <v>15</v>
      </c>
      <c r="B21" s="147"/>
      <c r="C21" s="147"/>
      <c r="D21" s="147"/>
      <c r="E21" s="147"/>
      <c r="F21" s="276">
        <f t="shared" ref="F21:L21" si="6">SUM(F19:F20)</f>
        <v>8931</v>
      </c>
      <c r="G21" s="276">
        <f t="shared" si="6"/>
        <v>9336</v>
      </c>
      <c r="H21" s="276">
        <f t="shared" si="6"/>
        <v>9066</v>
      </c>
      <c r="I21" s="276">
        <f t="shared" si="6"/>
        <v>9689</v>
      </c>
      <c r="J21" s="147">
        <f t="shared" si="6"/>
        <v>9602</v>
      </c>
      <c r="K21" s="147">
        <f t="shared" si="6"/>
        <v>10563</v>
      </c>
      <c r="L21" s="147">
        <f t="shared" si="6"/>
        <v>10305</v>
      </c>
      <c r="M21" s="147">
        <f>SUM(M19:M20)</f>
        <v>10751</v>
      </c>
      <c r="N21" s="147"/>
      <c r="O21" s="147">
        <f>SUM(O19:O20)</f>
        <v>10434</v>
      </c>
      <c r="P21" s="147">
        <f>SUM(P19:P20)</f>
        <v>11185</v>
      </c>
      <c r="Q21" s="147">
        <f>SUM(Q19:Q20)</f>
        <v>11328</v>
      </c>
      <c r="R21" s="147">
        <f>SUM(R19:R20)</f>
        <v>11785</v>
      </c>
      <c r="S21" s="147">
        <v>10703</v>
      </c>
      <c r="T21" s="147">
        <v>9555</v>
      </c>
      <c r="U21" s="147">
        <v>10168</v>
      </c>
      <c r="V21" s="147">
        <v>10754</v>
      </c>
      <c r="W21" s="147">
        <f>W19+W20</f>
        <v>10836</v>
      </c>
      <c r="X21" s="147">
        <v>11627</v>
      </c>
      <c r="Y21" s="147">
        <v>11690</v>
      </c>
      <c r="Z21" s="147">
        <v>12376</v>
      </c>
      <c r="AA21" s="142">
        <f>SUM(AA19:AA20)</f>
        <v>12742</v>
      </c>
      <c r="AB21" s="147">
        <v>13719</v>
      </c>
      <c r="AC21" s="147">
        <v>15923</v>
      </c>
      <c r="AD21" s="276">
        <f>AD19+AD20</f>
        <v>17000</v>
      </c>
      <c r="AE21" s="276">
        <f>AE19+AE20</f>
        <v>17450</v>
      </c>
      <c r="AF21" s="222">
        <f>AF19+AF20</f>
        <v>18917</v>
      </c>
      <c r="AG21" s="222">
        <v>19072</v>
      </c>
      <c r="AH21" s="222">
        <v>19678</v>
      </c>
      <c r="AI21" s="282"/>
      <c r="AJ21" s="282"/>
      <c r="AK21" s="282"/>
      <c r="AL21" s="282"/>
      <c r="AM21" s="282"/>
      <c r="AN21" s="282"/>
      <c r="AO21" s="282"/>
      <c r="AP21" s="282"/>
      <c r="AQ21" s="282"/>
      <c r="AR21" s="282"/>
      <c r="AS21" s="282"/>
      <c r="AT21" s="282"/>
      <c r="AU21" s="282"/>
      <c r="AV21" s="282"/>
      <c r="AW21" s="282"/>
      <c r="AX21" s="282"/>
      <c r="AY21" s="282"/>
      <c r="AZ21" s="282"/>
      <c r="BA21" s="282"/>
      <c r="BB21" s="282"/>
      <c r="BC21" s="282"/>
      <c r="BD21" s="282"/>
      <c r="BE21" s="282"/>
      <c r="BF21" s="282"/>
      <c r="BG21" s="282"/>
      <c r="BH21" s="282"/>
      <c r="BI21" s="282"/>
      <c r="BJ21" s="282"/>
      <c r="BK21" s="282"/>
      <c r="BL21" s="282"/>
      <c r="BM21" s="282"/>
      <c r="BN21" s="282"/>
      <c r="BO21" s="282"/>
      <c r="BP21" s="282"/>
      <c r="BQ21" s="282"/>
      <c r="BR21" s="282"/>
      <c r="BS21" s="282"/>
      <c r="BT21" s="282"/>
      <c r="BU21" s="282"/>
      <c r="BV21" s="282"/>
      <c r="BW21" s="282"/>
      <c r="BX21" s="282"/>
      <c r="BY21" s="282"/>
      <c r="BZ21" s="282"/>
      <c r="CA21" s="282"/>
      <c r="CB21" s="282"/>
      <c r="CC21" s="282"/>
      <c r="CD21" s="282"/>
      <c r="CE21" s="282"/>
      <c r="CF21" s="282"/>
      <c r="CG21" s="282"/>
      <c r="CH21" s="282"/>
      <c r="CI21" s="282"/>
      <c r="CJ21" s="282"/>
      <c r="CK21" s="282"/>
      <c r="CL21" s="282"/>
      <c r="CM21" s="282"/>
      <c r="CN21" s="282"/>
      <c r="CO21" s="282"/>
      <c r="CP21" s="282"/>
      <c r="CQ21" s="282"/>
      <c r="CR21" s="282"/>
      <c r="CS21" s="282"/>
      <c r="CT21" s="282"/>
      <c r="CU21" s="282"/>
      <c r="CV21" s="282"/>
      <c r="CW21" s="282"/>
      <c r="CX21" s="282"/>
      <c r="CY21" s="282"/>
      <c r="CZ21" s="282"/>
      <c r="DA21" s="282"/>
      <c r="DB21" s="282"/>
      <c r="DC21" s="282"/>
      <c r="DD21" s="282"/>
      <c r="DE21" s="282"/>
      <c r="DF21" s="282"/>
      <c r="DG21" s="282"/>
    </row>
    <row r="22" spans="1:111" outlineLevel="1">
      <c r="A22" s="72" t="s">
        <v>16</v>
      </c>
      <c r="B22" s="146"/>
      <c r="C22" s="146"/>
      <c r="D22" s="146"/>
      <c r="E22" s="138"/>
      <c r="F22" s="146">
        <v>-2461</v>
      </c>
      <c r="G22" s="146">
        <v>-2526</v>
      </c>
      <c r="H22" s="146">
        <v>-2585</v>
      </c>
      <c r="I22" s="138">
        <v>-2571</v>
      </c>
      <c r="J22" s="146">
        <v>-2585</v>
      </c>
      <c r="K22" s="146">
        <v>-2830</v>
      </c>
      <c r="L22" s="146">
        <v>-2806</v>
      </c>
      <c r="M22" s="146">
        <v>-2934</v>
      </c>
      <c r="N22" s="146"/>
      <c r="O22" s="146">
        <v>-2912</v>
      </c>
      <c r="P22" s="146">
        <v>-3033</v>
      </c>
      <c r="Q22" s="146">
        <v>-3040</v>
      </c>
      <c r="R22" s="146">
        <v>-3133</v>
      </c>
      <c r="S22" s="146">
        <v>-3080</v>
      </c>
      <c r="T22" s="146">
        <v>-2653</v>
      </c>
      <c r="U22" s="146">
        <v>-2792</v>
      </c>
      <c r="V22" s="146">
        <v>-2809</v>
      </c>
      <c r="W22" s="146">
        <v>-2853</v>
      </c>
      <c r="X22" s="146">
        <v>-3002</v>
      </c>
      <c r="Y22" s="146">
        <v>-3079</v>
      </c>
      <c r="Z22" s="146">
        <v>-3244</v>
      </c>
      <c r="AA22" s="146">
        <v>-3381</v>
      </c>
      <c r="AB22" s="146">
        <v>-3710</v>
      </c>
      <c r="AC22" s="146">
        <v>-4088</v>
      </c>
      <c r="AD22" s="173">
        <v>-4450</v>
      </c>
      <c r="AE22" s="173">
        <v>-4561</v>
      </c>
      <c r="AF22" s="197">
        <v>-4884</v>
      </c>
      <c r="AG22" s="197">
        <v>-4939</v>
      </c>
      <c r="AH22" s="197">
        <v>-5003</v>
      </c>
      <c r="AJ22" s="282"/>
      <c r="AK22" s="282"/>
      <c r="AL22" s="282"/>
      <c r="AM22" s="282"/>
      <c r="AN22" s="282"/>
      <c r="AO22" s="282"/>
      <c r="AP22" s="282"/>
      <c r="AQ22" s="282"/>
      <c r="AR22" s="282"/>
      <c r="AS22" s="282"/>
      <c r="AT22" s="282"/>
      <c r="AU22" s="282"/>
      <c r="AV22" s="282"/>
      <c r="AW22" s="282"/>
      <c r="AX22" s="282"/>
      <c r="AY22" s="282"/>
      <c r="AZ22" s="282"/>
      <c r="BA22" s="282"/>
      <c r="BB22" s="282"/>
      <c r="BC22" s="282"/>
      <c r="BD22" s="282"/>
      <c r="BE22" s="282"/>
      <c r="BF22" s="282"/>
      <c r="BG22" s="282"/>
      <c r="BH22" s="282"/>
      <c r="BI22" s="282"/>
      <c r="BJ22" s="282"/>
      <c r="BK22" s="282"/>
      <c r="BL22" s="282"/>
      <c r="BM22" s="282"/>
      <c r="BN22" s="282"/>
      <c r="BO22" s="282"/>
      <c r="BP22" s="282"/>
      <c r="BQ22" s="282"/>
      <c r="BR22" s="282"/>
      <c r="BS22" s="282"/>
      <c r="BT22" s="282"/>
      <c r="BU22" s="282"/>
      <c r="BV22" s="282"/>
      <c r="BW22" s="282"/>
      <c r="BX22" s="282"/>
      <c r="BY22" s="282"/>
      <c r="BZ22" s="282"/>
      <c r="CA22" s="282"/>
      <c r="CB22" s="282"/>
      <c r="CC22" s="282"/>
      <c r="CD22" s="282"/>
      <c r="CE22" s="282"/>
      <c r="CF22" s="282"/>
      <c r="CG22" s="282"/>
      <c r="CH22" s="282"/>
      <c r="CI22" s="282"/>
      <c r="CJ22" s="282"/>
      <c r="CK22" s="282"/>
      <c r="CL22" s="282"/>
      <c r="CM22" s="282"/>
      <c r="CN22" s="282"/>
      <c r="CO22" s="282"/>
      <c r="CP22" s="282"/>
      <c r="CQ22" s="282"/>
      <c r="CR22" s="282"/>
      <c r="CS22" s="282"/>
      <c r="CT22" s="282"/>
      <c r="CU22" s="282"/>
      <c r="CV22" s="282"/>
      <c r="CW22" s="282"/>
      <c r="CX22" s="282"/>
      <c r="CY22" s="282"/>
      <c r="CZ22" s="282"/>
      <c r="DA22" s="282"/>
      <c r="DB22" s="282"/>
      <c r="DC22" s="282"/>
      <c r="DD22" s="282"/>
      <c r="DE22" s="282"/>
      <c r="DF22" s="282"/>
      <c r="DG22" s="282"/>
    </row>
    <row r="23" spans="1:111" outlineLevel="1">
      <c r="A23" s="72" t="s">
        <v>27</v>
      </c>
      <c r="B23" s="146"/>
      <c r="C23" s="146"/>
      <c r="D23" s="146"/>
      <c r="E23" s="138"/>
      <c r="F23" s="146">
        <v>-1430</v>
      </c>
      <c r="G23" s="146">
        <v>-1411</v>
      </c>
      <c r="H23" s="146">
        <v>-1283</v>
      </c>
      <c r="I23" s="197">
        <v>-1475</v>
      </c>
      <c r="J23" s="146">
        <v>-1432</v>
      </c>
      <c r="K23" s="146">
        <v>-1630</v>
      </c>
      <c r="L23" s="146">
        <v>-1516</v>
      </c>
      <c r="M23" s="146">
        <v>-1478</v>
      </c>
      <c r="N23" s="146"/>
      <c r="O23" s="146">
        <v>-1734</v>
      </c>
      <c r="P23" s="146">
        <v>-1838</v>
      </c>
      <c r="Q23" s="146">
        <v>-1695</v>
      </c>
      <c r="R23" s="146">
        <v>-1959</v>
      </c>
      <c r="S23" s="146">
        <v>-1643</v>
      </c>
      <c r="T23" s="146">
        <v>-1709</v>
      </c>
      <c r="U23" s="146">
        <v>-1582</v>
      </c>
      <c r="V23" s="146">
        <v>-1559</v>
      </c>
      <c r="W23" s="146">
        <v>-1866</v>
      </c>
      <c r="X23" s="146">
        <v>-1708</v>
      </c>
      <c r="Y23" s="146">
        <v>-1750</v>
      </c>
      <c r="Z23" s="146">
        <v>-1959</v>
      </c>
      <c r="AA23" s="146">
        <v>-1567</v>
      </c>
      <c r="AB23" s="146">
        <v>-1675</v>
      </c>
      <c r="AC23" s="146">
        <v>-2250</v>
      </c>
      <c r="AD23" s="173">
        <v>-2469</v>
      </c>
      <c r="AE23" s="173">
        <v>-2414</v>
      </c>
      <c r="AF23" s="197">
        <v>-2876</v>
      </c>
      <c r="AG23" s="197">
        <v>-2537</v>
      </c>
      <c r="AH23" s="197">
        <v>-2822</v>
      </c>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c r="CV23" s="282"/>
      <c r="CW23" s="282"/>
      <c r="CX23" s="282"/>
      <c r="CY23" s="282"/>
      <c r="CZ23" s="282"/>
      <c r="DA23" s="282"/>
      <c r="DB23" s="282"/>
      <c r="DC23" s="282"/>
      <c r="DD23" s="282"/>
      <c r="DE23" s="282"/>
      <c r="DF23" s="282"/>
      <c r="DG23" s="282"/>
    </row>
    <row r="24" spans="1:111" outlineLevel="1">
      <c r="A24" s="72" t="s">
        <v>17</v>
      </c>
      <c r="B24" s="146"/>
      <c r="C24" s="146"/>
      <c r="D24" s="146"/>
      <c r="E24" s="138"/>
      <c r="F24" s="146">
        <v>-662</v>
      </c>
      <c r="G24" s="146">
        <v>-696</v>
      </c>
      <c r="H24" s="146">
        <v>-742</v>
      </c>
      <c r="I24" s="197">
        <v>-828</v>
      </c>
      <c r="J24" s="146">
        <v>-749</v>
      </c>
      <c r="K24" s="146">
        <v>-826</v>
      </c>
      <c r="L24" s="146">
        <v>-779</v>
      </c>
      <c r="M24" s="146">
        <v>-812</v>
      </c>
      <c r="N24" s="146"/>
      <c r="O24" s="146">
        <v>-863</v>
      </c>
      <c r="P24" s="146">
        <v>-878</v>
      </c>
      <c r="Q24" s="146">
        <v>-933</v>
      </c>
      <c r="R24" s="146">
        <v>-957</v>
      </c>
      <c r="S24" s="146">
        <v>-980</v>
      </c>
      <c r="T24" s="146">
        <v>-927</v>
      </c>
      <c r="U24" s="146">
        <v>-938</v>
      </c>
      <c r="V24" s="146">
        <v>-917</v>
      </c>
      <c r="W24" s="146">
        <v>-978</v>
      </c>
      <c r="X24" s="146">
        <v>-1007</v>
      </c>
      <c r="Y24" s="146">
        <v>-1024</v>
      </c>
      <c r="Z24" s="146">
        <v>-1116</v>
      </c>
      <c r="AA24" s="146">
        <v>-1186</v>
      </c>
      <c r="AB24" s="146">
        <v>-1300</v>
      </c>
      <c r="AC24" s="146">
        <v>-1377</v>
      </c>
      <c r="AD24" s="173">
        <v>-1526</v>
      </c>
      <c r="AE24" s="173">
        <v>-1554</v>
      </c>
      <c r="AF24" s="197">
        <v>-1690</v>
      </c>
      <c r="AG24" s="197">
        <v>-1713</v>
      </c>
      <c r="AH24" s="197">
        <v>-1736</v>
      </c>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c r="CV24" s="282"/>
      <c r="CW24" s="282"/>
      <c r="CX24" s="282"/>
      <c r="CY24" s="282"/>
      <c r="CZ24" s="282"/>
      <c r="DA24" s="282"/>
      <c r="DB24" s="282"/>
      <c r="DC24" s="282"/>
      <c r="DD24" s="282"/>
      <c r="DE24" s="282"/>
      <c r="DF24" s="282"/>
      <c r="DG24" s="282"/>
    </row>
    <row r="25" spans="1:111" outlineLevel="1">
      <c r="A25" s="72" t="s">
        <v>92</v>
      </c>
      <c r="B25" s="146"/>
      <c r="C25" s="146"/>
      <c r="D25" s="146"/>
      <c r="E25" s="138"/>
      <c r="F25" s="146">
        <v>-88</v>
      </c>
      <c r="G25" s="146">
        <v>-106</v>
      </c>
      <c r="H25" s="146">
        <v>546</v>
      </c>
      <c r="I25" s="197">
        <v>44</v>
      </c>
      <c r="J25" s="146">
        <v>-3</v>
      </c>
      <c r="K25" s="146">
        <v>153</v>
      </c>
      <c r="L25" s="146">
        <v>59</v>
      </c>
      <c r="M25" s="146">
        <v>134</v>
      </c>
      <c r="N25" s="146"/>
      <c r="O25" s="146">
        <v>123</v>
      </c>
      <c r="P25" s="146">
        <v>-57</v>
      </c>
      <c r="Q25" s="146">
        <v>183</v>
      </c>
      <c r="R25" s="146">
        <v>-109</v>
      </c>
      <c r="S25" s="146">
        <v>124</v>
      </c>
      <c r="T25" s="146">
        <v>-377</v>
      </c>
      <c r="U25" s="146">
        <v>-96</v>
      </c>
      <c r="V25" s="146">
        <v>-96</v>
      </c>
      <c r="W25" s="146">
        <v>248</v>
      </c>
      <c r="X25" s="146">
        <v>14</v>
      </c>
      <c r="Y25" s="146">
        <v>163</v>
      </c>
      <c r="Z25" s="146">
        <v>191</v>
      </c>
      <c r="AA25" s="146">
        <v>141</v>
      </c>
      <c r="AB25" s="146">
        <v>245</v>
      </c>
      <c r="AC25" s="146">
        <v>170</v>
      </c>
      <c r="AD25" s="173">
        <v>-745</v>
      </c>
      <c r="AE25" s="173">
        <v>-222</v>
      </c>
      <c r="AF25" s="197">
        <v>-278</v>
      </c>
      <c r="AG25" s="197">
        <v>234</v>
      </c>
      <c r="AH25" s="197">
        <v>-1031</v>
      </c>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c r="CV25" s="282"/>
      <c r="CW25" s="282"/>
      <c r="CX25" s="282"/>
      <c r="CY25" s="282"/>
      <c r="CZ25" s="282"/>
      <c r="DA25" s="282"/>
      <c r="DB25" s="282"/>
      <c r="DC25" s="282"/>
      <c r="DD25" s="282"/>
      <c r="DE25" s="282"/>
      <c r="DF25" s="282"/>
      <c r="DG25" s="282"/>
    </row>
    <row r="26" spans="1:111" s="11" customFormat="1" outlineLevel="1">
      <c r="A26" s="84" t="s">
        <v>4</v>
      </c>
      <c r="B26" s="143"/>
      <c r="C26" s="143"/>
      <c r="D26" s="143"/>
      <c r="E26" s="143"/>
      <c r="F26" s="143">
        <f t="shared" ref="F26:L26" si="7">+F20+F22+F23+F24+F25</f>
        <v>-16288</v>
      </c>
      <c r="G26" s="143">
        <f t="shared" si="7"/>
        <v>-16800</v>
      </c>
      <c r="H26" s="143">
        <f t="shared" si="7"/>
        <v>-16031</v>
      </c>
      <c r="I26" s="143">
        <f t="shared" si="7"/>
        <v>-17786</v>
      </c>
      <c r="J26" s="143">
        <f>+J20+J22+J23+J24+J25</f>
        <v>-17073</v>
      </c>
      <c r="K26" s="143">
        <f t="shared" si="7"/>
        <v>-19031</v>
      </c>
      <c r="L26" s="143">
        <f t="shared" si="7"/>
        <v>-18412</v>
      </c>
      <c r="M26" s="143">
        <f t="shared" ref="M26:T26" si="8">+M20+M22+M23+M24+M25</f>
        <v>-19660</v>
      </c>
      <c r="N26" s="143"/>
      <c r="O26" s="143">
        <f t="shared" si="8"/>
        <v>-19133</v>
      </c>
      <c r="P26" s="143">
        <f t="shared" si="8"/>
        <v>-20201</v>
      </c>
      <c r="Q26" s="143">
        <f t="shared" si="8"/>
        <v>-20833</v>
      </c>
      <c r="R26" s="143">
        <f>+R20+R22+R23+R24+R25</f>
        <v>-21692</v>
      </c>
      <c r="S26" s="143">
        <f t="shared" si="8"/>
        <v>-19974</v>
      </c>
      <c r="T26" s="143">
        <f t="shared" si="8"/>
        <v>-20213</v>
      </c>
      <c r="U26" s="143">
        <f>+U20+U22+U23+U24+U25</f>
        <v>-20089</v>
      </c>
      <c r="V26" s="143">
        <f>+V20+V22+V23+V24+V25</f>
        <v>-20365</v>
      </c>
      <c r="W26" s="143">
        <f>+W20+W22+W23+W24+W25</f>
        <v>-20634</v>
      </c>
      <c r="X26" s="143">
        <f t="shared" ref="X26:AC26" si="9">+X20+X22+X23+X24+X25</f>
        <v>-21610</v>
      </c>
      <c r="Y26" s="143">
        <f t="shared" si="9"/>
        <v>-21824</v>
      </c>
      <c r="Z26" s="143">
        <f t="shared" si="9"/>
        <v>-23285</v>
      </c>
      <c r="AA26" s="143">
        <f t="shared" si="9"/>
        <v>-23337</v>
      </c>
      <c r="AB26" s="143">
        <f t="shared" si="9"/>
        <v>-25832</v>
      </c>
      <c r="AC26" s="143">
        <f t="shared" si="9"/>
        <v>-29696</v>
      </c>
      <c r="AD26" s="609">
        <f>+AD20+AD22+AD23+AD24+AD25</f>
        <v>-32244</v>
      </c>
      <c r="AE26" s="609">
        <f>+AE20+AE22+AE23+AE24+AE25</f>
        <v>-31162</v>
      </c>
      <c r="AF26" s="593">
        <f>+AF20+AF22+AF23+AF24+AF25</f>
        <v>-34175</v>
      </c>
      <c r="AG26" s="593">
        <f>+AG20+AG22+AG23+AG24+AG25</f>
        <v>-34368</v>
      </c>
      <c r="AH26" s="593">
        <f>+AH20+AH22+AH23+AH24+AH25</f>
        <v>-35868</v>
      </c>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c r="CK26" s="282"/>
      <c r="CL26" s="282"/>
      <c r="CM26" s="282"/>
      <c r="CN26" s="282"/>
      <c r="CO26" s="282"/>
      <c r="CP26" s="282"/>
      <c r="CQ26" s="282"/>
      <c r="CR26" s="282"/>
      <c r="CS26" s="282"/>
      <c r="CT26" s="282"/>
      <c r="CU26" s="282"/>
      <c r="CV26" s="282"/>
      <c r="CW26" s="282"/>
      <c r="CX26" s="282"/>
      <c r="CY26" s="282"/>
      <c r="CZ26" s="282"/>
      <c r="DA26" s="282"/>
      <c r="DB26" s="282"/>
      <c r="DC26" s="282"/>
      <c r="DD26" s="282"/>
      <c r="DE26" s="282"/>
      <c r="DF26" s="282"/>
      <c r="DG26" s="282"/>
    </row>
    <row r="27" spans="1:111" outlineLevel="1">
      <c r="A27" s="72" t="s">
        <v>14</v>
      </c>
      <c r="B27" s="144"/>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97"/>
      <c r="AE27" s="638"/>
      <c r="AF27" s="638"/>
      <c r="AG27" s="638"/>
      <c r="AH27" s="638"/>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c r="CT27" s="282"/>
      <c r="CU27" s="282"/>
      <c r="CV27" s="282"/>
      <c r="CW27" s="282"/>
      <c r="CX27" s="282"/>
      <c r="CY27" s="282"/>
      <c r="CZ27" s="282"/>
      <c r="DA27" s="282"/>
      <c r="DB27" s="282"/>
      <c r="DC27" s="282"/>
      <c r="DD27" s="282"/>
      <c r="DE27" s="282"/>
      <c r="DF27" s="282"/>
      <c r="DG27" s="282"/>
    </row>
    <row r="28" spans="1:111">
      <c r="A28" s="85" t="s">
        <v>54</v>
      </c>
      <c r="B28" s="148"/>
      <c r="C28" s="148"/>
      <c r="D28" s="148"/>
      <c r="E28" s="148"/>
      <c r="F28" s="148"/>
      <c r="G28" s="148"/>
      <c r="H28" s="148"/>
      <c r="I28" s="148"/>
      <c r="J28" s="148"/>
      <c r="K28" s="148"/>
      <c r="L28" s="148"/>
      <c r="M28" s="148"/>
      <c r="N28" s="148"/>
      <c r="O28" s="148"/>
      <c r="P28" s="148"/>
      <c r="Q28" s="148"/>
      <c r="R28" s="148"/>
      <c r="S28" s="148"/>
      <c r="T28" s="148"/>
      <c r="U28" s="148"/>
      <c r="V28" s="148"/>
      <c r="W28" s="148"/>
      <c r="X28" s="345"/>
      <c r="Y28" s="345"/>
      <c r="Z28" s="345"/>
      <c r="AA28" s="345"/>
      <c r="AB28" s="345"/>
      <c r="AC28" s="640"/>
      <c r="AD28" s="639"/>
      <c r="AE28" s="498"/>
      <c r="AF28" s="498"/>
      <c r="AG28" s="498"/>
      <c r="AH28" s="498"/>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row>
    <row r="29" spans="1:111">
      <c r="A29" s="72" t="s">
        <v>2</v>
      </c>
      <c r="B29" s="149"/>
      <c r="C29" s="75"/>
      <c r="D29" s="75"/>
      <c r="E29" s="75"/>
      <c r="F29" s="149">
        <v>2130</v>
      </c>
      <c r="G29" s="75">
        <v>2237</v>
      </c>
      <c r="H29" s="75">
        <v>2225</v>
      </c>
      <c r="I29" s="75">
        <v>2370</v>
      </c>
      <c r="J29" s="149">
        <v>2249</v>
      </c>
      <c r="K29" s="75">
        <v>2638</v>
      </c>
      <c r="L29" s="75">
        <v>2667</v>
      </c>
      <c r="M29" s="223">
        <v>2709</v>
      </c>
      <c r="N29" s="223"/>
      <c r="O29" s="223">
        <v>2618</v>
      </c>
      <c r="P29" s="223">
        <v>2773</v>
      </c>
      <c r="Q29" s="223">
        <v>2897</v>
      </c>
      <c r="R29" s="223">
        <v>2910</v>
      </c>
      <c r="S29" s="223">
        <v>2520</v>
      </c>
      <c r="T29" s="223">
        <v>2444</v>
      </c>
      <c r="U29" s="223">
        <v>2729</v>
      </c>
      <c r="V29" s="223">
        <v>2965</v>
      </c>
      <c r="W29" s="75">
        <v>2730</v>
      </c>
      <c r="X29" s="75">
        <v>2916</v>
      </c>
      <c r="Y29" s="75">
        <v>3087</v>
      </c>
      <c r="Z29" s="75">
        <v>3141</v>
      </c>
      <c r="AA29" s="75">
        <v>3170</v>
      </c>
      <c r="AB29" s="149">
        <v>3266</v>
      </c>
      <c r="AC29" s="138">
        <v>3963</v>
      </c>
      <c r="AD29" s="197">
        <v>4026</v>
      </c>
      <c r="AE29" s="197">
        <v>4245</v>
      </c>
      <c r="AF29" s="197">
        <v>4472</v>
      </c>
      <c r="AG29" s="197">
        <v>4856</v>
      </c>
      <c r="AH29" s="197">
        <v>4915</v>
      </c>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c r="BT29" s="282"/>
      <c r="BU29" s="282"/>
      <c r="BV29" s="282"/>
      <c r="BW29" s="282"/>
      <c r="BX29" s="282"/>
      <c r="BY29" s="282"/>
      <c r="BZ29" s="282"/>
      <c r="CA29" s="282"/>
      <c r="CB29" s="282"/>
      <c r="CC29" s="282"/>
      <c r="CD29" s="282"/>
      <c r="CE29" s="282"/>
      <c r="CF29" s="282"/>
      <c r="CG29" s="282"/>
      <c r="CH29" s="282"/>
      <c r="CI29" s="282"/>
      <c r="CJ29" s="282"/>
      <c r="CK29" s="282"/>
      <c r="CL29" s="282"/>
      <c r="CM29" s="282"/>
      <c r="CN29" s="282"/>
      <c r="CO29" s="282"/>
      <c r="CP29" s="282"/>
      <c r="CQ29" s="282"/>
      <c r="CR29" s="282"/>
      <c r="CS29" s="282"/>
      <c r="CT29" s="282"/>
      <c r="CU29" s="282"/>
      <c r="CV29" s="282"/>
      <c r="CW29" s="282"/>
      <c r="CX29" s="282"/>
      <c r="CY29" s="282"/>
      <c r="CZ29" s="282"/>
      <c r="DA29" s="282"/>
      <c r="DB29" s="282"/>
      <c r="DC29" s="282"/>
      <c r="DD29" s="282"/>
      <c r="DE29" s="282"/>
      <c r="DF29" s="282"/>
      <c r="DG29" s="282"/>
    </row>
    <row r="30" spans="1:111">
      <c r="A30" s="72" t="s">
        <v>191</v>
      </c>
      <c r="B30" s="149"/>
      <c r="C30" s="75"/>
      <c r="D30" s="75"/>
      <c r="E30" s="75"/>
      <c r="F30" s="149">
        <v>1176</v>
      </c>
      <c r="G30" s="75">
        <v>1193</v>
      </c>
      <c r="H30" s="75">
        <v>1205</v>
      </c>
      <c r="I30" s="75">
        <v>1350</v>
      </c>
      <c r="J30" s="149">
        <v>1292</v>
      </c>
      <c r="K30" s="75">
        <v>1479</v>
      </c>
      <c r="L30" s="75">
        <v>1315</v>
      </c>
      <c r="M30" s="223">
        <v>1436</v>
      </c>
      <c r="N30" s="223"/>
      <c r="O30" s="223">
        <v>1292</v>
      </c>
      <c r="P30" s="223">
        <v>1401</v>
      </c>
      <c r="Q30" s="223">
        <v>1508</v>
      </c>
      <c r="R30" s="223">
        <v>1591</v>
      </c>
      <c r="S30" s="223">
        <v>1497</v>
      </c>
      <c r="T30" s="223">
        <v>1278</v>
      </c>
      <c r="U30" s="223">
        <v>1354</v>
      </c>
      <c r="V30" s="223">
        <v>1390</v>
      </c>
      <c r="W30" s="75">
        <v>1695</v>
      </c>
      <c r="X30" s="75">
        <v>1789</v>
      </c>
      <c r="Y30" s="75">
        <v>1748</v>
      </c>
      <c r="Z30" s="75">
        <v>1834</v>
      </c>
      <c r="AA30" s="75">
        <v>1859</v>
      </c>
      <c r="AB30" s="149">
        <v>2123</v>
      </c>
      <c r="AC30" s="138">
        <v>2484</v>
      </c>
      <c r="AD30" s="197">
        <v>1941</v>
      </c>
      <c r="AE30" s="197">
        <v>2268</v>
      </c>
      <c r="AF30" s="197">
        <v>2504</v>
      </c>
      <c r="AG30" s="197">
        <f>2465</f>
        <v>2465</v>
      </c>
      <c r="AH30" s="197">
        <v>2370</v>
      </c>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2"/>
      <c r="CC30" s="282"/>
      <c r="CD30" s="282"/>
      <c r="CE30" s="282"/>
      <c r="CF30" s="282"/>
      <c r="CG30" s="282"/>
      <c r="CH30" s="282"/>
      <c r="CI30" s="282"/>
      <c r="CJ30" s="282"/>
      <c r="CK30" s="282"/>
      <c r="CL30" s="282"/>
      <c r="CM30" s="282"/>
      <c r="CN30" s="282"/>
      <c r="CO30" s="282"/>
      <c r="CP30" s="282"/>
      <c r="CQ30" s="282"/>
      <c r="CR30" s="282"/>
      <c r="CS30" s="282"/>
      <c r="CT30" s="282"/>
      <c r="CU30" s="282"/>
      <c r="CV30" s="282"/>
      <c r="CW30" s="282"/>
      <c r="CX30" s="282"/>
      <c r="CY30" s="282"/>
      <c r="CZ30" s="282"/>
      <c r="DA30" s="282"/>
      <c r="DB30" s="282"/>
      <c r="DC30" s="282"/>
      <c r="DD30" s="282"/>
      <c r="DE30" s="282"/>
      <c r="DF30" s="282"/>
      <c r="DG30" s="282"/>
    </row>
    <row r="31" spans="1:111">
      <c r="A31" s="72" t="s">
        <v>3</v>
      </c>
      <c r="B31" s="149"/>
      <c r="C31" s="75"/>
      <c r="D31" s="75"/>
      <c r="E31" s="75"/>
      <c r="F31" s="149">
        <v>893</v>
      </c>
      <c r="G31" s="75">
        <v>966</v>
      </c>
      <c r="H31" s="75">
        <v>1359</v>
      </c>
      <c r="I31" s="75">
        <v>976</v>
      </c>
      <c r="J31" s="149">
        <v>974</v>
      </c>
      <c r="K31" s="75">
        <v>1056</v>
      </c>
      <c r="L31" s="75">
        <v>1018</v>
      </c>
      <c r="M31" s="223">
        <v>1140</v>
      </c>
      <c r="N31" s="223"/>
      <c r="O31" s="223">
        <v>1008</v>
      </c>
      <c r="P31" s="223">
        <v>1016</v>
      </c>
      <c r="Q31" s="223">
        <v>1051</v>
      </c>
      <c r="R31" s="223">
        <v>994</v>
      </c>
      <c r="S31" s="223">
        <v>799</v>
      </c>
      <c r="T31" s="223">
        <v>334</v>
      </c>
      <c r="U31" s="223">
        <v>513</v>
      </c>
      <c r="V31" s="223">
        <v>776</v>
      </c>
      <c r="W31" s="75">
        <v>917</v>
      </c>
      <c r="X31" s="75">
        <v>981</v>
      </c>
      <c r="Y31" s="75">
        <v>958</v>
      </c>
      <c r="Z31" s="75">
        <v>1120</v>
      </c>
      <c r="AA31" s="75">
        <v>1065</v>
      </c>
      <c r="AB31" s="149">
        <v>1077</v>
      </c>
      <c r="AC31" s="138">
        <v>1267</v>
      </c>
      <c r="AD31" s="197">
        <v>1188</v>
      </c>
      <c r="AE31" s="197">
        <v>1371</v>
      </c>
      <c r="AF31" s="197">
        <v>1585</v>
      </c>
      <c r="AG31" s="197">
        <v>1647</v>
      </c>
      <c r="AH31" s="197">
        <v>1580</v>
      </c>
      <c r="AJ31" s="282"/>
      <c r="AK31" s="282"/>
      <c r="AL31" s="282"/>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c r="BM31" s="282"/>
      <c r="BN31" s="282"/>
      <c r="BO31" s="282"/>
      <c r="BP31" s="282"/>
      <c r="BQ31" s="282"/>
      <c r="BR31" s="282"/>
      <c r="BS31" s="282"/>
      <c r="BT31" s="282"/>
      <c r="BU31" s="282"/>
      <c r="BV31" s="282"/>
      <c r="BW31" s="282"/>
      <c r="BX31" s="282"/>
      <c r="BY31" s="282"/>
      <c r="BZ31" s="282"/>
      <c r="CA31" s="282"/>
      <c r="CB31" s="282"/>
      <c r="CC31" s="282"/>
      <c r="CD31" s="282"/>
      <c r="CE31" s="282"/>
      <c r="CF31" s="282"/>
      <c r="CG31" s="282"/>
      <c r="CH31" s="282"/>
      <c r="CI31" s="282"/>
      <c r="CJ31" s="282"/>
      <c r="CK31" s="282"/>
      <c r="CL31" s="282"/>
      <c r="CM31" s="282"/>
      <c r="CN31" s="282"/>
      <c r="CO31" s="282"/>
      <c r="CP31" s="282"/>
      <c r="CQ31" s="282"/>
      <c r="CR31" s="282"/>
      <c r="CS31" s="282"/>
      <c r="CT31" s="282"/>
      <c r="CU31" s="282"/>
      <c r="CV31" s="282"/>
      <c r="CW31" s="282"/>
      <c r="CX31" s="282"/>
      <c r="CY31" s="282"/>
      <c r="CZ31" s="282"/>
      <c r="DA31" s="282"/>
      <c r="DB31" s="282"/>
      <c r="DC31" s="282"/>
      <c r="DD31" s="282"/>
      <c r="DE31" s="282"/>
      <c r="DF31" s="282"/>
      <c r="DG31" s="282"/>
    </row>
    <row r="32" spans="1:111">
      <c r="A32" s="72" t="s">
        <v>193</v>
      </c>
      <c r="B32" s="149"/>
      <c r="C32" s="75"/>
      <c r="D32" s="75"/>
      <c r="E32" s="75"/>
      <c r="F32" s="149">
        <v>404</v>
      </c>
      <c r="G32" s="75">
        <v>475</v>
      </c>
      <c r="H32" s="75">
        <v>410</v>
      </c>
      <c r="I32" s="75">
        <v>416</v>
      </c>
      <c r="J32" s="149">
        <v>547</v>
      </c>
      <c r="K32" s="75">
        <v>464</v>
      </c>
      <c r="L32" s="75">
        <v>480</v>
      </c>
      <c r="M32" s="223">
        <v>515</v>
      </c>
      <c r="N32" s="223"/>
      <c r="O32" s="223">
        <v>524</v>
      </c>
      <c r="P32" s="223">
        <v>619</v>
      </c>
      <c r="Q32" s="223">
        <v>606</v>
      </c>
      <c r="R32" s="223">
        <v>559</v>
      </c>
      <c r="S32" s="223">
        <v>473</v>
      </c>
      <c r="T32" s="223">
        <v>286</v>
      </c>
      <c r="U32" s="223">
        <v>410</v>
      </c>
      <c r="V32" s="223">
        <v>425</v>
      </c>
      <c r="W32" s="75">
        <v>476</v>
      </c>
      <c r="X32" s="75">
        <v>539</v>
      </c>
      <c r="Y32" s="75">
        <v>548</v>
      </c>
      <c r="Z32" s="75">
        <v>558</v>
      </c>
      <c r="AA32" s="75">
        <v>664</v>
      </c>
      <c r="AB32" s="149">
        <v>807</v>
      </c>
      <c r="AC32" s="138">
        <v>983</v>
      </c>
      <c r="AD32" s="197">
        <v>1071</v>
      </c>
      <c r="AE32" s="197">
        <v>1145</v>
      </c>
      <c r="AF32" s="197">
        <v>1294</v>
      </c>
      <c r="AG32" s="197">
        <v>1429</v>
      </c>
      <c r="AH32" s="197">
        <v>1323</v>
      </c>
      <c r="AJ32" s="282"/>
      <c r="AK32" s="282"/>
      <c r="AL32" s="282"/>
      <c r="AM32" s="282"/>
      <c r="AN32" s="282"/>
      <c r="AO32" s="282"/>
      <c r="AP32" s="282"/>
      <c r="AQ32" s="282"/>
      <c r="AR32" s="282"/>
      <c r="AS32" s="282"/>
      <c r="AT32" s="282"/>
      <c r="AU32" s="282"/>
      <c r="AV32" s="282"/>
      <c r="AW32" s="282"/>
      <c r="AX32" s="282"/>
      <c r="AY32" s="282"/>
      <c r="AZ32" s="282"/>
      <c r="BA32" s="282"/>
      <c r="BB32" s="282"/>
      <c r="BC32" s="282"/>
      <c r="BD32" s="282"/>
      <c r="BE32" s="282"/>
      <c r="BF32" s="282"/>
      <c r="BG32" s="282"/>
      <c r="BH32" s="282"/>
      <c r="BI32" s="282"/>
      <c r="BJ32" s="282"/>
      <c r="BK32" s="282"/>
      <c r="BL32" s="282"/>
      <c r="BM32" s="282"/>
      <c r="BN32" s="282"/>
      <c r="BO32" s="282"/>
      <c r="BP32" s="282"/>
      <c r="BQ32" s="282"/>
      <c r="BR32" s="282"/>
      <c r="BS32" s="282"/>
      <c r="BT32" s="282"/>
      <c r="BU32" s="282"/>
      <c r="BV32" s="282"/>
      <c r="BW32" s="282"/>
      <c r="BX32" s="282"/>
      <c r="BY32" s="282"/>
      <c r="BZ32" s="282"/>
      <c r="CA32" s="282"/>
      <c r="CB32" s="282"/>
      <c r="CC32" s="282"/>
      <c r="CD32" s="282"/>
      <c r="CE32" s="282"/>
      <c r="CF32" s="282"/>
      <c r="CG32" s="282"/>
      <c r="CH32" s="282"/>
      <c r="CI32" s="282"/>
      <c r="CJ32" s="282"/>
      <c r="CK32" s="282"/>
      <c r="CL32" s="282"/>
      <c r="CM32" s="282"/>
      <c r="CN32" s="282"/>
      <c r="CO32" s="282"/>
      <c r="CP32" s="282"/>
      <c r="CQ32" s="282"/>
      <c r="CR32" s="282"/>
      <c r="CS32" s="282"/>
      <c r="CT32" s="282"/>
      <c r="CU32" s="282"/>
      <c r="CV32" s="282"/>
      <c r="CW32" s="282"/>
      <c r="CX32" s="282"/>
      <c r="CY32" s="282"/>
      <c r="CZ32" s="282"/>
      <c r="DA32" s="282"/>
      <c r="DB32" s="282"/>
      <c r="DC32" s="282"/>
      <c r="DD32" s="282"/>
      <c r="DE32" s="282"/>
      <c r="DF32" s="282"/>
      <c r="DG32" s="282"/>
    </row>
    <row r="33" spans="1:111">
      <c r="A33" s="72" t="s">
        <v>341</v>
      </c>
      <c r="B33" s="149"/>
      <c r="C33" s="223"/>
      <c r="D33" s="174"/>
      <c r="E33" s="223"/>
      <c r="F33" s="149">
        <v>-313</v>
      </c>
      <c r="G33" s="223">
        <v>-274</v>
      </c>
      <c r="H33" s="174">
        <v>-197</v>
      </c>
      <c r="I33" s="223">
        <v>-253</v>
      </c>
      <c r="J33" s="149">
        <v>-229</v>
      </c>
      <c r="K33" s="75">
        <v>-207</v>
      </c>
      <c r="L33" s="75">
        <v>-217</v>
      </c>
      <c r="M33" s="223">
        <v>-139</v>
      </c>
      <c r="N33" s="223"/>
      <c r="O33" s="223">
        <v>-394</v>
      </c>
      <c r="P33" s="223">
        <v>-430</v>
      </c>
      <c r="Q33" s="223">
        <v>-219</v>
      </c>
      <c r="R33" s="223">
        <v>-427</v>
      </c>
      <c r="S33" s="223">
        <v>-165</v>
      </c>
      <c r="T33" s="223">
        <v>-453</v>
      </c>
      <c r="U33" s="223">
        <v>-246</v>
      </c>
      <c r="V33" s="223">
        <v>-183</v>
      </c>
      <c r="W33" s="223">
        <v>-431</v>
      </c>
      <c r="X33" s="223">
        <v>-301</v>
      </c>
      <c r="Y33" s="223">
        <v>-341</v>
      </c>
      <c r="Z33" s="223">
        <v>-405</v>
      </c>
      <c r="AA33" s="223">
        <v>-9</v>
      </c>
      <c r="AB33" s="174">
        <v>6</v>
      </c>
      <c r="AC33" s="138">
        <v>-319</v>
      </c>
      <c r="AD33" s="197">
        <v>-416</v>
      </c>
      <c r="AE33" s="197">
        <v>-330</v>
      </c>
      <c r="AF33" s="197">
        <v>-666</v>
      </c>
      <c r="AG33" s="197">
        <v>-280</v>
      </c>
      <c r="AH33" s="197">
        <v>-1102</v>
      </c>
      <c r="AJ33" s="282"/>
      <c r="AK33" s="282"/>
      <c r="AL33" s="282"/>
      <c r="AM33" s="282"/>
      <c r="AN33" s="282"/>
      <c r="AO33" s="282"/>
      <c r="AP33" s="282"/>
      <c r="AQ33" s="282"/>
      <c r="AR33" s="282"/>
      <c r="AS33" s="282"/>
      <c r="AT33" s="282"/>
      <c r="AU33" s="282"/>
      <c r="AV33" s="282"/>
      <c r="AW33" s="282"/>
      <c r="AX33" s="282"/>
      <c r="AY33" s="282"/>
      <c r="AZ33" s="282"/>
      <c r="BA33" s="282"/>
      <c r="BB33" s="282"/>
      <c r="BC33" s="282"/>
      <c r="BD33" s="282"/>
      <c r="BE33" s="282"/>
      <c r="BF33" s="282"/>
      <c r="BG33" s="282"/>
      <c r="BH33" s="282"/>
      <c r="BI33" s="282"/>
      <c r="BJ33" s="282"/>
      <c r="BK33" s="282"/>
      <c r="BL33" s="282"/>
      <c r="BM33" s="282"/>
      <c r="BN33" s="282"/>
      <c r="BO33" s="282"/>
      <c r="BP33" s="282"/>
      <c r="BQ33" s="282"/>
      <c r="BR33" s="282"/>
      <c r="BS33" s="282"/>
      <c r="BT33" s="282"/>
      <c r="BU33" s="282"/>
      <c r="BV33" s="282"/>
      <c r="BW33" s="282"/>
      <c r="BX33" s="282"/>
      <c r="BY33" s="282"/>
      <c r="BZ33" s="282"/>
      <c r="CA33" s="282"/>
      <c r="CB33" s="282"/>
      <c r="CC33" s="282"/>
      <c r="CD33" s="282"/>
      <c r="CE33" s="282"/>
      <c r="CF33" s="282"/>
      <c r="CG33" s="282"/>
      <c r="CH33" s="282"/>
      <c r="CI33" s="282"/>
      <c r="CJ33" s="282"/>
      <c r="CK33" s="282"/>
      <c r="CL33" s="282"/>
      <c r="CM33" s="282"/>
      <c r="CN33" s="282"/>
      <c r="CO33" s="282"/>
      <c r="CP33" s="282"/>
      <c r="CQ33" s="282"/>
      <c r="CR33" s="282"/>
      <c r="CS33" s="282"/>
      <c r="CT33" s="282"/>
      <c r="CU33" s="282"/>
      <c r="CV33" s="282"/>
      <c r="CW33" s="282"/>
      <c r="CX33" s="282"/>
      <c r="CY33" s="282"/>
      <c r="CZ33" s="282"/>
      <c r="DA33" s="282"/>
      <c r="DB33" s="282"/>
      <c r="DC33" s="282"/>
      <c r="DD33" s="282"/>
      <c r="DE33" s="282"/>
      <c r="DF33" s="282"/>
      <c r="DG33" s="282"/>
    </row>
    <row r="34" spans="1:111" ht="6" customHeight="1">
      <c r="A34" s="73"/>
      <c r="B34" s="151"/>
      <c r="C34" s="151"/>
      <c r="D34" s="151"/>
      <c r="E34" s="151"/>
      <c r="F34" s="151"/>
      <c r="G34" s="151"/>
      <c r="H34" s="151"/>
      <c r="I34" s="151"/>
      <c r="J34" s="151"/>
      <c r="K34" s="151"/>
      <c r="L34" s="151"/>
      <c r="M34" s="346"/>
      <c r="N34" s="346"/>
      <c r="O34" s="346"/>
      <c r="P34" s="346"/>
      <c r="Q34" s="224"/>
      <c r="R34" s="224"/>
      <c r="S34" s="224"/>
      <c r="T34" s="224"/>
      <c r="U34" s="224"/>
      <c r="V34" s="224"/>
      <c r="W34" s="224"/>
      <c r="X34" s="224"/>
      <c r="Y34" s="224"/>
      <c r="Z34" s="224"/>
      <c r="AA34" s="224"/>
      <c r="AB34" s="346"/>
      <c r="AC34" s="141"/>
      <c r="AD34" s="224"/>
      <c r="AE34" s="224"/>
      <c r="AF34" s="224"/>
      <c r="AG34" s="224"/>
      <c r="AH34" s="224"/>
      <c r="AJ34" s="282"/>
      <c r="AK34" s="282"/>
      <c r="AL34" s="282"/>
      <c r="AM34" s="282"/>
      <c r="AN34" s="282"/>
      <c r="AO34" s="282"/>
      <c r="AP34" s="282"/>
      <c r="AQ34" s="282"/>
      <c r="AR34" s="282"/>
      <c r="AS34" s="282"/>
      <c r="AT34" s="282"/>
      <c r="AU34" s="282"/>
      <c r="AV34" s="282"/>
      <c r="AW34" s="282"/>
      <c r="AX34" s="282"/>
      <c r="AY34" s="282"/>
      <c r="AZ34" s="282"/>
      <c r="BA34" s="282"/>
      <c r="BB34" s="282"/>
      <c r="BC34" s="282"/>
      <c r="BD34" s="282"/>
      <c r="BE34" s="282"/>
      <c r="BF34" s="282"/>
      <c r="BG34" s="282"/>
      <c r="BH34" s="282"/>
      <c r="BI34" s="282"/>
      <c r="BJ34" s="282"/>
      <c r="BK34" s="282"/>
      <c r="BL34" s="282"/>
      <c r="BM34" s="282"/>
      <c r="BN34" s="282"/>
      <c r="BO34" s="282"/>
      <c r="BP34" s="282"/>
      <c r="BQ34" s="282"/>
      <c r="BR34" s="282"/>
      <c r="BS34" s="282"/>
      <c r="BT34" s="282"/>
      <c r="BU34" s="282"/>
      <c r="BV34" s="282"/>
      <c r="BW34" s="282"/>
      <c r="BX34" s="282"/>
      <c r="BY34" s="282"/>
      <c r="BZ34" s="282"/>
      <c r="CA34" s="282"/>
      <c r="CB34" s="282"/>
      <c r="CC34" s="282"/>
      <c r="CD34" s="282"/>
      <c r="CE34" s="282"/>
      <c r="CF34" s="282"/>
      <c r="CG34" s="282"/>
      <c r="CH34" s="282"/>
      <c r="CI34" s="282"/>
      <c r="CJ34" s="282"/>
      <c r="CK34" s="282"/>
      <c r="CL34" s="282"/>
      <c r="CM34" s="282"/>
      <c r="CN34" s="282"/>
      <c r="CO34" s="282"/>
      <c r="CP34" s="282"/>
      <c r="CQ34" s="282"/>
      <c r="CR34" s="282"/>
      <c r="CS34" s="282"/>
      <c r="CT34" s="282"/>
      <c r="CU34" s="282"/>
      <c r="CV34" s="282"/>
      <c r="CW34" s="282"/>
      <c r="CX34" s="282"/>
      <c r="CY34" s="282"/>
      <c r="CZ34" s="282"/>
      <c r="DA34" s="282"/>
      <c r="DB34" s="282"/>
      <c r="DC34" s="282"/>
      <c r="DD34" s="282"/>
      <c r="DE34" s="282"/>
      <c r="DF34" s="282"/>
      <c r="DG34" s="282"/>
    </row>
    <row r="35" spans="1:111" s="10" customFormat="1">
      <c r="A35" s="74" t="s">
        <v>54</v>
      </c>
      <c r="B35" s="277"/>
      <c r="C35" s="277"/>
      <c r="D35" s="277"/>
      <c r="E35" s="277"/>
      <c r="F35" s="277">
        <f t="shared" ref="F35:K35" si="10">SUM(F29:F34)</f>
        <v>4290</v>
      </c>
      <c r="G35" s="277">
        <f t="shared" si="10"/>
        <v>4597</v>
      </c>
      <c r="H35" s="277">
        <f t="shared" si="10"/>
        <v>5002</v>
      </c>
      <c r="I35" s="277">
        <f t="shared" si="10"/>
        <v>4859</v>
      </c>
      <c r="J35" s="277">
        <f>SUM(J29:J34)</f>
        <v>4833</v>
      </c>
      <c r="K35" s="277">
        <f t="shared" si="10"/>
        <v>5430</v>
      </c>
      <c r="L35" s="277">
        <f>SUM(L29:L34)</f>
        <v>5263</v>
      </c>
      <c r="M35" s="277">
        <f>SUM(M29:M34)</f>
        <v>5661</v>
      </c>
      <c r="N35" s="277"/>
      <c r="O35" s="277">
        <f>SUM(O29:O34)</f>
        <v>5048</v>
      </c>
      <c r="P35" s="277">
        <f>SUM(P29:P34)</f>
        <v>5379</v>
      </c>
      <c r="Q35" s="225">
        <f t="shared" ref="Q35:W35" si="11">SUM(Q29:Q34)</f>
        <v>5843</v>
      </c>
      <c r="R35" s="225">
        <f t="shared" si="11"/>
        <v>5627</v>
      </c>
      <c r="S35" s="225">
        <f t="shared" si="11"/>
        <v>5124</v>
      </c>
      <c r="T35" s="225">
        <f t="shared" si="11"/>
        <v>3889</v>
      </c>
      <c r="U35" s="225">
        <f>SUM(U29:U34)</f>
        <v>4760</v>
      </c>
      <c r="V35" s="225">
        <f t="shared" si="11"/>
        <v>5373</v>
      </c>
      <c r="W35" s="225">
        <f t="shared" si="11"/>
        <v>5387</v>
      </c>
      <c r="X35" s="225">
        <f t="shared" ref="X35:AH35" si="12">SUM(X29:X34)</f>
        <v>5924</v>
      </c>
      <c r="Y35" s="225">
        <f t="shared" si="12"/>
        <v>6000</v>
      </c>
      <c r="Z35" s="225">
        <f t="shared" si="12"/>
        <v>6248</v>
      </c>
      <c r="AA35" s="225">
        <f t="shared" si="12"/>
        <v>6749</v>
      </c>
      <c r="AB35" s="277">
        <f t="shared" si="12"/>
        <v>7279</v>
      </c>
      <c r="AC35" s="142">
        <f t="shared" si="12"/>
        <v>8378</v>
      </c>
      <c r="AD35" s="222">
        <f t="shared" si="12"/>
        <v>7810</v>
      </c>
      <c r="AE35" s="222">
        <f t="shared" si="12"/>
        <v>8699</v>
      </c>
      <c r="AF35" s="222">
        <f t="shared" si="12"/>
        <v>9189</v>
      </c>
      <c r="AG35" s="222">
        <f t="shared" si="12"/>
        <v>10117</v>
      </c>
      <c r="AH35" s="222">
        <f t="shared" si="12"/>
        <v>9086</v>
      </c>
      <c r="AI35" s="282"/>
      <c r="AJ35" s="282"/>
      <c r="AK35" s="282"/>
      <c r="AL35" s="282"/>
      <c r="AM35" s="282"/>
      <c r="AN35" s="282"/>
      <c r="AO35" s="282"/>
      <c r="AP35" s="282"/>
      <c r="AQ35" s="282"/>
      <c r="AR35" s="282"/>
      <c r="AS35" s="282"/>
      <c r="AT35" s="282"/>
      <c r="AU35" s="282"/>
      <c r="AV35" s="282"/>
      <c r="AW35" s="282"/>
      <c r="AX35" s="282"/>
      <c r="AY35" s="282"/>
      <c r="AZ35" s="282"/>
      <c r="BA35" s="282"/>
      <c r="BB35" s="282"/>
      <c r="BC35" s="282"/>
      <c r="BD35" s="282"/>
      <c r="BE35" s="282"/>
      <c r="BF35" s="282"/>
      <c r="BG35" s="282"/>
      <c r="BH35" s="282"/>
      <c r="BI35" s="282"/>
      <c r="BJ35" s="282"/>
      <c r="BK35" s="282"/>
      <c r="BL35" s="282"/>
      <c r="BM35" s="282"/>
      <c r="BN35" s="282"/>
      <c r="BO35" s="282"/>
      <c r="BP35" s="282"/>
      <c r="BQ35" s="282"/>
      <c r="BR35" s="282"/>
      <c r="BS35" s="282"/>
      <c r="BT35" s="282"/>
      <c r="BU35" s="282"/>
      <c r="BV35" s="282"/>
      <c r="BW35" s="282"/>
      <c r="BX35" s="282"/>
      <c r="BY35" s="282"/>
      <c r="BZ35" s="282"/>
      <c r="CA35" s="282"/>
      <c r="CB35" s="282"/>
      <c r="CC35" s="282"/>
      <c r="CD35" s="282"/>
      <c r="CE35" s="282"/>
      <c r="CF35" s="282"/>
      <c r="CG35" s="282"/>
      <c r="CH35" s="282"/>
      <c r="CI35" s="282"/>
      <c r="CJ35" s="282"/>
      <c r="CK35" s="282"/>
      <c r="CL35" s="282"/>
      <c r="CM35" s="282"/>
      <c r="CN35" s="282"/>
      <c r="CO35" s="282"/>
      <c r="CP35" s="282"/>
      <c r="CQ35" s="282"/>
      <c r="CR35" s="282"/>
      <c r="CS35" s="282"/>
      <c r="CT35" s="282"/>
      <c r="CU35" s="282"/>
      <c r="CV35" s="282"/>
      <c r="CW35" s="282"/>
      <c r="CX35" s="282"/>
      <c r="CY35" s="282"/>
      <c r="CZ35" s="282"/>
      <c r="DA35" s="282"/>
      <c r="DB35" s="282"/>
      <c r="DC35" s="282"/>
      <c r="DD35" s="282"/>
      <c r="DE35" s="282"/>
      <c r="DF35" s="282"/>
      <c r="DG35" s="282"/>
    </row>
    <row r="36" spans="1:111">
      <c r="A36" s="72"/>
      <c r="B36" s="278"/>
      <c r="C36" s="278"/>
      <c r="D36" s="278"/>
      <c r="E36" s="278"/>
      <c r="F36" s="278"/>
      <c r="G36" s="278"/>
      <c r="H36" s="278"/>
      <c r="I36" s="278"/>
      <c r="J36" s="278"/>
      <c r="K36" s="278"/>
      <c r="L36" s="278"/>
      <c r="M36" s="278"/>
      <c r="N36" s="278"/>
      <c r="O36" s="278"/>
      <c r="P36" s="278"/>
      <c r="Q36" s="278"/>
      <c r="R36" s="278"/>
      <c r="S36" s="278"/>
      <c r="T36" s="278"/>
      <c r="U36" s="278"/>
      <c r="V36" s="278"/>
      <c r="W36" s="278"/>
      <c r="X36" s="278"/>
      <c r="Y36" s="278"/>
      <c r="Z36" s="278"/>
      <c r="AA36" s="560"/>
      <c r="AB36" s="278"/>
      <c r="AC36" s="278"/>
      <c r="AD36" s="278"/>
      <c r="AE36" s="278"/>
      <c r="AF36" s="278"/>
      <c r="AG36" s="173"/>
      <c r="AH36" s="730"/>
      <c r="AJ36" s="282"/>
      <c r="AK36" s="282"/>
      <c r="AL36" s="282"/>
      <c r="AM36" s="282"/>
      <c r="AN36" s="282"/>
      <c r="AO36" s="282"/>
      <c r="AP36" s="282"/>
      <c r="AQ36" s="282"/>
      <c r="AR36" s="282"/>
      <c r="AS36" s="282"/>
      <c r="AT36" s="282"/>
      <c r="AU36" s="282"/>
      <c r="AV36" s="282"/>
      <c r="AW36" s="282"/>
      <c r="AX36" s="282"/>
      <c r="AY36" s="282"/>
      <c r="AZ36" s="282"/>
      <c r="BA36" s="282"/>
      <c r="BB36" s="282"/>
      <c r="BC36" s="282"/>
      <c r="BD36" s="282"/>
      <c r="BE36" s="282"/>
      <c r="BF36" s="282"/>
      <c r="BG36" s="282"/>
      <c r="BH36" s="282"/>
      <c r="BI36" s="282"/>
      <c r="BJ36" s="282"/>
      <c r="BK36" s="282"/>
      <c r="BL36" s="282"/>
      <c r="BM36" s="282"/>
      <c r="BN36" s="282"/>
      <c r="BO36" s="282"/>
      <c r="BP36" s="282"/>
      <c r="BQ36" s="282"/>
      <c r="BR36" s="282"/>
      <c r="BS36" s="282"/>
      <c r="BT36" s="282"/>
      <c r="BU36" s="282"/>
      <c r="BV36" s="282"/>
      <c r="BW36" s="282"/>
      <c r="BX36" s="282"/>
      <c r="BY36" s="282"/>
      <c r="BZ36" s="282"/>
      <c r="CA36" s="282"/>
      <c r="CB36" s="282"/>
      <c r="CC36" s="282"/>
      <c r="CD36" s="282"/>
      <c r="CE36" s="282"/>
      <c r="CF36" s="282"/>
      <c r="CG36" s="282"/>
      <c r="CH36" s="282"/>
      <c r="CI36" s="282"/>
      <c r="CJ36" s="282"/>
      <c r="CK36" s="282"/>
      <c r="CL36" s="282"/>
      <c r="CM36" s="282"/>
      <c r="CN36" s="282"/>
      <c r="CO36" s="282"/>
      <c r="CP36" s="282"/>
      <c r="CQ36" s="282"/>
      <c r="CR36" s="282"/>
      <c r="CS36" s="282"/>
      <c r="CT36" s="282"/>
      <c r="CU36" s="282"/>
      <c r="CV36" s="282"/>
      <c r="CW36" s="282"/>
      <c r="CX36" s="282"/>
      <c r="CY36" s="282"/>
      <c r="CZ36" s="282"/>
      <c r="DA36" s="282"/>
      <c r="DB36" s="282"/>
      <c r="DC36" s="282"/>
      <c r="DD36" s="282"/>
      <c r="DE36" s="282"/>
      <c r="DF36" s="282"/>
      <c r="DG36" s="282"/>
    </row>
    <row r="37" spans="1:111">
      <c r="A37" s="85" t="s">
        <v>30</v>
      </c>
      <c r="B37" s="279"/>
      <c r="C37" s="279"/>
      <c r="D37" s="279"/>
      <c r="E37" s="279"/>
      <c r="F37" s="279"/>
      <c r="G37" s="279"/>
      <c r="H37" s="279"/>
      <c r="I37" s="279"/>
      <c r="J37" s="279"/>
      <c r="K37" s="279"/>
      <c r="L37" s="279"/>
      <c r="M37" s="279"/>
      <c r="N37" s="279"/>
      <c r="O37" s="279"/>
      <c r="P37" s="279"/>
      <c r="Q37" s="279"/>
      <c r="R37" s="279"/>
      <c r="S37" s="279"/>
      <c r="T37" s="279"/>
      <c r="U37" s="279"/>
      <c r="V37" s="279"/>
      <c r="W37" s="279"/>
      <c r="X37" s="279"/>
      <c r="Y37" s="279"/>
      <c r="Z37" s="279"/>
      <c r="AA37" s="561"/>
      <c r="AB37" s="279"/>
      <c r="AC37" s="279"/>
      <c r="AD37" s="603"/>
      <c r="AE37" s="603"/>
      <c r="AF37" s="603"/>
      <c r="AG37" s="603"/>
      <c r="AH37" s="603"/>
      <c r="AJ37" s="282"/>
      <c r="AK37" s="282"/>
      <c r="AL37" s="282"/>
      <c r="AM37" s="282"/>
      <c r="AN37" s="282"/>
      <c r="AO37" s="282"/>
      <c r="AP37" s="282"/>
      <c r="AQ37" s="282"/>
      <c r="AR37" s="282"/>
      <c r="AS37" s="282"/>
      <c r="AT37" s="282"/>
      <c r="AU37" s="282"/>
      <c r="AV37" s="282"/>
      <c r="AW37" s="282"/>
      <c r="AX37" s="282"/>
      <c r="AY37" s="282"/>
      <c r="AZ37" s="282"/>
      <c r="BA37" s="282"/>
      <c r="BB37" s="282"/>
      <c r="BC37" s="282"/>
      <c r="BD37" s="282"/>
      <c r="BE37" s="282"/>
      <c r="BF37" s="282"/>
      <c r="BG37" s="282"/>
      <c r="BH37" s="282"/>
      <c r="BI37" s="282"/>
      <c r="BJ37" s="282"/>
      <c r="BK37" s="282"/>
      <c r="BL37" s="282"/>
      <c r="BM37" s="282"/>
      <c r="BN37" s="282"/>
      <c r="BO37" s="282"/>
      <c r="BP37" s="282"/>
      <c r="BQ37" s="282"/>
      <c r="BR37" s="282"/>
      <c r="BS37" s="282"/>
      <c r="BT37" s="282"/>
      <c r="BU37" s="282"/>
      <c r="BV37" s="282"/>
      <c r="BW37" s="282"/>
      <c r="BX37" s="282"/>
      <c r="BY37" s="282"/>
      <c r="BZ37" s="282"/>
      <c r="CA37" s="282"/>
      <c r="CB37" s="282"/>
      <c r="CC37" s="282"/>
      <c r="CD37" s="282"/>
      <c r="CE37" s="282"/>
      <c r="CF37" s="282"/>
      <c r="CG37" s="282"/>
      <c r="CH37" s="282"/>
      <c r="CI37" s="282"/>
      <c r="CJ37" s="282"/>
      <c r="CK37" s="282"/>
      <c r="CL37" s="282"/>
      <c r="CM37" s="282"/>
      <c r="CN37" s="282"/>
      <c r="CO37" s="282"/>
      <c r="CP37" s="282"/>
      <c r="CQ37" s="282"/>
      <c r="CR37" s="282"/>
      <c r="CS37" s="282"/>
      <c r="CT37" s="282"/>
      <c r="CU37" s="282"/>
      <c r="CV37" s="282"/>
      <c r="CW37" s="282"/>
      <c r="CX37" s="282"/>
      <c r="CY37" s="282"/>
      <c r="CZ37" s="282"/>
      <c r="DA37" s="282"/>
      <c r="DB37" s="282"/>
      <c r="DC37" s="282"/>
      <c r="DD37" s="282"/>
      <c r="DE37" s="282"/>
      <c r="DF37" s="282"/>
      <c r="DG37" s="282"/>
    </row>
    <row r="38" spans="1:111">
      <c r="A38" s="72" t="s">
        <v>2</v>
      </c>
      <c r="B38" s="280"/>
      <c r="C38" s="226"/>
      <c r="D38" s="226"/>
      <c r="E38" s="226"/>
      <c r="F38" s="280">
        <f t="shared" ref="F38:K41" si="13">+F29/F14</f>
        <v>0.22982304704359086</v>
      </c>
      <c r="G38" s="226">
        <f t="shared" si="13"/>
        <v>0.23140581359263473</v>
      </c>
      <c r="H38" s="226">
        <f t="shared" si="13"/>
        <v>0.2329355108877722</v>
      </c>
      <c r="I38" s="226">
        <f t="shared" si="13"/>
        <v>0.22707674619143431</v>
      </c>
      <c r="J38" s="280">
        <f>+J29/J14</f>
        <v>0.2310220852593734</v>
      </c>
      <c r="K38" s="280">
        <f t="shared" si="13"/>
        <v>0.23415586721107759</v>
      </c>
      <c r="L38" s="280">
        <f>+L29/L14</f>
        <v>0.23666696246339516</v>
      </c>
      <c r="M38" s="280">
        <f t="shared" ref="M38:R41" si="14">+M29/M14</f>
        <v>0.23149888907878996</v>
      </c>
      <c r="N38" s="280"/>
      <c r="O38" s="280">
        <f t="shared" si="14"/>
        <v>0.22970957269456874</v>
      </c>
      <c r="P38" s="280">
        <f>+P29/P14</f>
        <v>0.23158510105227995</v>
      </c>
      <c r="Q38" s="280">
        <f t="shared" si="14"/>
        <v>0.2352606789020627</v>
      </c>
      <c r="R38" s="280">
        <f t="shared" si="14"/>
        <v>0.23093405285294819</v>
      </c>
      <c r="S38" s="280">
        <f t="shared" ref="S38:AH38" si="15">+S29/S14</f>
        <v>0.21746634449430446</v>
      </c>
      <c r="T38" s="280">
        <f t="shared" si="15"/>
        <v>0.21429197720298115</v>
      </c>
      <c r="U38" s="280">
        <f t="shared" si="15"/>
        <v>0.22952060555088311</v>
      </c>
      <c r="V38" s="280">
        <f t="shared" si="15"/>
        <v>0.23822914992768762</v>
      </c>
      <c r="W38" s="280">
        <f t="shared" si="15"/>
        <v>0.23693803159173754</v>
      </c>
      <c r="X38" s="280">
        <f t="shared" si="15"/>
        <v>0.23878152636750738</v>
      </c>
      <c r="Y38" s="280">
        <f t="shared" si="15"/>
        <v>0.24132270168855535</v>
      </c>
      <c r="Z38" s="280">
        <f t="shared" si="15"/>
        <v>0.23920493488690883</v>
      </c>
      <c r="AA38" s="226">
        <f t="shared" si="15"/>
        <v>0.23825629462608042</v>
      </c>
      <c r="AB38" s="226">
        <f t="shared" si="15"/>
        <v>0.22853544188650199</v>
      </c>
      <c r="AC38" s="226">
        <f t="shared" si="15"/>
        <v>0.24198571166880381</v>
      </c>
      <c r="AD38" s="226">
        <f t="shared" si="15"/>
        <v>0.23564530289727831</v>
      </c>
      <c r="AE38" s="226">
        <f t="shared" si="15"/>
        <v>0.24075544464609799</v>
      </c>
      <c r="AF38" s="226">
        <f t="shared" si="15"/>
        <v>0.24043010752688171</v>
      </c>
      <c r="AG38" s="226">
        <f t="shared" si="15"/>
        <v>0.24911506694710922</v>
      </c>
      <c r="AH38" s="226">
        <f t="shared" si="15"/>
        <v>0.24789428557018209</v>
      </c>
      <c r="AJ38" s="282"/>
      <c r="AK38" s="282"/>
      <c r="AL38" s="282"/>
      <c r="AM38" s="282"/>
      <c r="AN38" s="282"/>
      <c r="AO38" s="282"/>
      <c r="AP38" s="282"/>
      <c r="AQ38" s="282"/>
      <c r="AR38" s="282"/>
      <c r="AS38" s="282"/>
      <c r="AT38" s="282"/>
      <c r="AU38" s="282"/>
      <c r="AV38" s="282"/>
      <c r="AW38" s="282"/>
      <c r="AX38" s="282"/>
      <c r="AY38" s="282"/>
      <c r="AZ38" s="282"/>
      <c r="BA38" s="282"/>
      <c r="BB38" s="282"/>
      <c r="BC38" s="282"/>
      <c r="BD38" s="282"/>
      <c r="BE38" s="282"/>
      <c r="BF38" s="282"/>
      <c r="BG38" s="282"/>
      <c r="BH38" s="282"/>
      <c r="BI38" s="282"/>
      <c r="BJ38" s="282"/>
      <c r="BK38" s="282"/>
      <c r="BL38" s="282"/>
      <c r="BM38" s="282"/>
      <c r="BN38" s="282"/>
      <c r="BO38" s="282"/>
      <c r="BP38" s="282"/>
      <c r="BQ38" s="282"/>
      <c r="BR38" s="282"/>
      <c r="BS38" s="282"/>
      <c r="BT38" s="282"/>
      <c r="BU38" s="282"/>
      <c r="BV38" s="282"/>
      <c r="BW38" s="282"/>
      <c r="BX38" s="282"/>
      <c r="BY38" s="282"/>
      <c r="BZ38" s="282"/>
      <c r="CA38" s="282"/>
      <c r="CB38" s="282"/>
      <c r="CC38" s="282"/>
      <c r="CD38" s="282"/>
      <c r="CE38" s="282"/>
      <c r="CF38" s="282"/>
      <c r="CG38" s="282"/>
      <c r="CH38" s="282"/>
      <c r="CI38" s="282"/>
      <c r="CJ38" s="282"/>
      <c r="CK38" s="282"/>
      <c r="CL38" s="282"/>
      <c r="CM38" s="282"/>
      <c r="CN38" s="282"/>
      <c r="CO38" s="282"/>
      <c r="CP38" s="282"/>
      <c r="CQ38" s="282"/>
      <c r="CR38" s="282"/>
      <c r="CS38" s="282"/>
      <c r="CT38" s="282"/>
      <c r="CU38" s="282"/>
      <c r="CV38" s="282"/>
      <c r="CW38" s="282"/>
      <c r="CX38" s="282"/>
      <c r="CY38" s="282"/>
      <c r="CZ38" s="282"/>
      <c r="DA38" s="282"/>
      <c r="DB38" s="282"/>
      <c r="DC38" s="282"/>
      <c r="DD38" s="282"/>
      <c r="DE38" s="282"/>
      <c r="DF38" s="282"/>
      <c r="DG38" s="282"/>
    </row>
    <row r="39" spans="1:111">
      <c r="A39" s="72" t="s">
        <v>191</v>
      </c>
      <c r="B39" s="280"/>
      <c r="C39" s="226"/>
      <c r="D39" s="226"/>
      <c r="E39" s="226"/>
      <c r="F39" s="280">
        <f t="shared" si="13"/>
        <v>0.24742268041237114</v>
      </c>
      <c r="G39" s="226">
        <f t="shared" si="13"/>
        <v>0.25026221942521504</v>
      </c>
      <c r="H39" s="226">
        <f t="shared" si="13"/>
        <v>0.2534707614640303</v>
      </c>
      <c r="I39" s="226">
        <f t="shared" si="13"/>
        <v>0.25817555938037867</v>
      </c>
      <c r="J39" s="280">
        <f>+J30/J15</f>
        <v>0.24586108468125595</v>
      </c>
      <c r="K39" s="280">
        <f t="shared" si="13"/>
        <v>0.25766550522648085</v>
      </c>
      <c r="L39" s="280">
        <f>+L30/L15</f>
        <v>0.2494309559939302</v>
      </c>
      <c r="M39" s="280">
        <f t="shared" si="14"/>
        <v>0.25017421602787454</v>
      </c>
      <c r="N39" s="280"/>
      <c r="O39" s="280">
        <f t="shared" si="14"/>
        <v>0.2459546925566343</v>
      </c>
      <c r="P39" s="280">
        <f>+P30/P15</f>
        <v>0.2479646017699115</v>
      </c>
      <c r="Q39" s="280">
        <f t="shared" si="14"/>
        <v>0.24692975274275422</v>
      </c>
      <c r="R39" s="280">
        <f t="shared" si="14"/>
        <v>0.24253048780487804</v>
      </c>
      <c r="S39" s="280">
        <f t="shared" ref="S39:AH39" si="16">+S30/S15</f>
        <v>0.24305893813930832</v>
      </c>
      <c r="T39" s="280">
        <f t="shared" si="16"/>
        <v>0.19556235654169854</v>
      </c>
      <c r="U39" s="280">
        <f t="shared" si="16"/>
        <v>0.22840755735492577</v>
      </c>
      <c r="V39" s="280">
        <f t="shared" si="16"/>
        <v>0.22925944252020453</v>
      </c>
      <c r="W39" s="280">
        <f t="shared" si="16"/>
        <v>0.24897179788484136</v>
      </c>
      <c r="X39" s="280">
        <f t="shared" si="16"/>
        <v>0.24778393351800554</v>
      </c>
      <c r="Y39" s="280">
        <f t="shared" si="16"/>
        <v>0.24113670851151883</v>
      </c>
      <c r="Z39" s="280">
        <f t="shared" si="16"/>
        <v>0.23092420045328632</v>
      </c>
      <c r="AA39" s="226">
        <f t="shared" si="16"/>
        <v>0.22728939968211273</v>
      </c>
      <c r="AB39" s="226">
        <f t="shared" si="16"/>
        <v>0.22742367434386718</v>
      </c>
      <c r="AC39" s="226">
        <f t="shared" si="16"/>
        <v>0.23040534273258512</v>
      </c>
      <c r="AD39" s="226">
        <f t="shared" si="16"/>
        <v>0.18232199887281608</v>
      </c>
      <c r="AE39" s="226">
        <f t="shared" si="16"/>
        <v>0.22704975473020322</v>
      </c>
      <c r="AF39" s="226">
        <f t="shared" si="16"/>
        <v>0.22949317202822839</v>
      </c>
      <c r="AG39" s="226">
        <f t="shared" si="16"/>
        <v>0.22819848176263655</v>
      </c>
      <c r="AH39" s="226">
        <f t="shared" si="16"/>
        <v>0.21332133213321333</v>
      </c>
      <c r="AJ39" s="282"/>
      <c r="AK39" s="282"/>
      <c r="AL39" s="282"/>
      <c r="AM39" s="282"/>
      <c r="AN39" s="282"/>
      <c r="AO39" s="282"/>
      <c r="AP39" s="282"/>
      <c r="AQ39" s="282"/>
      <c r="AR39" s="282"/>
      <c r="AS39" s="282"/>
      <c r="AT39" s="282"/>
      <c r="AU39" s="282"/>
      <c r="AV39" s="282"/>
      <c r="AW39" s="282"/>
      <c r="AX39" s="282"/>
      <c r="AY39" s="282"/>
      <c r="AZ39" s="282"/>
      <c r="BA39" s="282"/>
      <c r="BB39" s="282"/>
      <c r="BC39" s="282"/>
      <c r="BD39" s="282"/>
      <c r="BE39" s="282"/>
      <c r="BF39" s="282"/>
      <c r="BG39" s="282"/>
      <c r="BH39" s="282"/>
      <c r="BI39" s="282"/>
      <c r="BJ39" s="282"/>
      <c r="BK39" s="282"/>
      <c r="BL39" s="282"/>
      <c r="BM39" s="282"/>
      <c r="BN39" s="282"/>
      <c r="BO39" s="282"/>
      <c r="BP39" s="282"/>
      <c r="BQ39" s="282"/>
      <c r="BR39" s="282"/>
      <c r="BS39" s="282"/>
      <c r="BT39" s="282"/>
      <c r="BU39" s="282"/>
      <c r="BV39" s="282"/>
      <c r="BW39" s="282"/>
      <c r="BX39" s="282"/>
      <c r="BY39" s="282"/>
      <c r="BZ39" s="282"/>
      <c r="CA39" s="282"/>
      <c r="CB39" s="282"/>
      <c r="CC39" s="282"/>
      <c r="CD39" s="282"/>
      <c r="CE39" s="282"/>
      <c r="CF39" s="282"/>
      <c r="CG39" s="282"/>
      <c r="CH39" s="282"/>
      <c r="CI39" s="282"/>
      <c r="CJ39" s="282"/>
      <c r="CK39" s="282"/>
      <c r="CL39" s="282"/>
      <c r="CM39" s="282"/>
      <c r="CN39" s="282"/>
      <c r="CO39" s="282"/>
      <c r="CP39" s="282"/>
      <c r="CQ39" s="282"/>
      <c r="CR39" s="282"/>
      <c r="CS39" s="282"/>
      <c r="CT39" s="282"/>
      <c r="CU39" s="282"/>
      <c r="CV39" s="282"/>
      <c r="CW39" s="282"/>
      <c r="CX39" s="282"/>
      <c r="CY39" s="282"/>
      <c r="CZ39" s="282"/>
      <c r="DA39" s="282"/>
      <c r="DB39" s="282"/>
      <c r="DC39" s="282"/>
      <c r="DD39" s="282"/>
      <c r="DE39" s="282"/>
      <c r="DF39" s="282"/>
      <c r="DG39" s="282"/>
    </row>
    <row r="40" spans="1:111">
      <c r="A40" s="72" t="s">
        <v>3</v>
      </c>
      <c r="B40" s="153"/>
      <c r="C40" s="76"/>
      <c r="D40" s="76"/>
      <c r="E40" s="76"/>
      <c r="F40" s="153">
        <f t="shared" si="13"/>
        <v>0.22522068095838588</v>
      </c>
      <c r="G40" s="76">
        <f t="shared" si="13"/>
        <v>0.23260293763544426</v>
      </c>
      <c r="H40" s="76">
        <f t="shared" si="13"/>
        <v>0.33162518301610544</v>
      </c>
      <c r="I40" s="76">
        <f t="shared" si="13"/>
        <v>0.23155397390272836</v>
      </c>
      <c r="J40" s="153">
        <f>+J31/J16</f>
        <v>0.23312589755864049</v>
      </c>
      <c r="K40" s="153">
        <f t="shared" si="13"/>
        <v>0.23368001770303165</v>
      </c>
      <c r="L40" s="153">
        <f>+L31/L16</f>
        <v>0.23321878579610539</v>
      </c>
      <c r="M40" s="280">
        <f t="shared" si="14"/>
        <v>0.2340381851775816</v>
      </c>
      <c r="N40" s="280"/>
      <c r="O40" s="280">
        <f t="shared" si="14"/>
        <v>0.2216846272267429</v>
      </c>
      <c r="P40" s="280">
        <f>+P31/P16</f>
        <v>0.22202797202797203</v>
      </c>
      <c r="Q40" s="280">
        <f t="shared" si="14"/>
        <v>0.21973656700815389</v>
      </c>
      <c r="R40" s="280">
        <f t="shared" si="14"/>
        <v>0.2068248023304203</v>
      </c>
      <c r="S40" s="280">
        <f t="shared" ref="S40:AH40" si="17">+S31/S16</f>
        <v>0.19055568805151443</v>
      </c>
      <c r="T40" s="280">
        <f t="shared" si="17"/>
        <v>9.9552906110283154E-2</v>
      </c>
      <c r="U40" s="280">
        <f t="shared" si="17"/>
        <v>0.12153518123667377</v>
      </c>
      <c r="V40" s="280">
        <f t="shared" si="17"/>
        <v>0.17608350351713184</v>
      </c>
      <c r="W40" s="280">
        <f t="shared" si="17"/>
        <v>0.19456821557394441</v>
      </c>
      <c r="X40" s="280">
        <f t="shared" si="17"/>
        <v>0.20102459016393442</v>
      </c>
      <c r="Y40" s="280">
        <f t="shared" si="17"/>
        <v>0.20691144708423326</v>
      </c>
      <c r="Z40" s="280">
        <f t="shared" si="17"/>
        <v>0.21546748749519046</v>
      </c>
      <c r="AA40" s="226">
        <f t="shared" si="17"/>
        <v>0.20952193586464687</v>
      </c>
      <c r="AB40" s="226">
        <f t="shared" si="17"/>
        <v>0.1992599444958372</v>
      </c>
      <c r="AC40" s="226">
        <f t="shared" si="17"/>
        <v>0.21434613432583319</v>
      </c>
      <c r="AD40" s="226">
        <f t="shared" si="17"/>
        <v>0.17978208232445519</v>
      </c>
      <c r="AE40" s="226">
        <f t="shared" si="17"/>
        <v>0.2111829944547135</v>
      </c>
      <c r="AF40" s="226">
        <f t="shared" si="17"/>
        <v>0.21771978021978022</v>
      </c>
      <c r="AG40" s="226">
        <f t="shared" si="17"/>
        <v>0.22543115247741582</v>
      </c>
      <c r="AH40" s="226">
        <f t="shared" si="17"/>
        <v>0.21423728813559323</v>
      </c>
      <c r="AJ40" s="282"/>
      <c r="AK40" s="282"/>
      <c r="AL40" s="282"/>
      <c r="AM40" s="282"/>
      <c r="AN40" s="282"/>
      <c r="AO40" s="282"/>
      <c r="AP40" s="282"/>
      <c r="AQ40" s="282"/>
      <c r="AR40" s="282"/>
      <c r="AS40" s="282"/>
      <c r="AT40" s="282"/>
      <c r="AU40" s="282"/>
      <c r="AV40" s="282"/>
      <c r="AW40" s="282"/>
      <c r="AX40" s="282"/>
      <c r="AY40" s="282"/>
      <c r="AZ40" s="282"/>
      <c r="BA40" s="282"/>
      <c r="BB40" s="282"/>
      <c r="BC40" s="282"/>
      <c r="BD40" s="282"/>
      <c r="BE40" s="282"/>
      <c r="BF40" s="282"/>
      <c r="BG40" s="282"/>
      <c r="BH40" s="282"/>
      <c r="BI40" s="282"/>
      <c r="BJ40" s="282"/>
      <c r="BK40" s="282"/>
      <c r="BL40" s="282"/>
      <c r="BM40" s="282"/>
      <c r="BN40" s="282"/>
      <c r="BO40" s="282"/>
      <c r="BP40" s="282"/>
      <c r="BQ40" s="282"/>
      <c r="BR40" s="282"/>
      <c r="BS40" s="282"/>
      <c r="BT40" s="282"/>
      <c r="BU40" s="282"/>
      <c r="BV40" s="282"/>
      <c r="BW40" s="282"/>
      <c r="BX40" s="282"/>
      <c r="BY40" s="282"/>
      <c r="BZ40" s="282"/>
      <c r="CA40" s="282"/>
      <c r="CB40" s="282"/>
      <c r="CC40" s="282"/>
      <c r="CD40" s="282"/>
      <c r="CE40" s="282"/>
      <c r="CF40" s="282"/>
      <c r="CG40" s="282"/>
      <c r="CH40" s="282"/>
      <c r="CI40" s="282"/>
      <c r="CJ40" s="282"/>
      <c r="CK40" s="282"/>
      <c r="CL40" s="282"/>
      <c r="CM40" s="282"/>
      <c r="CN40" s="282"/>
      <c r="CO40" s="282"/>
      <c r="CP40" s="282"/>
      <c r="CQ40" s="282"/>
      <c r="CR40" s="282"/>
      <c r="CS40" s="282"/>
      <c r="CT40" s="282"/>
      <c r="CU40" s="282"/>
      <c r="CV40" s="282"/>
      <c r="CW40" s="282"/>
      <c r="CX40" s="282"/>
      <c r="CY40" s="282"/>
      <c r="CZ40" s="282"/>
      <c r="DA40" s="282"/>
      <c r="DB40" s="282"/>
      <c r="DC40" s="282"/>
      <c r="DD40" s="282"/>
      <c r="DE40" s="282"/>
      <c r="DF40" s="282"/>
      <c r="DG40" s="282"/>
    </row>
    <row r="41" spans="1:111">
      <c r="A41" s="72" t="s">
        <v>193</v>
      </c>
      <c r="B41" s="154"/>
      <c r="C41" s="77"/>
      <c r="D41" s="77"/>
      <c r="E41" s="77"/>
      <c r="F41" s="154">
        <f t="shared" si="13"/>
        <v>0.15046554934823092</v>
      </c>
      <c r="G41" s="77">
        <f t="shared" si="13"/>
        <v>0.16334250343878953</v>
      </c>
      <c r="H41" s="77">
        <f t="shared" si="13"/>
        <v>0.1500732064421669</v>
      </c>
      <c r="I41" s="77">
        <f t="shared" si="13"/>
        <v>0.14384508990318118</v>
      </c>
      <c r="J41" s="154">
        <f>+J32/J17</f>
        <v>0.18901174844505875</v>
      </c>
      <c r="K41" s="154">
        <f t="shared" si="13"/>
        <v>0.15011323196376578</v>
      </c>
      <c r="L41" s="154">
        <f>+L32/L17</f>
        <v>0.16489178976296806</v>
      </c>
      <c r="M41" s="347">
        <f t="shared" si="14"/>
        <v>0.16369993642720915</v>
      </c>
      <c r="N41" s="347"/>
      <c r="O41" s="347">
        <f t="shared" si="14"/>
        <v>0.16493547371734341</v>
      </c>
      <c r="P41" s="347">
        <f>+P32/P17</f>
        <v>0.17412095639943742</v>
      </c>
      <c r="Q41" s="347">
        <f>+Q32/Q17</f>
        <v>0.16391668920746552</v>
      </c>
      <c r="R41" s="347">
        <f>+R32/R17</f>
        <v>0.16035570854847964</v>
      </c>
      <c r="S41" s="347">
        <f t="shared" ref="S41:AH41" si="18">+S32/S17</f>
        <v>0.14225563909774436</v>
      </c>
      <c r="T41" s="347">
        <f t="shared" si="18"/>
        <v>9.7610921501706485E-2</v>
      </c>
      <c r="U41" s="347">
        <f t="shared" si="18"/>
        <v>0.13983628922237382</v>
      </c>
      <c r="V41" s="347">
        <f t="shared" si="18"/>
        <v>0.14559780746831105</v>
      </c>
      <c r="W41" s="347">
        <f t="shared" si="18"/>
        <v>0.1525152194809356</v>
      </c>
      <c r="X41" s="347">
        <f t="shared" si="18"/>
        <v>0.15960912052117263</v>
      </c>
      <c r="Y41" s="347">
        <f t="shared" si="18"/>
        <v>0.16545893719806765</v>
      </c>
      <c r="Z41" s="347">
        <f t="shared" si="18"/>
        <v>0.16296728971962618</v>
      </c>
      <c r="AA41" s="562">
        <f t="shared" si="18"/>
        <v>0.17936250675310642</v>
      </c>
      <c r="AB41" s="562">
        <f t="shared" si="18"/>
        <v>0.19001648222274548</v>
      </c>
      <c r="AC41" s="562">
        <f t="shared" si="18"/>
        <v>0.18878432878816978</v>
      </c>
      <c r="AD41" s="562">
        <f t="shared" si="18"/>
        <v>0.18161777174834662</v>
      </c>
      <c r="AE41" s="562">
        <f t="shared" si="18"/>
        <v>0.19096064042695129</v>
      </c>
      <c r="AF41" s="562">
        <f t="shared" si="18"/>
        <v>0.18951376684241358</v>
      </c>
      <c r="AG41" s="226">
        <f t="shared" si="18"/>
        <v>0.20008401008120974</v>
      </c>
      <c r="AH41" s="226">
        <f t="shared" si="18"/>
        <v>0.19082648204240588</v>
      </c>
      <c r="AJ41" s="282"/>
      <c r="AK41" s="282"/>
      <c r="AL41" s="282"/>
      <c r="AM41" s="282"/>
      <c r="AN41" s="282"/>
      <c r="AO41" s="282"/>
      <c r="AP41" s="282"/>
      <c r="AQ41" s="282"/>
      <c r="AR41" s="282"/>
      <c r="AS41" s="282"/>
      <c r="AT41" s="282"/>
      <c r="AU41" s="282"/>
      <c r="AV41" s="282"/>
      <c r="AW41" s="282"/>
      <c r="AX41" s="282"/>
      <c r="AY41" s="282"/>
      <c r="AZ41" s="282"/>
      <c r="BA41" s="282"/>
      <c r="BB41" s="282"/>
      <c r="BC41" s="282"/>
      <c r="BD41" s="282"/>
      <c r="BE41" s="282"/>
      <c r="BF41" s="282"/>
      <c r="BG41" s="282"/>
      <c r="BH41" s="282"/>
      <c r="BI41" s="282"/>
      <c r="BJ41" s="282"/>
      <c r="BK41" s="282"/>
      <c r="BL41" s="282"/>
      <c r="BM41" s="282"/>
      <c r="BN41" s="282"/>
      <c r="BO41" s="282"/>
      <c r="BP41" s="282"/>
      <c r="BQ41" s="282"/>
      <c r="BR41" s="282"/>
      <c r="BS41" s="282"/>
      <c r="BT41" s="282"/>
      <c r="BU41" s="282"/>
      <c r="BV41" s="282"/>
      <c r="BW41" s="282"/>
      <c r="BX41" s="282"/>
      <c r="BY41" s="282"/>
      <c r="BZ41" s="282"/>
      <c r="CA41" s="282"/>
      <c r="CB41" s="282"/>
      <c r="CC41" s="282"/>
      <c r="CD41" s="282"/>
      <c r="CE41" s="282"/>
      <c r="CF41" s="282"/>
      <c r="CG41" s="282"/>
      <c r="CH41" s="282"/>
      <c r="CI41" s="282"/>
      <c r="CJ41" s="282"/>
      <c r="CK41" s="282"/>
      <c r="CL41" s="282"/>
      <c r="CM41" s="282"/>
      <c r="CN41" s="282"/>
      <c r="CO41" s="282"/>
      <c r="CP41" s="282"/>
      <c r="CQ41" s="282"/>
      <c r="CR41" s="282"/>
      <c r="CS41" s="282"/>
      <c r="CT41" s="282"/>
      <c r="CU41" s="282"/>
      <c r="CV41" s="282"/>
      <c r="CW41" s="282"/>
      <c r="CX41" s="282"/>
      <c r="CY41" s="282"/>
      <c r="CZ41" s="282"/>
      <c r="DA41" s="282"/>
      <c r="DB41" s="282"/>
      <c r="DC41" s="282"/>
      <c r="DD41" s="282"/>
      <c r="DE41" s="282"/>
      <c r="DF41" s="282"/>
      <c r="DG41" s="282"/>
    </row>
    <row r="42" spans="1:111">
      <c r="A42" s="73"/>
      <c r="B42" s="155"/>
      <c r="C42" s="155"/>
      <c r="D42" s="155"/>
      <c r="E42" s="155"/>
      <c r="F42" s="155"/>
      <c r="G42" s="155"/>
      <c r="H42" s="155"/>
      <c r="I42" s="155"/>
      <c r="J42" s="155"/>
      <c r="K42" s="155"/>
      <c r="L42" s="155"/>
      <c r="M42" s="348"/>
      <c r="N42" s="348"/>
      <c r="O42" s="348"/>
      <c r="P42" s="348"/>
      <c r="Q42" s="348"/>
      <c r="R42" s="348"/>
      <c r="S42" s="348"/>
      <c r="T42" s="348"/>
      <c r="U42" s="348"/>
      <c r="V42" s="348"/>
      <c r="W42" s="348"/>
      <c r="X42" s="348"/>
      <c r="Y42" s="348"/>
      <c r="Z42" s="348"/>
      <c r="AA42" s="227"/>
      <c r="AB42" s="227"/>
      <c r="AC42" s="227"/>
      <c r="AD42" s="227"/>
      <c r="AE42" s="227"/>
      <c r="AF42" s="227"/>
      <c r="AG42" s="227"/>
      <c r="AH42" s="227"/>
      <c r="AJ42" s="282"/>
      <c r="AK42" s="282"/>
      <c r="AL42" s="282"/>
      <c r="AM42" s="282"/>
      <c r="AN42" s="282"/>
      <c r="AO42" s="282"/>
      <c r="AP42" s="282"/>
      <c r="AQ42" s="282"/>
      <c r="AR42" s="282"/>
      <c r="AS42" s="282"/>
      <c r="AT42" s="282"/>
      <c r="AU42" s="282"/>
      <c r="AV42" s="282"/>
      <c r="AW42" s="282"/>
      <c r="AX42" s="282"/>
      <c r="AY42" s="282"/>
      <c r="AZ42" s="282"/>
      <c r="BA42" s="282"/>
      <c r="BB42" s="282"/>
      <c r="BC42" s="282"/>
      <c r="BD42" s="282"/>
      <c r="BE42" s="282"/>
      <c r="BF42" s="282"/>
      <c r="BG42" s="282"/>
      <c r="BH42" s="282"/>
      <c r="BI42" s="282"/>
      <c r="BJ42" s="282"/>
      <c r="BK42" s="282"/>
      <c r="BL42" s="282"/>
      <c r="BM42" s="282"/>
      <c r="BN42" s="282"/>
      <c r="BO42" s="282"/>
      <c r="BP42" s="282"/>
      <c r="BQ42" s="282"/>
      <c r="BR42" s="282"/>
      <c r="BS42" s="282"/>
      <c r="BT42" s="282"/>
      <c r="BU42" s="282"/>
      <c r="BV42" s="282"/>
      <c r="BW42" s="282"/>
      <c r="BX42" s="282"/>
      <c r="BY42" s="282"/>
      <c r="BZ42" s="282"/>
      <c r="CA42" s="282"/>
      <c r="CB42" s="282"/>
      <c r="CC42" s="282"/>
      <c r="CD42" s="282"/>
      <c r="CE42" s="282"/>
      <c r="CF42" s="282"/>
      <c r="CG42" s="282"/>
      <c r="CH42" s="282"/>
      <c r="CI42" s="282"/>
      <c r="CJ42" s="282"/>
      <c r="CK42" s="282"/>
      <c r="CL42" s="282"/>
      <c r="CM42" s="282"/>
      <c r="CN42" s="282"/>
      <c r="CO42" s="282"/>
      <c r="CP42" s="282"/>
      <c r="CQ42" s="282"/>
      <c r="CR42" s="282"/>
      <c r="CS42" s="282"/>
      <c r="CT42" s="282"/>
      <c r="CU42" s="282"/>
      <c r="CV42" s="282"/>
      <c r="CW42" s="282"/>
      <c r="CX42" s="282"/>
      <c r="CY42" s="282"/>
      <c r="CZ42" s="282"/>
      <c r="DA42" s="282"/>
      <c r="DB42" s="282"/>
      <c r="DC42" s="282"/>
      <c r="DD42" s="282"/>
      <c r="DE42" s="282"/>
      <c r="DF42" s="282"/>
      <c r="DG42" s="282"/>
    </row>
    <row r="43" spans="1:111">
      <c r="A43" s="74" t="s">
        <v>30</v>
      </c>
      <c r="B43" s="206"/>
      <c r="C43" s="206"/>
      <c r="D43" s="206"/>
      <c r="E43" s="206"/>
      <c r="F43" s="206">
        <f t="shared" ref="F43:L43" si="19">+F35/F19</f>
        <v>0.20847507046360189</v>
      </c>
      <c r="G43" s="206">
        <f t="shared" si="19"/>
        <v>0.21484320231808196</v>
      </c>
      <c r="H43" s="206">
        <f t="shared" si="19"/>
        <v>0.23781676413255359</v>
      </c>
      <c r="I43" s="206">
        <f t="shared" si="19"/>
        <v>0.21457275336718923</v>
      </c>
      <c r="J43" s="206">
        <f>+J35/J19</f>
        <v>0.22062448644207067</v>
      </c>
      <c r="K43" s="206">
        <f t="shared" si="19"/>
        <v>0.22198601856015698</v>
      </c>
      <c r="L43" s="206">
        <f t="shared" si="19"/>
        <v>0.22230200633579725</v>
      </c>
      <c r="M43" s="349">
        <f t="shared" ref="M43:W43" si="20">+M35/M19</f>
        <v>0.22356936929821097</v>
      </c>
      <c r="N43" s="349"/>
      <c r="O43" s="349">
        <f>+O35/O19</f>
        <v>0.20875894297175468</v>
      </c>
      <c r="P43" s="349">
        <f t="shared" si="20"/>
        <v>0.21028146989835808</v>
      </c>
      <c r="Q43" s="349">
        <f t="shared" si="20"/>
        <v>0.21903583745689009</v>
      </c>
      <c r="R43" s="349">
        <f>+R35/R19</f>
        <v>0.20597386434349721</v>
      </c>
      <c r="S43" s="349">
        <f t="shared" si="20"/>
        <v>0.20415969399952189</v>
      </c>
      <c r="T43" s="349">
        <f t="shared" si="20"/>
        <v>0.16135590407435069</v>
      </c>
      <c r="U43" s="349">
        <f>+U35/U19</f>
        <v>0.19155700430600828</v>
      </c>
      <c r="V43" s="349">
        <f t="shared" si="20"/>
        <v>0.20875747921361412</v>
      </c>
      <c r="W43" s="349">
        <f t="shared" si="20"/>
        <v>0.20702509511548364</v>
      </c>
      <c r="X43" s="349">
        <f t="shared" ref="X43:AH43" si="21">+X35/X19</f>
        <v>0.21515217549211885</v>
      </c>
      <c r="Y43" s="349">
        <f t="shared" si="21"/>
        <v>0.21564117308798159</v>
      </c>
      <c r="Z43" s="349">
        <f t="shared" si="21"/>
        <v>0.21155994988656757</v>
      </c>
      <c r="AA43" s="563">
        <f t="shared" si="21"/>
        <v>0.22432360566376389</v>
      </c>
      <c r="AB43" s="563">
        <f t="shared" si="21"/>
        <v>0.21983630817553079</v>
      </c>
      <c r="AC43" s="563">
        <f t="shared" si="21"/>
        <v>0.22004517518516573</v>
      </c>
      <c r="AD43" s="563">
        <f t="shared" si="21"/>
        <v>0.19498676786338442</v>
      </c>
      <c r="AE43" s="563">
        <f t="shared" si="21"/>
        <v>0.21823336092922907</v>
      </c>
      <c r="AF43" s="563">
        <f t="shared" si="21"/>
        <v>0.21190388340558988</v>
      </c>
      <c r="AG43" s="563">
        <f t="shared" si="21"/>
        <v>0.2274249747105766</v>
      </c>
      <c r="AH43" s="563">
        <f t="shared" si="21"/>
        <v>0.20211772033634381</v>
      </c>
      <c r="AJ43" s="282"/>
      <c r="AK43" s="282"/>
      <c r="AL43" s="282"/>
      <c r="AM43" s="282"/>
      <c r="AN43" s="282"/>
      <c r="AO43" s="282"/>
      <c r="AP43" s="282"/>
      <c r="AQ43" s="282"/>
      <c r="AR43" s="282"/>
      <c r="AS43" s="282"/>
      <c r="AT43" s="282"/>
      <c r="AU43" s="282"/>
      <c r="AV43" s="282"/>
      <c r="AW43" s="282"/>
      <c r="AX43" s="282"/>
      <c r="AY43" s="282"/>
      <c r="AZ43" s="282"/>
      <c r="BA43" s="282"/>
      <c r="BB43" s="282"/>
      <c r="BC43" s="282"/>
      <c r="BD43" s="282"/>
      <c r="BE43" s="282"/>
      <c r="BF43" s="282"/>
      <c r="BG43" s="282"/>
      <c r="BH43" s="282"/>
      <c r="BI43" s="282"/>
      <c r="BJ43" s="282"/>
      <c r="BK43" s="282"/>
      <c r="BL43" s="282"/>
      <c r="BM43" s="282"/>
      <c r="BN43" s="282"/>
      <c r="BO43" s="282"/>
      <c r="BP43" s="282"/>
      <c r="BQ43" s="282"/>
      <c r="BR43" s="282"/>
      <c r="BS43" s="282"/>
      <c r="BT43" s="282"/>
      <c r="BU43" s="282"/>
      <c r="BV43" s="282"/>
      <c r="BW43" s="282"/>
      <c r="BX43" s="282"/>
      <c r="BY43" s="282"/>
      <c r="BZ43" s="282"/>
      <c r="CA43" s="282"/>
      <c r="CB43" s="282"/>
      <c r="CC43" s="282"/>
      <c r="CD43" s="282"/>
      <c r="CE43" s="282"/>
      <c r="CF43" s="282"/>
      <c r="CG43" s="282"/>
      <c r="CH43" s="282"/>
      <c r="CI43" s="282"/>
      <c r="CJ43" s="282"/>
      <c r="CK43" s="282"/>
      <c r="CL43" s="282"/>
      <c r="CM43" s="282"/>
      <c r="CN43" s="282"/>
      <c r="CO43" s="282"/>
      <c r="CP43" s="282"/>
      <c r="CQ43" s="282"/>
      <c r="CR43" s="282"/>
      <c r="CS43" s="282"/>
      <c r="CT43" s="282"/>
      <c r="CU43" s="282"/>
      <c r="CV43" s="282"/>
      <c r="CW43" s="282"/>
      <c r="CX43" s="282"/>
      <c r="CY43" s="282"/>
      <c r="CZ43" s="282"/>
      <c r="DA43" s="282"/>
      <c r="DB43" s="282"/>
      <c r="DC43" s="282"/>
      <c r="DD43" s="282"/>
      <c r="DE43" s="282"/>
      <c r="DF43" s="282"/>
      <c r="DG43" s="282"/>
    </row>
    <row r="44" spans="1:111">
      <c r="A44" s="72"/>
      <c r="B44" s="144"/>
      <c r="C44" s="144"/>
      <c r="D44" s="144"/>
      <c r="E44" s="144"/>
      <c r="F44" s="144"/>
      <c r="G44" s="144"/>
      <c r="H44" s="144"/>
      <c r="I44" s="144"/>
      <c r="J44" s="144"/>
      <c r="K44" s="144"/>
      <c r="L44" s="144"/>
      <c r="M44" s="350"/>
      <c r="N44" s="350"/>
      <c r="O44" s="350"/>
      <c r="P44" s="350"/>
      <c r="Q44" s="350"/>
      <c r="R44" s="350"/>
      <c r="S44" s="350"/>
      <c r="T44" s="350"/>
      <c r="U44" s="198"/>
      <c r="V44" s="198"/>
      <c r="W44" s="198"/>
      <c r="X44" s="198"/>
      <c r="Y44" s="198"/>
      <c r="Z44" s="198"/>
      <c r="AA44" s="198"/>
      <c r="AB44" s="198"/>
      <c r="AC44" s="198"/>
      <c r="AD44" s="198"/>
      <c r="AE44" s="198"/>
      <c r="AF44" s="198"/>
      <c r="AG44" s="198"/>
      <c r="AH44" s="198"/>
      <c r="AJ44" s="282"/>
      <c r="AK44" s="282"/>
      <c r="AL44" s="282"/>
      <c r="AM44" s="282"/>
      <c r="AN44" s="282"/>
      <c r="AO44" s="282"/>
      <c r="AP44" s="282"/>
      <c r="AQ44" s="282"/>
      <c r="AR44" s="282"/>
      <c r="AS44" s="282"/>
      <c r="AT44" s="282"/>
      <c r="AU44" s="282"/>
      <c r="AV44" s="282"/>
      <c r="AW44" s="282"/>
      <c r="AX44" s="282"/>
      <c r="AY44" s="282"/>
      <c r="AZ44" s="282"/>
      <c r="BA44" s="282"/>
      <c r="BB44" s="282"/>
      <c r="BC44" s="282"/>
      <c r="BD44" s="282"/>
      <c r="BE44" s="282"/>
      <c r="BF44" s="282"/>
      <c r="BG44" s="282"/>
      <c r="BH44" s="282"/>
      <c r="BI44" s="282"/>
      <c r="BJ44" s="282"/>
      <c r="BK44" s="282"/>
      <c r="BL44" s="282"/>
      <c r="BM44" s="282"/>
      <c r="BN44" s="282"/>
      <c r="BO44" s="282"/>
      <c r="BP44" s="282"/>
      <c r="BQ44" s="282"/>
      <c r="BR44" s="282"/>
      <c r="BS44" s="282"/>
      <c r="BT44" s="282"/>
      <c r="BU44" s="282"/>
      <c r="BV44" s="282"/>
      <c r="BW44" s="282"/>
      <c r="BX44" s="282"/>
      <c r="BY44" s="282"/>
      <c r="BZ44" s="282"/>
      <c r="CA44" s="282"/>
      <c r="CB44" s="282"/>
      <c r="CC44" s="282"/>
      <c r="CD44" s="282"/>
      <c r="CE44" s="282"/>
      <c r="CF44" s="282"/>
      <c r="CG44" s="282"/>
      <c r="CH44" s="282"/>
      <c r="CI44" s="282"/>
      <c r="CJ44" s="282"/>
      <c r="CK44" s="282"/>
      <c r="CL44" s="282"/>
      <c r="CM44" s="282"/>
      <c r="CN44" s="282"/>
      <c r="CO44" s="282"/>
      <c r="CP44" s="282"/>
      <c r="CQ44" s="282"/>
      <c r="CR44" s="282"/>
      <c r="CS44" s="282"/>
      <c r="CT44" s="282"/>
      <c r="CU44" s="282"/>
      <c r="CV44" s="282"/>
      <c r="CW44" s="282"/>
      <c r="CX44" s="282"/>
      <c r="CY44" s="282"/>
      <c r="CZ44" s="282"/>
      <c r="DA44" s="282"/>
      <c r="DB44" s="282"/>
      <c r="DC44" s="282"/>
      <c r="DD44" s="282"/>
      <c r="DE44" s="282"/>
      <c r="DF44" s="282"/>
      <c r="DG44" s="282"/>
    </row>
    <row r="45" spans="1:111">
      <c r="A45" s="73" t="s">
        <v>31</v>
      </c>
      <c r="B45" s="151"/>
      <c r="C45" s="151"/>
      <c r="D45" s="151"/>
      <c r="E45" s="141"/>
      <c r="F45" s="151">
        <v>-232</v>
      </c>
      <c r="G45" s="151">
        <v>-395</v>
      </c>
      <c r="H45" s="151">
        <v>-222</v>
      </c>
      <c r="I45" s="141">
        <v>-308</v>
      </c>
      <c r="J45" s="151">
        <v>-320</v>
      </c>
      <c r="K45" s="151">
        <v>-201</v>
      </c>
      <c r="L45" s="141">
        <v>-95</v>
      </c>
      <c r="M45" s="224">
        <v>273</v>
      </c>
      <c r="N45" s="728" t="s">
        <v>512</v>
      </c>
      <c r="O45" s="224">
        <v>-141</v>
      </c>
      <c r="P45" s="346">
        <v>-64</v>
      </c>
      <c r="Q45" s="346">
        <v>-65</v>
      </c>
      <c r="R45" s="224">
        <v>-55</v>
      </c>
      <c r="S45" s="224">
        <v>-114</v>
      </c>
      <c r="T45" s="224">
        <v>-63</v>
      </c>
      <c r="U45" s="224">
        <v>-64</v>
      </c>
      <c r="V45" s="224">
        <v>-80</v>
      </c>
      <c r="W45" s="224">
        <v>-44</v>
      </c>
      <c r="X45" s="224">
        <v>-52</v>
      </c>
      <c r="Y45" s="224">
        <v>-55</v>
      </c>
      <c r="Z45" s="224">
        <v>2</v>
      </c>
      <c r="AA45" s="224">
        <v>-78</v>
      </c>
      <c r="AB45" s="224">
        <v>26</v>
      </c>
      <c r="AC45" s="224">
        <v>70</v>
      </c>
      <c r="AD45" s="224">
        <v>-190</v>
      </c>
      <c r="AE45" s="224">
        <v>-44</v>
      </c>
      <c r="AF45" s="224">
        <v>-163</v>
      </c>
      <c r="AG45" s="224">
        <v>-189</v>
      </c>
      <c r="AH45" s="224">
        <v>-253</v>
      </c>
      <c r="AJ45" s="282"/>
      <c r="AK45" s="282"/>
      <c r="AL45" s="282"/>
      <c r="AM45" s="282"/>
      <c r="AN45" s="282"/>
      <c r="AO45" s="282"/>
      <c r="AP45" s="282"/>
      <c r="AQ45" s="282"/>
      <c r="AR45" s="282"/>
      <c r="AS45" s="282"/>
      <c r="AT45" s="282"/>
      <c r="AU45" s="282"/>
      <c r="AV45" s="282"/>
      <c r="AW45" s="282"/>
      <c r="AX45" s="282"/>
      <c r="AY45" s="282"/>
      <c r="AZ45" s="282"/>
      <c r="BA45" s="282"/>
      <c r="BB45" s="282"/>
      <c r="BC45" s="282"/>
      <c r="BD45" s="282"/>
      <c r="BE45" s="282"/>
      <c r="BF45" s="282"/>
      <c r="BG45" s="282"/>
      <c r="BH45" s="282"/>
      <c r="BI45" s="282"/>
      <c r="BJ45" s="282"/>
      <c r="BK45" s="282"/>
      <c r="BL45" s="282"/>
      <c r="BM45" s="282"/>
      <c r="BN45" s="282"/>
      <c r="BO45" s="282"/>
      <c r="BP45" s="282"/>
      <c r="BQ45" s="282"/>
      <c r="BR45" s="282"/>
      <c r="BS45" s="282"/>
      <c r="BT45" s="282"/>
      <c r="BU45" s="282"/>
      <c r="BV45" s="282"/>
      <c r="BW45" s="282"/>
      <c r="BX45" s="282"/>
      <c r="BY45" s="282"/>
      <c r="BZ45" s="282"/>
      <c r="CA45" s="282"/>
      <c r="CB45" s="282"/>
      <c r="CC45" s="282"/>
      <c r="CD45" s="282"/>
      <c r="CE45" s="282"/>
      <c r="CF45" s="282"/>
      <c r="CG45" s="282"/>
      <c r="CH45" s="282"/>
      <c r="CI45" s="282"/>
      <c r="CJ45" s="282"/>
      <c r="CK45" s="282"/>
      <c r="CL45" s="282"/>
      <c r="CM45" s="282"/>
      <c r="CN45" s="282"/>
      <c r="CO45" s="282"/>
      <c r="CP45" s="282"/>
      <c r="CQ45" s="282"/>
      <c r="CR45" s="282"/>
      <c r="CS45" s="282"/>
      <c r="CT45" s="282"/>
      <c r="CU45" s="282"/>
      <c r="CV45" s="282"/>
      <c r="CW45" s="282"/>
      <c r="CX45" s="282"/>
      <c r="CY45" s="282"/>
      <c r="CZ45" s="282"/>
      <c r="DA45" s="282"/>
      <c r="DB45" s="282"/>
      <c r="DC45" s="282"/>
      <c r="DD45" s="282"/>
      <c r="DE45" s="282"/>
      <c r="DF45" s="282"/>
      <c r="DG45" s="282"/>
    </row>
    <row r="46" spans="1:111" outlineLevel="1">
      <c r="A46" s="239" t="s">
        <v>513</v>
      </c>
      <c r="B46" s="146"/>
      <c r="C46" s="146"/>
      <c r="D46" s="146"/>
      <c r="E46" s="138"/>
      <c r="F46" s="146">
        <v>-254</v>
      </c>
      <c r="G46" s="146">
        <v>-342</v>
      </c>
      <c r="H46" s="146">
        <v>-227</v>
      </c>
      <c r="I46" s="138">
        <v>-248</v>
      </c>
      <c r="J46" s="146">
        <v>-200</v>
      </c>
      <c r="K46" s="146">
        <v>-174</v>
      </c>
      <c r="L46" s="138">
        <v>-104</v>
      </c>
      <c r="M46" s="197">
        <v>-166</v>
      </c>
      <c r="N46" s="729" t="s">
        <v>512</v>
      </c>
      <c r="O46" s="197">
        <v>-123</v>
      </c>
      <c r="P46" s="197">
        <v>-79</v>
      </c>
      <c r="Q46" s="197">
        <v>-90</v>
      </c>
      <c r="R46" s="197">
        <v>-67</v>
      </c>
      <c r="S46" s="197">
        <v>-65</v>
      </c>
      <c r="T46" s="197">
        <v>-71</v>
      </c>
      <c r="U46" s="197">
        <v>-66</v>
      </c>
      <c r="V46" s="197">
        <v>-43</v>
      </c>
      <c r="W46" s="197">
        <v>-42</v>
      </c>
      <c r="X46" s="197">
        <v>-64</v>
      </c>
      <c r="Y46" s="197">
        <v>-71</v>
      </c>
      <c r="Z46" s="197">
        <v>-57</v>
      </c>
      <c r="AA46" s="197">
        <v>-22</v>
      </c>
      <c r="AB46" s="197">
        <v>-29</v>
      </c>
      <c r="AC46" s="197">
        <v>-46</v>
      </c>
      <c r="AD46" s="197">
        <v>-69</v>
      </c>
      <c r="AE46" s="197">
        <v>-91</v>
      </c>
      <c r="AF46" s="197">
        <v>-156</v>
      </c>
      <c r="AG46" s="197">
        <v>-143</v>
      </c>
      <c r="AH46" s="197">
        <v>-131</v>
      </c>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c r="BK46" s="282"/>
      <c r="BL46" s="282"/>
      <c r="BM46" s="282"/>
      <c r="BN46" s="282"/>
      <c r="BO46" s="282"/>
      <c r="BP46" s="282"/>
      <c r="BQ46" s="282"/>
      <c r="BR46" s="282"/>
      <c r="BS46" s="282"/>
      <c r="BT46" s="282"/>
      <c r="BU46" s="282"/>
      <c r="BV46" s="282"/>
      <c r="BW46" s="282"/>
      <c r="BX46" s="282"/>
      <c r="BY46" s="282"/>
      <c r="BZ46" s="282"/>
      <c r="CA46" s="282"/>
      <c r="CB46" s="282"/>
      <c r="CC46" s="282"/>
      <c r="CD46" s="282"/>
      <c r="CE46" s="282"/>
      <c r="CF46" s="282"/>
      <c r="CG46" s="282"/>
      <c r="CH46" s="282"/>
      <c r="CI46" s="282"/>
      <c r="CJ46" s="282"/>
      <c r="CK46" s="282"/>
      <c r="CL46" s="282"/>
      <c r="CM46" s="282"/>
      <c r="CN46" s="282"/>
      <c r="CO46" s="282"/>
      <c r="CP46" s="282"/>
      <c r="CQ46" s="282"/>
      <c r="CR46" s="282"/>
      <c r="CS46" s="282"/>
      <c r="CT46" s="282"/>
      <c r="CU46" s="282"/>
      <c r="CV46" s="282"/>
      <c r="CW46" s="282"/>
      <c r="CX46" s="282"/>
      <c r="CY46" s="282"/>
      <c r="CZ46" s="282"/>
      <c r="DA46" s="282"/>
      <c r="DB46" s="282"/>
      <c r="DC46" s="282"/>
      <c r="DD46" s="282"/>
      <c r="DE46" s="282"/>
      <c r="DF46" s="282"/>
      <c r="DG46" s="282"/>
    </row>
    <row r="47" spans="1:111" s="10" customFormat="1">
      <c r="A47" s="74" t="s">
        <v>32</v>
      </c>
      <c r="B47" s="147"/>
      <c r="C47" s="147"/>
      <c r="D47" s="147"/>
      <c r="E47" s="222"/>
      <c r="F47" s="147">
        <f t="shared" ref="F47:K47" si="22">+F35+F45</f>
        <v>4058</v>
      </c>
      <c r="G47" s="147">
        <f t="shared" si="22"/>
        <v>4202</v>
      </c>
      <c r="H47" s="147">
        <f t="shared" si="22"/>
        <v>4780</v>
      </c>
      <c r="I47" s="222">
        <f t="shared" si="22"/>
        <v>4551</v>
      </c>
      <c r="J47" s="147">
        <f t="shared" si="22"/>
        <v>4513</v>
      </c>
      <c r="K47" s="147">
        <f t="shared" si="22"/>
        <v>5229</v>
      </c>
      <c r="L47" s="147">
        <f t="shared" ref="L47:Q47" si="23">+L35+L45</f>
        <v>5168</v>
      </c>
      <c r="M47" s="276">
        <f t="shared" si="23"/>
        <v>5934</v>
      </c>
      <c r="N47" s="276"/>
      <c r="O47" s="276">
        <f t="shared" si="23"/>
        <v>4907</v>
      </c>
      <c r="P47" s="276">
        <f t="shared" si="23"/>
        <v>5315</v>
      </c>
      <c r="Q47" s="276">
        <f t="shared" si="23"/>
        <v>5778</v>
      </c>
      <c r="R47" s="276">
        <f t="shared" ref="R47:AH47" si="24">+R35+R45</f>
        <v>5572</v>
      </c>
      <c r="S47" s="276">
        <f t="shared" si="24"/>
        <v>5010</v>
      </c>
      <c r="T47" s="276">
        <f t="shared" si="24"/>
        <v>3826</v>
      </c>
      <c r="U47" s="276">
        <f t="shared" si="24"/>
        <v>4696</v>
      </c>
      <c r="V47" s="276">
        <f t="shared" si="24"/>
        <v>5293</v>
      </c>
      <c r="W47" s="276">
        <f t="shared" si="24"/>
        <v>5343</v>
      </c>
      <c r="X47" s="276">
        <f t="shared" si="24"/>
        <v>5872</v>
      </c>
      <c r="Y47" s="276">
        <f t="shared" si="24"/>
        <v>5945</v>
      </c>
      <c r="Z47" s="276">
        <f t="shared" si="24"/>
        <v>6250</v>
      </c>
      <c r="AA47" s="222">
        <f t="shared" si="24"/>
        <v>6671</v>
      </c>
      <c r="AB47" s="222">
        <f t="shared" si="24"/>
        <v>7305</v>
      </c>
      <c r="AC47" s="222">
        <f t="shared" si="24"/>
        <v>8448</v>
      </c>
      <c r="AD47" s="222">
        <f t="shared" si="24"/>
        <v>7620</v>
      </c>
      <c r="AE47" s="222">
        <f t="shared" si="24"/>
        <v>8655</v>
      </c>
      <c r="AF47" s="222">
        <f t="shared" si="24"/>
        <v>9026</v>
      </c>
      <c r="AG47" s="222">
        <f t="shared" si="24"/>
        <v>9928</v>
      </c>
      <c r="AH47" s="222">
        <f t="shared" si="24"/>
        <v>8833</v>
      </c>
      <c r="AI47" s="282"/>
      <c r="AJ47" s="282"/>
      <c r="AK47" s="282"/>
      <c r="AL47" s="282"/>
      <c r="AM47" s="282"/>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c r="BK47" s="282"/>
      <c r="BL47" s="282"/>
      <c r="BM47" s="282"/>
      <c r="BN47" s="282"/>
      <c r="BO47" s="282"/>
      <c r="BP47" s="282"/>
      <c r="BQ47" s="282"/>
      <c r="BR47" s="282"/>
      <c r="BS47" s="282"/>
      <c r="BT47" s="282"/>
      <c r="BU47" s="282"/>
      <c r="BV47" s="282"/>
      <c r="BW47" s="282"/>
      <c r="BX47" s="282"/>
      <c r="BY47" s="282"/>
      <c r="BZ47" s="282"/>
      <c r="CA47" s="282"/>
      <c r="CB47" s="282"/>
      <c r="CC47" s="282"/>
      <c r="CD47" s="282"/>
      <c r="CE47" s="282"/>
      <c r="CF47" s="282"/>
      <c r="CG47" s="282"/>
      <c r="CH47" s="282"/>
      <c r="CI47" s="282"/>
      <c r="CJ47" s="282"/>
      <c r="CK47" s="282"/>
      <c r="CL47" s="282"/>
      <c r="CM47" s="282"/>
      <c r="CN47" s="282"/>
      <c r="CO47" s="282"/>
      <c r="CP47" s="282"/>
      <c r="CQ47" s="282"/>
      <c r="CR47" s="282"/>
      <c r="CS47" s="282"/>
      <c r="CT47" s="282"/>
      <c r="CU47" s="282"/>
      <c r="CV47" s="282"/>
      <c r="CW47" s="282"/>
      <c r="CX47" s="282"/>
      <c r="CY47" s="282"/>
      <c r="CZ47" s="282"/>
      <c r="DA47" s="282"/>
      <c r="DB47" s="282"/>
      <c r="DC47" s="282"/>
      <c r="DD47" s="282"/>
      <c r="DE47" s="282"/>
      <c r="DF47" s="282"/>
      <c r="DG47" s="282"/>
    </row>
    <row r="48" spans="1:111" s="10" customFormat="1">
      <c r="A48" s="72" t="s">
        <v>186</v>
      </c>
      <c r="B48" s="144"/>
      <c r="C48" s="144"/>
      <c r="D48" s="144"/>
      <c r="E48" s="144"/>
      <c r="F48" s="144">
        <f t="shared" ref="F48:L48" si="25">+F47/F19</f>
        <v>0.19720089415881037</v>
      </c>
      <c r="G48" s="144">
        <f t="shared" si="25"/>
        <v>0.1963826704678226</v>
      </c>
      <c r="H48" s="144">
        <f t="shared" si="25"/>
        <v>0.22726192174202445</v>
      </c>
      <c r="I48" s="144">
        <f t="shared" si="25"/>
        <v>0.20097151689114595</v>
      </c>
      <c r="J48" s="144">
        <f t="shared" si="25"/>
        <v>0.20601661645211358</v>
      </c>
      <c r="K48" s="144">
        <f t="shared" si="25"/>
        <v>0.21376885654715669</v>
      </c>
      <c r="L48" s="144">
        <f t="shared" si="25"/>
        <v>0.21828933474128828</v>
      </c>
      <c r="M48" s="350">
        <f t="shared" ref="M48:W48" si="26">+M47/M19</f>
        <v>0.23435093400734569</v>
      </c>
      <c r="N48" s="350"/>
      <c r="O48" s="350">
        <f t="shared" si="26"/>
        <v>0.20292791861378767</v>
      </c>
      <c r="P48" s="350">
        <f t="shared" si="26"/>
        <v>0.20777951524628616</v>
      </c>
      <c r="Q48" s="350">
        <f t="shared" si="26"/>
        <v>0.2165991902834008</v>
      </c>
      <c r="R48" s="350">
        <f>+R47/R19</f>
        <v>0.20396061349244116</v>
      </c>
      <c r="S48" s="350">
        <f t="shared" si="26"/>
        <v>0.19961749940234283</v>
      </c>
      <c r="T48" s="350">
        <f t="shared" si="26"/>
        <v>0.15874201311094516</v>
      </c>
      <c r="U48" s="350">
        <f>+U47/U19</f>
        <v>0.18898144794559138</v>
      </c>
      <c r="V48" s="350">
        <f t="shared" si="26"/>
        <v>0.20564923459476261</v>
      </c>
      <c r="W48" s="350">
        <f t="shared" si="26"/>
        <v>0.20533415318396681</v>
      </c>
      <c r="X48" s="350">
        <f t="shared" ref="X48:AH48" si="27">+X47/X19</f>
        <v>0.21326360136558437</v>
      </c>
      <c r="Y48" s="350">
        <f t="shared" si="27"/>
        <v>0.21366446233467509</v>
      </c>
      <c r="Z48" s="350">
        <f t="shared" si="27"/>
        <v>0.21162767074120475</v>
      </c>
      <c r="AA48" s="198">
        <f t="shared" si="27"/>
        <v>0.22173103769194974</v>
      </c>
      <c r="AB48" s="198">
        <f t="shared" si="27"/>
        <v>0.22062154570988493</v>
      </c>
      <c r="AC48" s="198">
        <f t="shared" si="27"/>
        <v>0.22188370016284079</v>
      </c>
      <c r="AD48" s="198">
        <f t="shared" si="27"/>
        <v>0.19024317171818045</v>
      </c>
      <c r="AE48" s="198">
        <f t="shared" si="27"/>
        <v>0.21712952509972153</v>
      </c>
      <c r="AF48" s="198">
        <f t="shared" si="27"/>
        <v>0.20814500507333272</v>
      </c>
      <c r="AG48" s="198">
        <f t="shared" si="27"/>
        <v>0.223176351579184</v>
      </c>
      <c r="AH48" s="198">
        <f t="shared" si="27"/>
        <v>0.19648974507274103</v>
      </c>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c r="BK48" s="282"/>
      <c r="BL48" s="282"/>
      <c r="BM48" s="282"/>
      <c r="BN48" s="282"/>
      <c r="BO48" s="282"/>
      <c r="BP48" s="282"/>
      <c r="BQ48" s="282"/>
      <c r="BR48" s="282"/>
      <c r="BS48" s="282"/>
      <c r="BT48" s="282"/>
      <c r="BU48" s="282"/>
      <c r="BV48" s="282"/>
      <c r="BW48" s="282"/>
      <c r="BX48" s="282"/>
      <c r="BY48" s="282"/>
      <c r="BZ48" s="282"/>
      <c r="CA48" s="282"/>
      <c r="CB48" s="282"/>
      <c r="CC48" s="282"/>
      <c r="CD48" s="282"/>
      <c r="CE48" s="282"/>
      <c r="CF48" s="282"/>
      <c r="CG48" s="282"/>
      <c r="CH48" s="282"/>
      <c r="CI48" s="282"/>
      <c r="CJ48" s="282"/>
      <c r="CK48" s="282"/>
      <c r="CL48" s="282"/>
      <c r="CM48" s="282"/>
      <c r="CN48" s="282"/>
      <c r="CO48" s="282"/>
      <c r="CP48" s="282"/>
      <c r="CQ48" s="282"/>
      <c r="CR48" s="282"/>
      <c r="CS48" s="282"/>
      <c r="CT48" s="282"/>
      <c r="CU48" s="282"/>
      <c r="CV48" s="282"/>
      <c r="CW48" s="282"/>
      <c r="CX48" s="282"/>
      <c r="CY48" s="282"/>
      <c r="CZ48" s="282"/>
      <c r="DA48" s="282"/>
      <c r="DB48" s="282"/>
      <c r="DC48" s="282"/>
      <c r="DD48" s="282"/>
      <c r="DE48" s="282"/>
      <c r="DF48" s="282"/>
      <c r="DG48" s="282"/>
    </row>
    <row r="49" spans="1:111">
      <c r="A49" s="72"/>
      <c r="B49" s="146"/>
      <c r="C49" s="146"/>
      <c r="D49" s="146"/>
      <c r="E49" s="146"/>
      <c r="F49" s="146"/>
      <c r="G49" s="146"/>
      <c r="H49" s="146"/>
      <c r="I49" s="146"/>
      <c r="J49" s="146"/>
      <c r="K49" s="146"/>
      <c r="L49" s="146"/>
      <c r="M49" s="173"/>
      <c r="N49" s="173"/>
      <c r="O49" s="173"/>
      <c r="P49" s="173"/>
      <c r="Q49" s="173"/>
      <c r="R49" s="173"/>
      <c r="S49" s="173"/>
      <c r="T49" s="173"/>
      <c r="U49" s="173"/>
      <c r="V49" s="173"/>
      <c r="W49" s="173"/>
      <c r="X49" s="173"/>
      <c r="Y49" s="173"/>
      <c r="Z49" s="173"/>
      <c r="AA49" s="197"/>
      <c r="AB49" s="197"/>
      <c r="AC49" s="197"/>
      <c r="AD49" s="197"/>
      <c r="AE49" s="197"/>
      <c r="AF49" s="197"/>
      <c r="AG49" s="197"/>
      <c r="AH49" s="197"/>
      <c r="AJ49" s="282"/>
      <c r="AK49" s="282"/>
      <c r="AL49" s="282"/>
      <c r="AM49" s="282"/>
      <c r="AN49" s="282"/>
      <c r="AO49" s="282"/>
      <c r="AP49" s="282"/>
      <c r="AQ49" s="282"/>
      <c r="AR49" s="282"/>
      <c r="AS49" s="282"/>
      <c r="AT49" s="282"/>
      <c r="AU49" s="282"/>
      <c r="AV49" s="282"/>
      <c r="AW49" s="282"/>
      <c r="AX49" s="282"/>
      <c r="AY49" s="282"/>
      <c r="AZ49" s="282"/>
      <c r="BA49" s="282"/>
      <c r="BB49" s="282"/>
      <c r="BC49" s="282"/>
      <c r="BD49" s="282"/>
      <c r="BE49" s="282"/>
      <c r="BF49" s="282"/>
      <c r="BG49" s="282"/>
      <c r="BH49" s="282"/>
      <c r="BI49" s="282"/>
      <c r="BJ49" s="282"/>
      <c r="BK49" s="282"/>
      <c r="BL49" s="282"/>
      <c r="BM49" s="282"/>
      <c r="BN49" s="282"/>
      <c r="BO49" s="282"/>
      <c r="BP49" s="282"/>
      <c r="BQ49" s="282"/>
      <c r="BR49" s="282"/>
      <c r="BS49" s="282"/>
      <c r="BT49" s="282"/>
      <c r="BU49" s="282"/>
      <c r="BV49" s="282"/>
      <c r="BW49" s="282"/>
      <c r="BX49" s="282"/>
      <c r="BY49" s="282"/>
      <c r="BZ49" s="282"/>
      <c r="CA49" s="282"/>
      <c r="CB49" s="282"/>
      <c r="CC49" s="282"/>
      <c r="CD49" s="282"/>
      <c r="CE49" s="282"/>
      <c r="CF49" s="282"/>
      <c r="CG49" s="282"/>
      <c r="CH49" s="282"/>
      <c r="CI49" s="282"/>
      <c r="CJ49" s="282"/>
      <c r="CK49" s="282"/>
      <c r="CL49" s="282"/>
      <c r="CM49" s="282"/>
      <c r="CN49" s="282"/>
      <c r="CO49" s="282"/>
      <c r="CP49" s="282"/>
      <c r="CQ49" s="282"/>
      <c r="CR49" s="282"/>
      <c r="CS49" s="282"/>
      <c r="CT49" s="282"/>
      <c r="CU49" s="282"/>
      <c r="CV49" s="282"/>
      <c r="CW49" s="282"/>
      <c r="CX49" s="282"/>
      <c r="CY49" s="282"/>
      <c r="CZ49" s="282"/>
      <c r="DA49" s="282"/>
      <c r="DB49" s="282"/>
      <c r="DC49" s="282"/>
      <c r="DD49" s="282"/>
      <c r="DE49" s="282"/>
      <c r="DF49" s="282"/>
      <c r="DG49" s="282"/>
    </row>
    <row r="50" spans="1:111">
      <c r="A50" s="72" t="s">
        <v>33</v>
      </c>
      <c r="B50" s="149"/>
      <c r="C50" s="149"/>
      <c r="D50" s="149"/>
      <c r="E50" s="138"/>
      <c r="F50" s="149">
        <v>-1162</v>
      </c>
      <c r="G50" s="149">
        <v>-1164</v>
      </c>
      <c r="H50" s="149">
        <v>-1225</v>
      </c>
      <c r="I50" s="138">
        <v>-1379</v>
      </c>
      <c r="J50" s="149">
        <v>-1173</v>
      </c>
      <c r="K50" s="149">
        <v>-1335</v>
      </c>
      <c r="L50" s="149">
        <v>-1269</v>
      </c>
      <c r="M50" s="174">
        <v>-731</v>
      </c>
      <c r="N50" s="174"/>
      <c r="O50" s="174">
        <v>-1204</v>
      </c>
      <c r="P50" s="174">
        <v>-1230</v>
      </c>
      <c r="Q50" s="174">
        <v>-1354</v>
      </c>
      <c r="R50" s="174">
        <v>-1241</v>
      </c>
      <c r="S50" s="174">
        <v>-1170</v>
      </c>
      <c r="T50" s="174">
        <v>-697</v>
      </c>
      <c r="U50" s="174">
        <v>-1078</v>
      </c>
      <c r="V50" s="174">
        <v>-1097</v>
      </c>
      <c r="W50" s="174">
        <v>-1226</v>
      </c>
      <c r="X50" s="174">
        <v>-1301</v>
      </c>
      <c r="Y50" s="174">
        <v>-1388</v>
      </c>
      <c r="Z50" s="174">
        <v>-1361</v>
      </c>
      <c r="AA50" s="223">
        <v>-1458</v>
      </c>
      <c r="AB50" s="223">
        <v>-1627</v>
      </c>
      <c r="AC50" s="223">
        <v>-1912</v>
      </c>
      <c r="AD50" s="223">
        <v>-1565</v>
      </c>
      <c r="AE50" s="223">
        <v>-2127</v>
      </c>
      <c r="AF50" s="223">
        <v>-2085</v>
      </c>
      <c r="AG50" s="223">
        <v>-2125</v>
      </c>
      <c r="AH50" s="223">
        <v>-2053</v>
      </c>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282"/>
      <c r="BI50" s="282"/>
      <c r="BJ50" s="282"/>
      <c r="BK50" s="282"/>
      <c r="BL50" s="282"/>
      <c r="BM50" s="282"/>
      <c r="BN50" s="282"/>
      <c r="BO50" s="282"/>
      <c r="BP50" s="282"/>
      <c r="BQ50" s="282"/>
      <c r="BR50" s="282"/>
      <c r="BS50" s="282"/>
      <c r="BT50" s="282"/>
      <c r="BU50" s="282"/>
      <c r="BV50" s="282"/>
      <c r="BW50" s="282"/>
      <c r="BX50" s="282"/>
      <c r="BY50" s="282"/>
      <c r="BZ50" s="282"/>
      <c r="CA50" s="282"/>
      <c r="CB50" s="282"/>
      <c r="CC50" s="282"/>
      <c r="CD50" s="282"/>
      <c r="CE50" s="282"/>
      <c r="CF50" s="282"/>
      <c r="CG50" s="282"/>
      <c r="CH50" s="282"/>
      <c r="CI50" s="282"/>
      <c r="CJ50" s="282"/>
      <c r="CK50" s="282"/>
      <c r="CL50" s="282"/>
      <c r="CM50" s="282"/>
      <c r="CN50" s="282"/>
      <c r="CO50" s="282"/>
      <c r="CP50" s="282"/>
      <c r="CQ50" s="282"/>
      <c r="CR50" s="282"/>
      <c r="CS50" s="282"/>
      <c r="CT50" s="282"/>
      <c r="CU50" s="282"/>
      <c r="CV50" s="282"/>
      <c r="CW50" s="282"/>
      <c r="CX50" s="282"/>
      <c r="CY50" s="282"/>
      <c r="CZ50" s="282"/>
      <c r="DA50" s="282"/>
      <c r="DB50" s="282"/>
      <c r="DC50" s="282"/>
      <c r="DD50" s="282"/>
      <c r="DE50" s="282"/>
      <c r="DF50" s="282"/>
      <c r="DG50" s="282"/>
    </row>
    <row r="51" spans="1:111">
      <c r="A51" s="73"/>
      <c r="B51" s="148"/>
      <c r="C51" s="148"/>
      <c r="D51" s="148"/>
      <c r="E51" s="148"/>
      <c r="F51" s="148"/>
      <c r="G51" s="148"/>
      <c r="H51" s="148"/>
      <c r="I51" s="148"/>
      <c r="J51" s="148"/>
      <c r="K51" s="345"/>
      <c r="L51" s="345"/>
      <c r="M51" s="351"/>
      <c r="N51" s="351"/>
      <c r="O51" s="351"/>
      <c r="P51" s="351"/>
      <c r="Q51" s="351"/>
      <c r="R51" s="351"/>
      <c r="S51" s="351"/>
      <c r="T51" s="351"/>
      <c r="U51" s="351"/>
      <c r="V51" s="351"/>
      <c r="W51" s="351"/>
      <c r="X51" s="351"/>
      <c r="Y51" s="351"/>
      <c r="Z51" s="351"/>
      <c r="AA51" s="564"/>
      <c r="AB51" s="564"/>
      <c r="AC51" s="564"/>
      <c r="AD51" s="564"/>
      <c r="AE51" s="564"/>
      <c r="AF51" s="564"/>
      <c r="AG51" s="564"/>
      <c r="AH51" s="564"/>
      <c r="AJ51" s="282"/>
      <c r="AK51" s="282"/>
      <c r="AL51" s="282"/>
      <c r="AM51" s="282"/>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c r="BK51" s="282"/>
      <c r="BL51" s="282"/>
      <c r="BM51" s="282"/>
      <c r="BN51" s="282"/>
      <c r="BO51" s="282"/>
      <c r="BP51" s="282"/>
      <c r="BQ51" s="282"/>
      <c r="BR51" s="282"/>
      <c r="BS51" s="282"/>
      <c r="BT51" s="282"/>
      <c r="BU51" s="282"/>
      <c r="BV51" s="282"/>
      <c r="BW51" s="282"/>
      <c r="BX51" s="282"/>
      <c r="BY51" s="282"/>
      <c r="BZ51" s="282"/>
      <c r="CA51" s="282"/>
      <c r="CB51" s="282"/>
      <c r="CC51" s="282"/>
      <c r="CD51" s="282"/>
      <c r="CE51" s="282"/>
      <c r="CF51" s="282"/>
      <c r="CG51" s="282"/>
      <c r="CH51" s="282"/>
      <c r="CI51" s="282"/>
      <c r="CJ51" s="282"/>
      <c r="CK51" s="282"/>
      <c r="CL51" s="282"/>
      <c r="CM51" s="282"/>
      <c r="CN51" s="282"/>
      <c r="CO51" s="282"/>
      <c r="CP51" s="282"/>
      <c r="CQ51" s="282"/>
      <c r="CR51" s="282"/>
      <c r="CS51" s="282"/>
      <c r="CT51" s="282"/>
      <c r="CU51" s="282"/>
      <c r="CV51" s="282"/>
      <c r="CW51" s="282"/>
      <c r="CX51" s="282"/>
      <c r="CY51" s="282"/>
      <c r="CZ51" s="282"/>
      <c r="DA51" s="282"/>
      <c r="DB51" s="282"/>
      <c r="DC51" s="282"/>
      <c r="DD51" s="282"/>
      <c r="DE51" s="282"/>
      <c r="DF51" s="282"/>
      <c r="DG51" s="282"/>
    </row>
    <row r="52" spans="1:111" s="10" customFormat="1">
      <c r="A52" s="74" t="s">
        <v>55</v>
      </c>
      <c r="B52" s="147"/>
      <c r="C52" s="147"/>
      <c r="D52" s="147"/>
      <c r="E52" s="147"/>
      <c r="F52" s="147">
        <f t="shared" ref="F52:L52" si="28">+F47+F50</f>
        <v>2896</v>
      </c>
      <c r="G52" s="147">
        <f t="shared" si="28"/>
        <v>3038</v>
      </c>
      <c r="H52" s="147">
        <f t="shared" si="28"/>
        <v>3555</v>
      </c>
      <c r="I52" s="147">
        <f t="shared" si="28"/>
        <v>3172</v>
      </c>
      <c r="J52" s="147">
        <f t="shared" si="28"/>
        <v>3340</v>
      </c>
      <c r="K52" s="147">
        <f t="shared" si="28"/>
        <v>3894</v>
      </c>
      <c r="L52" s="147">
        <f t="shared" si="28"/>
        <v>3899</v>
      </c>
      <c r="M52" s="276">
        <f t="shared" ref="M52:W52" si="29">+M47+M50</f>
        <v>5203</v>
      </c>
      <c r="N52" s="276"/>
      <c r="O52" s="276">
        <f t="shared" si="29"/>
        <v>3703</v>
      </c>
      <c r="P52" s="276">
        <f t="shared" si="29"/>
        <v>4085</v>
      </c>
      <c r="Q52" s="276">
        <f t="shared" si="29"/>
        <v>4424</v>
      </c>
      <c r="R52" s="276">
        <f>+R47+R50</f>
        <v>4331</v>
      </c>
      <c r="S52" s="276">
        <f t="shared" si="29"/>
        <v>3840</v>
      </c>
      <c r="T52" s="276">
        <f t="shared" si="29"/>
        <v>3129</v>
      </c>
      <c r="U52" s="276">
        <f>+U47+U50</f>
        <v>3618</v>
      </c>
      <c r="V52" s="276">
        <f t="shared" si="29"/>
        <v>4196</v>
      </c>
      <c r="W52" s="276">
        <f t="shared" si="29"/>
        <v>4117</v>
      </c>
      <c r="X52" s="276">
        <f t="shared" ref="X52:AC52" si="30">+X47+X50</f>
        <v>4571</v>
      </c>
      <c r="Y52" s="276">
        <f t="shared" si="30"/>
        <v>4557</v>
      </c>
      <c r="Z52" s="276">
        <f t="shared" si="30"/>
        <v>4889</v>
      </c>
      <c r="AA52" s="276">
        <f t="shared" si="30"/>
        <v>5213</v>
      </c>
      <c r="AB52" s="276">
        <f t="shared" si="30"/>
        <v>5678</v>
      </c>
      <c r="AC52" s="276">
        <f t="shared" si="30"/>
        <v>6536</v>
      </c>
      <c r="AD52" s="276">
        <f>+AD47+AD50</f>
        <v>6055</v>
      </c>
      <c r="AE52" s="276">
        <f>+AE47+AE50</f>
        <v>6528</v>
      </c>
      <c r="AF52" s="276">
        <f>+AF47+AF50</f>
        <v>6941</v>
      </c>
      <c r="AG52" s="276">
        <f>+AG47+AG50</f>
        <v>7803</v>
      </c>
      <c r="AH52" s="276">
        <f>+AH47+AH50</f>
        <v>6780</v>
      </c>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c r="BO52" s="282"/>
      <c r="BP52" s="282"/>
      <c r="BQ52" s="282"/>
      <c r="BR52" s="282"/>
      <c r="BS52" s="282"/>
      <c r="BT52" s="282"/>
      <c r="BU52" s="282"/>
      <c r="BV52" s="282"/>
      <c r="BW52" s="282"/>
      <c r="BX52" s="282"/>
      <c r="BY52" s="282"/>
      <c r="BZ52" s="282"/>
      <c r="CA52" s="282"/>
      <c r="CB52" s="282"/>
      <c r="CC52" s="282"/>
      <c r="CD52" s="282"/>
      <c r="CE52" s="282"/>
      <c r="CF52" s="282"/>
      <c r="CG52" s="282"/>
      <c r="CH52" s="282"/>
      <c r="CI52" s="282"/>
      <c r="CJ52" s="282"/>
      <c r="CK52" s="282"/>
      <c r="CL52" s="282"/>
      <c r="CM52" s="282"/>
      <c r="CN52" s="282"/>
      <c r="CO52" s="282"/>
      <c r="CP52" s="282"/>
      <c r="CQ52" s="282"/>
      <c r="CR52" s="282"/>
      <c r="CS52" s="282"/>
      <c r="CT52" s="282"/>
      <c r="CU52" s="282"/>
      <c r="CV52" s="282"/>
      <c r="CW52" s="282"/>
      <c r="CX52" s="282"/>
      <c r="CY52" s="282"/>
      <c r="CZ52" s="282"/>
      <c r="DA52" s="282"/>
      <c r="DB52" s="282"/>
      <c r="DC52" s="282"/>
      <c r="DD52" s="282"/>
      <c r="DE52" s="282"/>
      <c r="DF52" s="282"/>
      <c r="DG52" s="282"/>
    </row>
    <row r="53" spans="1:111">
      <c r="A53" s="72" t="s">
        <v>56</v>
      </c>
      <c r="B53" s="150"/>
      <c r="C53" s="150"/>
      <c r="D53" s="150"/>
      <c r="E53" s="139"/>
      <c r="F53" s="150">
        <v>1102</v>
      </c>
      <c r="G53" s="150">
        <v>1046</v>
      </c>
      <c r="H53" s="150">
        <v>879</v>
      </c>
      <c r="I53" s="139">
        <v>986</v>
      </c>
      <c r="J53" s="150">
        <v>1081</v>
      </c>
      <c r="K53" s="150">
        <v>89139</v>
      </c>
      <c r="L53" s="150">
        <v>-121</v>
      </c>
      <c r="M53" s="391">
        <v>0</v>
      </c>
      <c r="N53" s="391"/>
      <c r="O53" s="391">
        <v>0</v>
      </c>
      <c r="P53" s="391">
        <v>0</v>
      </c>
      <c r="Q53" s="391">
        <v>0</v>
      </c>
      <c r="R53" s="391">
        <v>0</v>
      </c>
      <c r="S53" s="391">
        <v>0</v>
      </c>
      <c r="T53" s="391">
        <v>0</v>
      </c>
      <c r="U53" s="391">
        <v>0</v>
      </c>
      <c r="V53" s="391">
        <v>0</v>
      </c>
      <c r="W53" s="391">
        <v>0</v>
      </c>
      <c r="X53" s="391">
        <v>0</v>
      </c>
      <c r="Y53" s="391">
        <v>0</v>
      </c>
      <c r="Z53" s="391">
        <v>0</v>
      </c>
      <c r="AA53" s="565">
        <v>0</v>
      </c>
      <c r="AB53" s="565">
        <v>0</v>
      </c>
      <c r="AC53" s="565">
        <v>0</v>
      </c>
      <c r="AD53" s="565">
        <v>0</v>
      </c>
      <c r="AE53" s="565">
        <v>0</v>
      </c>
      <c r="AF53" s="565">
        <v>0</v>
      </c>
      <c r="AG53" s="565">
        <v>0</v>
      </c>
      <c r="AH53" s="565"/>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c r="BO53" s="282"/>
      <c r="BP53" s="282"/>
      <c r="BQ53" s="282"/>
      <c r="BR53" s="282"/>
      <c r="BS53" s="282"/>
      <c r="BT53" s="282"/>
      <c r="BU53" s="282"/>
      <c r="BV53" s="282"/>
      <c r="BW53" s="282"/>
      <c r="BX53" s="282"/>
      <c r="BY53" s="282"/>
      <c r="BZ53" s="282"/>
      <c r="CA53" s="282"/>
      <c r="CB53" s="282"/>
      <c r="CC53" s="282"/>
      <c r="CD53" s="282"/>
      <c r="CE53" s="282"/>
      <c r="CF53" s="282"/>
      <c r="CG53" s="282"/>
      <c r="CH53" s="282"/>
      <c r="CI53" s="282"/>
      <c r="CJ53" s="282"/>
      <c r="CK53" s="282"/>
      <c r="CL53" s="282"/>
      <c r="CM53" s="282"/>
      <c r="CN53" s="282"/>
      <c r="CO53" s="282"/>
      <c r="CP53" s="282"/>
      <c r="CQ53" s="282"/>
      <c r="CR53" s="282"/>
      <c r="CS53" s="282"/>
      <c r="CT53" s="282"/>
      <c r="CU53" s="282"/>
      <c r="CV53" s="282"/>
      <c r="CW53" s="282"/>
      <c r="CX53" s="282"/>
      <c r="CY53" s="282"/>
      <c r="CZ53" s="282"/>
      <c r="DA53" s="282"/>
      <c r="DB53" s="282"/>
      <c r="DC53" s="282"/>
      <c r="DD53" s="282"/>
      <c r="DE53" s="282"/>
      <c r="DF53" s="282"/>
      <c r="DG53" s="282"/>
    </row>
    <row r="54" spans="1:111" s="10" customFormat="1">
      <c r="A54" s="74" t="s">
        <v>34</v>
      </c>
      <c r="B54" s="147"/>
      <c r="C54" s="147"/>
      <c r="D54" s="147"/>
      <c r="E54" s="147"/>
      <c r="F54" s="147">
        <f t="shared" ref="F54:K54" si="31">+F52+F53</f>
        <v>3998</v>
      </c>
      <c r="G54" s="147">
        <f t="shared" si="31"/>
        <v>4084</v>
      </c>
      <c r="H54" s="147">
        <f t="shared" si="31"/>
        <v>4434</v>
      </c>
      <c r="I54" s="276">
        <f t="shared" si="31"/>
        <v>4158</v>
      </c>
      <c r="J54" s="147">
        <f t="shared" si="31"/>
        <v>4421</v>
      </c>
      <c r="K54" s="147">
        <f t="shared" si="31"/>
        <v>93033</v>
      </c>
      <c r="L54" s="147">
        <f t="shared" ref="L54:R54" si="32">+L52+L53</f>
        <v>3778</v>
      </c>
      <c r="M54" s="276">
        <f t="shared" si="32"/>
        <v>5203</v>
      </c>
      <c r="N54" s="276"/>
      <c r="O54" s="276">
        <f t="shared" si="32"/>
        <v>3703</v>
      </c>
      <c r="P54" s="276">
        <f t="shared" si="32"/>
        <v>4085</v>
      </c>
      <c r="Q54" s="276">
        <f t="shared" si="32"/>
        <v>4424</v>
      </c>
      <c r="R54" s="276">
        <f t="shared" si="32"/>
        <v>4331</v>
      </c>
      <c r="S54" s="276">
        <f t="shared" ref="S54:AF54" si="33">+S52+S53</f>
        <v>3840</v>
      </c>
      <c r="T54" s="276">
        <f t="shared" si="33"/>
        <v>3129</v>
      </c>
      <c r="U54" s="276">
        <f t="shared" si="33"/>
        <v>3618</v>
      </c>
      <c r="V54" s="276">
        <f t="shared" si="33"/>
        <v>4196</v>
      </c>
      <c r="W54" s="276">
        <f t="shared" si="33"/>
        <v>4117</v>
      </c>
      <c r="X54" s="276">
        <f t="shared" si="33"/>
        <v>4571</v>
      </c>
      <c r="Y54" s="276">
        <f t="shared" si="33"/>
        <v>4557</v>
      </c>
      <c r="Z54" s="276">
        <f t="shared" si="33"/>
        <v>4889</v>
      </c>
      <c r="AA54" s="222">
        <f t="shared" si="33"/>
        <v>5213</v>
      </c>
      <c r="AB54" s="222">
        <f t="shared" si="33"/>
        <v>5678</v>
      </c>
      <c r="AC54" s="222">
        <f t="shared" si="33"/>
        <v>6536</v>
      </c>
      <c r="AD54" s="222">
        <f t="shared" si="33"/>
        <v>6055</v>
      </c>
      <c r="AE54" s="222">
        <f t="shared" si="33"/>
        <v>6528</v>
      </c>
      <c r="AF54" s="222">
        <f t="shared" si="33"/>
        <v>6941</v>
      </c>
      <c r="AG54" s="222">
        <v>7803</v>
      </c>
      <c r="AH54" s="222">
        <v>6780</v>
      </c>
      <c r="AI54" s="282"/>
      <c r="AJ54" s="282"/>
      <c r="AK54" s="282"/>
      <c r="AL54" s="282"/>
      <c r="AM54" s="282"/>
      <c r="AN54" s="282"/>
      <c r="AO54" s="282"/>
      <c r="AP54" s="282"/>
      <c r="AQ54" s="282"/>
      <c r="AR54" s="282"/>
      <c r="AS54" s="282"/>
      <c r="AT54" s="282"/>
      <c r="AU54" s="282"/>
      <c r="AV54" s="282"/>
      <c r="AW54" s="282"/>
      <c r="AX54" s="282"/>
      <c r="AY54" s="282"/>
      <c r="AZ54" s="282"/>
      <c r="BA54" s="282"/>
      <c r="BB54" s="282"/>
      <c r="BC54" s="282"/>
      <c r="BD54" s="282"/>
      <c r="BE54" s="282"/>
      <c r="BF54" s="282"/>
      <c r="BG54" s="282"/>
      <c r="BH54" s="282"/>
      <c r="BI54" s="282"/>
      <c r="BJ54" s="282"/>
      <c r="BK54" s="282"/>
      <c r="BL54" s="282"/>
      <c r="BM54" s="282"/>
      <c r="BN54" s="282"/>
      <c r="BO54" s="282"/>
      <c r="BP54" s="282"/>
      <c r="BQ54" s="282"/>
      <c r="BR54" s="282"/>
      <c r="BS54" s="282"/>
      <c r="BT54" s="282"/>
      <c r="BU54" s="282"/>
      <c r="BV54" s="282"/>
      <c r="BW54" s="282"/>
      <c r="BX54" s="282"/>
      <c r="BY54" s="282"/>
      <c r="BZ54" s="282"/>
      <c r="CA54" s="282"/>
      <c r="CB54" s="282"/>
      <c r="CC54" s="282"/>
      <c r="CD54" s="282"/>
      <c r="CE54" s="282"/>
      <c r="CF54" s="282"/>
      <c r="CG54" s="282"/>
      <c r="CH54" s="282"/>
      <c r="CI54" s="282"/>
      <c r="CJ54" s="282"/>
      <c r="CK54" s="282"/>
      <c r="CL54" s="282"/>
      <c r="CM54" s="282"/>
      <c r="CN54" s="282"/>
      <c r="CO54" s="282"/>
      <c r="CP54" s="282"/>
      <c r="CQ54" s="282"/>
      <c r="CR54" s="282"/>
      <c r="CS54" s="282"/>
      <c r="CT54" s="282"/>
      <c r="CU54" s="282"/>
      <c r="CV54" s="282"/>
      <c r="CW54" s="282"/>
      <c r="CX54" s="282"/>
      <c r="CY54" s="282"/>
      <c r="CZ54" s="282"/>
      <c r="DA54" s="282"/>
      <c r="DB54" s="282"/>
      <c r="DC54" s="282"/>
      <c r="DD54" s="282"/>
      <c r="DE54" s="282"/>
      <c r="DF54" s="282"/>
      <c r="DG54" s="282"/>
    </row>
    <row r="55" spans="1:111" s="10" customFormat="1">
      <c r="A55" s="72" t="s">
        <v>35</v>
      </c>
      <c r="B55" s="144"/>
      <c r="C55" s="144"/>
      <c r="D55" s="144"/>
      <c r="E55" s="144"/>
      <c r="F55" s="144">
        <f t="shared" ref="F55:L55" si="34">+F52/F19</f>
        <v>0.14073282145981145</v>
      </c>
      <c r="G55" s="144">
        <f>+G52/G19</f>
        <v>0.14198252091414684</v>
      </c>
      <c r="H55" s="144">
        <f t="shared" si="34"/>
        <v>0.16902011125374411</v>
      </c>
      <c r="I55" s="144">
        <f t="shared" si="34"/>
        <v>0.14007507175977038</v>
      </c>
      <c r="J55" s="144">
        <f>+J52/J19</f>
        <v>0.15246964302017713</v>
      </c>
      <c r="K55" s="144">
        <f t="shared" si="34"/>
        <v>0.15919218347573688</v>
      </c>
      <c r="L55" s="144">
        <f t="shared" si="34"/>
        <v>0.164688489968321</v>
      </c>
      <c r="M55" s="350">
        <f t="shared" ref="M55:W55" si="35">+M52/M19</f>
        <v>0.20548161604991905</v>
      </c>
      <c r="N55" s="350"/>
      <c r="O55" s="350">
        <f t="shared" si="35"/>
        <v>0.15313676026632481</v>
      </c>
      <c r="P55" s="350">
        <f t="shared" si="35"/>
        <v>0.15969507427677873</v>
      </c>
      <c r="Q55" s="350">
        <f t="shared" si="35"/>
        <v>0.16584195531563953</v>
      </c>
      <c r="R55" s="350">
        <f>+R52/R19</f>
        <v>0.1585343533804312</v>
      </c>
      <c r="S55" s="350">
        <f t="shared" si="35"/>
        <v>0.15300023906287352</v>
      </c>
      <c r="T55" s="350">
        <f t="shared" si="35"/>
        <v>0.12982325118247448</v>
      </c>
      <c r="U55" s="350">
        <f>+U52/U19</f>
        <v>0.14559942049981892</v>
      </c>
      <c r="V55" s="350">
        <f t="shared" si="35"/>
        <v>0.16302743025876137</v>
      </c>
      <c r="W55" s="350">
        <f t="shared" si="35"/>
        <v>0.15821836209215634</v>
      </c>
      <c r="X55" s="350">
        <f t="shared" ref="X55:AH55" si="36">+X52/X19</f>
        <v>0.16601292946902013</v>
      </c>
      <c r="Y55" s="350">
        <f t="shared" si="36"/>
        <v>0.16377947096032203</v>
      </c>
      <c r="Z55" s="350">
        <f t="shared" si="36"/>
        <v>0.1655436291606</v>
      </c>
      <c r="AA55" s="198">
        <f t="shared" si="36"/>
        <v>0.17326995944957788</v>
      </c>
      <c r="AB55" s="198">
        <f t="shared" si="36"/>
        <v>0.17148379692549304</v>
      </c>
      <c r="AC55" s="198">
        <f t="shared" si="36"/>
        <v>0.1716657036297736</v>
      </c>
      <c r="AD55" s="198">
        <f t="shared" si="36"/>
        <v>0.15117091925900034</v>
      </c>
      <c r="AE55" s="198">
        <f t="shared" si="36"/>
        <v>0.16376909761420938</v>
      </c>
      <c r="AF55" s="198">
        <f t="shared" si="36"/>
        <v>0.16006364726501246</v>
      </c>
      <c r="AG55" s="198">
        <f t="shared" si="36"/>
        <v>0.1754074407103518</v>
      </c>
      <c r="AH55" s="198">
        <f t="shared" si="36"/>
        <v>0.15082083907994839</v>
      </c>
      <c r="AI55" s="282"/>
      <c r="AJ55" s="282"/>
      <c r="AK55" s="282"/>
      <c r="AL55" s="282"/>
      <c r="AM55" s="282"/>
      <c r="AN55" s="282"/>
      <c r="AO55" s="282"/>
      <c r="AP55" s="282"/>
      <c r="AQ55" s="282"/>
      <c r="AR55" s="282"/>
      <c r="AS55" s="282"/>
      <c r="AT55" s="282"/>
      <c r="AU55" s="282"/>
      <c r="AV55" s="282"/>
      <c r="AW55" s="282"/>
      <c r="AX55" s="282"/>
      <c r="AY55" s="282"/>
      <c r="AZ55" s="282"/>
      <c r="BA55" s="282"/>
      <c r="BB55" s="282"/>
      <c r="BC55" s="282"/>
      <c r="BD55" s="282"/>
      <c r="BE55" s="282"/>
      <c r="BF55" s="282"/>
      <c r="BG55" s="282"/>
      <c r="BH55" s="282"/>
      <c r="BI55" s="282"/>
      <c r="BJ55" s="282"/>
      <c r="BK55" s="282"/>
      <c r="BL55" s="282"/>
      <c r="BM55" s="282"/>
      <c r="BN55" s="282"/>
      <c r="BO55" s="282"/>
      <c r="BP55" s="282"/>
      <c r="BQ55" s="282"/>
      <c r="BR55" s="282"/>
      <c r="BS55" s="282"/>
      <c r="BT55" s="282"/>
      <c r="BU55" s="282"/>
      <c r="BV55" s="282"/>
      <c r="BW55" s="282"/>
      <c r="BX55" s="282"/>
      <c r="BY55" s="282"/>
      <c r="BZ55" s="282"/>
      <c r="CA55" s="282"/>
      <c r="CB55" s="282"/>
      <c r="CC55" s="282"/>
      <c r="CD55" s="282"/>
      <c r="CE55" s="282"/>
      <c r="CF55" s="282"/>
      <c r="CG55" s="282"/>
      <c r="CH55" s="282"/>
      <c r="CI55" s="282"/>
      <c r="CJ55" s="282"/>
      <c r="CK55" s="282"/>
      <c r="CL55" s="282"/>
      <c r="CM55" s="282"/>
      <c r="CN55" s="282"/>
      <c r="CO55" s="282"/>
      <c r="CP55" s="282"/>
      <c r="CQ55" s="282"/>
      <c r="CR55" s="282"/>
      <c r="CS55" s="282"/>
      <c r="CT55" s="282"/>
      <c r="CU55" s="282"/>
      <c r="CV55" s="282"/>
      <c r="CW55" s="282"/>
      <c r="CX55" s="282"/>
      <c r="CY55" s="282"/>
      <c r="CZ55" s="282"/>
      <c r="DA55" s="282"/>
      <c r="DB55" s="282"/>
      <c r="DC55" s="282"/>
      <c r="DD55" s="282"/>
      <c r="DE55" s="282"/>
      <c r="DF55" s="282"/>
      <c r="DG55" s="282"/>
    </row>
    <row r="56" spans="1:111" s="10" customFormat="1">
      <c r="A56" s="72" t="s">
        <v>90</v>
      </c>
      <c r="B56" s="146"/>
      <c r="C56" s="146"/>
      <c r="D56" s="146"/>
      <c r="E56" s="138"/>
      <c r="F56" s="173">
        <v>3992</v>
      </c>
      <c r="G56" s="173">
        <v>4079</v>
      </c>
      <c r="H56" s="173">
        <v>4429</v>
      </c>
      <c r="I56" s="197">
        <v>4152</v>
      </c>
      <c r="J56" s="173">
        <v>4415</v>
      </c>
      <c r="K56" s="173">
        <v>92774</v>
      </c>
      <c r="L56" s="173">
        <v>3775</v>
      </c>
      <c r="M56" s="173">
        <v>5200</v>
      </c>
      <c r="N56" s="173"/>
      <c r="O56" s="173">
        <v>3698</v>
      </c>
      <c r="P56" s="173">
        <v>4080</v>
      </c>
      <c r="Q56" s="173">
        <v>4418</v>
      </c>
      <c r="R56" s="173">
        <v>4326</v>
      </c>
      <c r="S56" s="173">
        <v>3836</v>
      </c>
      <c r="T56" s="173">
        <v>3129</v>
      </c>
      <c r="U56" s="173">
        <v>3618</v>
      </c>
      <c r="V56" s="173">
        <v>4196</v>
      </c>
      <c r="W56" s="173">
        <v>4115</v>
      </c>
      <c r="X56" s="173">
        <v>4569</v>
      </c>
      <c r="Y56" s="173">
        <v>4557</v>
      </c>
      <c r="Z56" s="173">
        <v>4889</v>
      </c>
      <c r="AA56" s="197">
        <v>5213</v>
      </c>
      <c r="AB56" s="197">
        <v>5678</v>
      </c>
      <c r="AC56" s="197">
        <v>6533</v>
      </c>
      <c r="AD56" s="197">
        <v>6053</v>
      </c>
      <c r="AE56" s="197">
        <v>6523</v>
      </c>
      <c r="AF56" s="197">
        <v>6940</v>
      </c>
      <c r="AG56" s="197">
        <v>7798</v>
      </c>
      <c r="AH56" s="197">
        <v>6779</v>
      </c>
      <c r="AI56" s="282"/>
      <c r="AJ56" s="282"/>
      <c r="AK56" s="282"/>
      <c r="AL56" s="282"/>
      <c r="AM56" s="282"/>
      <c r="AN56" s="282"/>
      <c r="AO56" s="282"/>
      <c r="AP56" s="282"/>
      <c r="AQ56" s="282"/>
      <c r="AR56" s="282"/>
      <c r="AS56" s="282"/>
      <c r="AT56" s="282"/>
      <c r="AU56" s="282"/>
      <c r="AV56" s="282"/>
      <c r="AW56" s="282"/>
      <c r="AX56" s="282"/>
      <c r="AY56" s="282"/>
      <c r="AZ56" s="282"/>
      <c r="BA56" s="282"/>
      <c r="BB56" s="282"/>
      <c r="BC56" s="282"/>
      <c r="BD56" s="282"/>
      <c r="BE56" s="282"/>
      <c r="BF56" s="282"/>
      <c r="BG56" s="282"/>
      <c r="BH56" s="282"/>
      <c r="BI56" s="282"/>
      <c r="BJ56" s="282"/>
      <c r="BK56" s="282"/>
      <c r="BL56" s="282"/>
      <c r="BM56" s="282"/>
      <c r="BN56" s="282"/>
      <c r="BO56" s="282"/>
      <c r="BP56" s="282"/>
      <c r="BQ56" s="282"/>
      <c r="BR56" s="282"/>
      <c r="BS56" s="282"/>
      <c r="BT56" s="282"/>
      <c r="BU56" s="282"/>
      <c r="BV56" s="282"/>
      <c r="BW56" s="282"/>
      <c r="BX56" s="282"/>
      <c r="BY56" s="282"/>
      <c r="BZ56" s="282"/>
      <c r="CA56" s="282"/>
      <c r="CB56" s="282"/>
      <c r="CC56" s="282"/>
      <c r="CD56" s="282"/>
      <c r="CE56" s="282"/>
      <c r="CF56" s="282"/>
      <c r="CG56" s="282"/>
      <c r="CH56" s="282"/>
      <c r="CI56" s="282"/>
      <c r="CJ56" s="282"/>
      <c r="CK56" s="282"/>
      <c r="CL56" s="282"/>
      <c r="CM56" s="282"/>
      <c r="CN56" s="282"/>
      <c r="CO56" s="282"/>
      <c r="CP56" s="282"/>
      <c r="CQ56" s="282"/>
      <c r="CR56" s="282"/>
      <c r="CS56" s="282"/>
      <c r="CT56" s="282"/>
      <c r="CU56" s="282"/>
      <c r="CV56" s="282"/>
      <c r="CW56" s="282"/>
      <c r="CX56" s="282"/>
      <c r="CY56" s="282"/>
      <c r="CZ56" s="282"/>
      <c r="DA56" s="282"/>
      <c r="DB56" s="282"/>
      <c r="DC56" s="282"/>
      <c r="DD56" s="282"/>
      <c r="DE56" s="282"/>
      <c r="DF56" s="282"/>
      <c r="DG56" s="282"/>
    </row>
    <row r="57" spans="1:111" s="10" customFormat="1">
      <c r="A57" s="72" t="s">
        <v>89</v>
      </c>
      <c r="B57" s="146"/>
      <c r="C57" s="146"/>
      <c r="D57" s="146"/>
      <c r="E57" s="138"/>
      <c r="F57" s="173">
        <v>6</v>
      </c>
      <c r="G57" s="173">
        <v>5</v>
      </c>
      <c r="H57" s="173">
        <v>5</v>
      </c>
      <c r="I57" s="197">
        <v>6</v>
      </c>
      <c r="J57" s="173">
        <v>6</v>
      </c>
      <c r="K57" s="173">
        <v>259</v>
      </c>
      <c r="L57" s="173">
        <v>3</v>
      </c>
      <c r="M57" s="173">
        <v>3</v>
      </c>
      <c r="N57" s="173"/>
      <c r="O57" s="173">
        <v>5</v>
      </c>
      <c r="P57" s="173">
        <v>5</v>
      </c>
      <c r="Q57" s="173">
        <v>6</v>
      </c>
      <c r="R57" s="173">
        <v>5</v>
      </c>
      <c r="S57" s="173">
        <v>4</v>
      </c>
      <c r="T57" s="173">
        <v>0</v>
      </c>
      <c r="U57" s="173">
        <v>0</v>
      </c>
      <c r="V57" s="173">
        <v>0</v>
      </c>
      <c r="W57" s="173">
        <v>2</v>
      </c>
      <c r="X57" s="173">
        <v>2</v>
      </c>
      <c r="Y57" s="173">
        <v>0</v>
      </c>
      <c r="Z57" s="173">
        <v>0</v>
      </c>
      <c r="AA57" s="173">
        <v>0</v>
      </c>
      <c r="AB57" s="173">
        <v>0</v>
      </c>
      <c r="AC57" s="197">
        <v>3</v>
      </c>
      <c r="AD57" s="197">
        <v>2</v>
      </c>
      <c r="AE57" s="197">
        <v>5</v>
      </c>
      <c r="AF57" s="197">
        <v>1</v>
      </c>
      <c r="AG57" s="197">
        <v>5</v>
      </c>
      <c r="AH57" s="197">
        <v>1</v>
      </c>
      <c r="AI57" s="282"/>
      <c r="AJ57" s="282"/>
      <c r="AK57" s="282"/>
      <c r="AL57" s="282"/>
      <c r="AM57" s="282"/>
      <c r="AN57" s="282"/>
      <c r="AO57" s="282"/>
      <c r="AP57" s="282"/>
      <c r="AQ57" s="282"/>
      <c r="AR57" s="282"/>
      <c r="AS57" s="282"/>
      <c r="AT57" s="282"/>
      <c r="AU57" s="282"/>
      <c r="AV57" s="282"/>
      <c r="AW57" s="282"/>
      <c r="AX57" s="282"/>
      <c r="AY57" s="282"/>
      <c r="AZ57" s="282"/>
      <c r="BA57" s="282"/>
      <c r="BB57" s="282"/>
      <c r="BC57" s="282"/>
      <c r="BD57" s="282"/>
      <c r="BE57" s="282"/>
      <c r="BF57" s="282"/>
      <c r="BG57" s="282"/>
      <c r="BH57" s="282"/>
      <c r="BI57" s="282"/>
      <c r="BJ57" s="282"/>
      <c r="BK57" s="282"/>
      <c r="BL57" s="282"/>
      <c r="BM57" s="282"/>
      <c r="BN57" s="282"/>
      <c r="BO57" s="282"/>
      <c r="BP57" s="282"/>
      <c r="BQ57" s="282"/>
      <c r="BR57" s="282"/>
      <c r="BS57" s="282"/>
      <c r="BT57" s="282"/>
      <c r="BU57" s="282"/>
      <c r="BV57" s="282"/>
      <c r="BW57" s="282"/>
      <c r="BX57" s="282"/>
      <c r="BY57" s="282"/>
      <c r="BZ57" s="282"/>
      <c r="CA57" s="282"/>
      <c r="CB57" s="282"/>
      <c r="CC57" s="282"/>
      <c r="CD57" s="282"/>
      <c r="CE57" s="282"/>
      <c r="CF57" s="282"/>
      <c r="CG57" s="282"/>
      <c r="CH57" s="282"/>
      <c r="CI57" s="282"/>
      <c r="CJ57" s="282"/>
      <c r="CK57" s="282"/>
      <c r="CL57" s="282"/>
      <c r="CM57" s="282"/>
      <c r="CN57" s="282"/>
      <c r="CO57" s="282"/>
      <c r="CP57" s="282"/>
      <c r="CQ57" s="282"/>
      <c r="CR57" s="282"/>
      <c r="CS57" s="282"/>
      <c r="CT57" s="282"/>
      <c r="CU57" s="282"/>
      <c r="CV57" s="282"/>
      <c r="CW57" s="282"/>
      <c r="CX57" s="282"/>
      <c r="CY57" s="282"/>
      <c r="CZ57" s="282"/>
      <c r="DA57" s="282"/>
      <c r="DB57" s="282"/>
      <c r="DC57" s="282"/>
      <c r="DD57" s="282"/>
      <c r="DE57" s="282"/>
      <c r="DF57" s="282"/>
      <c r="DG57" s="282"/>
    </row>
    <row r="58" spans="1:111" s="10" customFormat="1">
      <c r="A58" s="74"/>
      <c r="B58" s="214"/>
      <c r="C58" s="78"/>
      <c r="D58" s="78"/>
      <c r="E58" s="78"/>
      <c r="F58" s="214"/>
      <c r="G58" s="78"/>
      <c r="H58" s="78"/>
      <c r="I58" s="78"/>
      <c r="J58" s="214"/>
      <c r="K58" s="214"/>
      <c r="L58" s="214"/>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282"/>
      <c r="AJ58" s="282"/>
      <c r="AK58" s="282"/>
      <c r="AL58" s="282"/>
      <c r="AM58" s="282"/>
      <c r="AN58" s="282"/>
      <c r="AO58" s="282"/>
      <c r="AP58" s="282"/>
      <c r="AQ58" s="282"/>
      <c r="AR58" s="282"/>
      <c r="AS58" s="282"/>
      <c r="AT58" s="282"/>
      <c r="AU58" s="282"/>
      <c r="AV58" s="282"/>
      <c r="AW58" s="282"/>
      <c r="AX58" s="282"/>
      <c r="AY58" s="282"/>
      <c r="AZ58" s="282"/>
      <c r="BA58" s="282"/>
      <c r="BB58" s="282"/>
      <c r="BC58" s="282"/>
      <c r="BD58" s="282"/>
      <c r="BE58" s="282"/>
      <c r="BF58" s="282"/>
      <c r="BG58" s="282"/>
      <c r="BH58" s="282"/>
      <c r="BI58" s="282"/>
      <c r="BJ58" s="282"/>
      <c r="BK58" s="282"/>
      <c r="BL58" s="282"/>
      <c r="BM58" s="282"/>
      <c r="BN58" s="282"/>
      <c r="BO58" s="282"/>
      <c r="BP58" s="282"/>
      <c r="BQ58" s="282"/>
      <c r="BR58" s="282"/>
      <c r="BS58" s="282"/>
      <c r="BT58" s="282"/>
      <c r="BU58" s="282"/>
      <c r="BV58" s="282"/>
      <c r="BW58" s="282"/>
      <c r="BX58" s="282"/>
      <c r="BY58" s="282"/>
      <c r="BZ58" s="282"/>
      <c r="CA58" s="282"/>
      <c r="CB58" s="282"/>
      <c r="CC58" s="282"/>
      <c r="CD58" s="282"/>
      <c r="CE58" s="282"/>
      <c r="CF58" s="282"/>
      <c r="CG58" s="282"/>
      <c r="CH58" s="282"/>
      <c r="CI58" s="282"/>
      <c r="CJ58" s="282"/>
      <c r="CK58" s="282"/>
      <c r="CL58" s="282"/>
      <c r="CM58" s="282"/>
      <c r="CN58" s="282"/>
      <c r="CO58" s="282"/>
      <c r="CP58" s="282"/>
      <c r="CQ58" s="282"/>
      <c r="CR58" s="282"/>
      <c r="CS58" s="282"/>
      <c r="CT58" s="282"/>
      <c r="CU58" s="282"/>
      <c r="CV58" s="282"/>
      <c r="CW58" s="282"/>
      <c r="CX58" s="282"/>
      <c r="CY58" s="282"/>
      <c r="CZ58" s="282"/>
      <c r="DA58" s="282"/>
      <c r="DB58" s="282"/>
      <c r="DC58" s="282"/>
      <c r="DD58" s="282"/>
      <c r="DE58" s="282"/>
      <c r="DF58" s="282"/>
      <c r="DG58" s="282"/>
    </row>
    <row r="59" spans="1:111">
      <c r="A59" s="73" t="s">
        <v>181</v>
      </c>
      <c r="B59" s="151"/>
      <c r="C59" s="151"/>
      <c r="D59" s="151"/>
      <c r="E59" s="151"/>
      <c r="F59" s="151">
        <f t="shared" ref="F59:L59" si="37">SUM(F60:F64)</f>
        <v>-122</v>
      </c>
      <c r="G59" s="151">
        <f t="shared" si="37"/>
        <v>-133</v>
      </c>
      <c r="H59" s="151">
        <f t="shared" si="37"/>
        <v>336</v>
      </c>
      <c r="I59" s="151">
        <f t="shared" si="37"/>
        <v>-157</v>
      </c>
      <c r="J59" s="151">
        <f t="shared" si="37"/>
        <v>54</v>
      </c>
      <c r="K59" s="151">
        <f t="shared" si="37"/>
        <v>-55</v>
      </c>
      <c r="L59" s="151">
        <f t="shared" si="37"/>
        <v>-59</v>
      </c>
      <c r="M59" s="346">
        <f>SUM(M60:M64)</f>
        <v>112</v>
      </c>
      <c r="N59" s="346"/>
      <c r="O59" s="346">
        <f>SUM(O60:O64)</f>
        <v>-214</v>
      </c>
      <c r="P59" s="346">
        <f>SUM(P60:P64)</f>
        <v>-243</v>
      </c>
      <c r="Q59" s="346">
        <f>SUM(Q60:Q64)</f>
        <v>-37</v>
      </c>
      <c r="R59" s="346">
        <f t="shared" ref="R59:AC59" si="38">SUM(R60:R64)</f>
        <v>-286</v>
      </c>
      <c r="S59" s="346">
        <f t="shared" si="38"/>
        <v>25</v>
      </c>
      <c r="T59" s="346">
        <f t="shared" si="38"/>
        <v>-587</v>
      </c>
      <c r="U59" s="346">
        <f t="shared" si="38"/>
        <v>-261</v>
      </c>
      <c r="V59" s="346">
        <f t="shared" si="38"/>
        <v>-29</v>
      </c>
      <c r="W59" s="346">
        <f t="shared" si="38"/>
        <v>-262</v>
      </c>
      <c r="X59" s="346">
        <f t="shared" si="38"/>
        <v>-102</v>
      </c>
      <c r="Y59" s="346">
        <f t="shared" si="38"/>
        <v>-109</v>
      </c>
      <c r="Z59" s="346">
        <f t="shared" si="38"/>
        <v>-214</v>
      </c>
      <c r="AA59" s="346">
        <f t="shared" si="38"/>
        <v>224</v>
      </c>
      <c r="AB59" s="346">
        <f t="shared" si="38"/>
        <v>237</v>
      </c>
      <c r="AC59" s="346">
        <f t="shared" si="38"/>
        <v>-91</v>
      </c>
      <c r="AD59" s="346">
        <f>SUM(AD60:AD64)</f>
        <v>-219</v>
      </c>
      <c r="AE59" s="346">
        <f>SUM(AE60:AE64)</f>
        <v>36</v>
      </c>
      <c r="AF59" s="346">
        <f>SUM(AF60:AF64)</f>
        <v>-299</v>
      </c>
      <c r="AG59" s="346">
        <f>SUM(AG60:AG64)</f>
        <v>7</v>
      </c>
      <c r="AH59" s="346">
        <f>SUM(AH60:AH64)</f>
        <v>-870</v>
      </c>
      <c r="AJ59" s="282"/>
      <c r="AK59" s="282"/>
      <c r="AL59" s="282"/>
      <c r="AM59" s="282"/>
      <c r="AN59" s="282"/>
      <c r="AO59" s="282"/>
      <c r="AP59" s="282"/>
      <c r="AQ59" s="282"/>
      <c r="AR59" s="282"/>
      <c r="AS59" s="282"/>
      <c r="AT59" s="282"/>
      <c r="AU59" s="282"/>
      <c r="AV59" s="282"/>
      <c r="AW59" s="282"/>
      <c r="AX59" s="282"/>
      <c r="AY59" s="282"/>
      <c r="AZ59" s="282"/>
      <c r="BA59" s="282"/>
      <c r="BB59" s="282"/>
      <c r="BC59" s="282"/>
      <c r="BD59" s="282"/>
      <c r="BE59" s="282"/>
      <c r="BF59" s="282"/>
      <c r="BG59" s="282"/>
      <c r="BH59" s="282"/>
      <c r="BI59" s="282"/>
      <c r="BJ59" s="282"/>
      <c r="BK59" s="282"/>
      <c r="BL59" s="282"/>
      <c r="BM59" s="282"/>
      <c r="BN59" s="282"/>
      <c r="BO59" s="282"/>
      <c r="BP59" s="282"/>
      <c r="BQ59" s="282"/>
      <c r="BR59" s="282"/>
      <c r="BS59" s="282"/>
      <c r="BT59" s="282"/>
      <c r="BU59" s="282"/>
      <c r="BV59" s="282"/>
      <c r="BW59" s="282"/>
      <c r="BX59" s="282"/>
      <c r="BY59" s="282"/>
      <c r="BZ59" s="282"/>
      <c r="CA59" s="282"/>
      <c r="CB59" s="282"/>
      <c r="CC59" s="282"/>
      <c r="CD59" s="282"/>
      <c r="CE59" s="282"/>
      <c r="CF59" s="282"/>
      <c r="CG59" s="282"/>
      <c r="CH59" s="282"/>
      <c r="CI59" s="282"/>
      <c r="CJ59" s="282"/>
      <c r="CK59" s="282"/>
      <c r="CL59" s="282"/>
      <c r="CM59" s="282"/>
      <c r="CN59" s="282"/>
      <c r="CO59" s="282"/>
      <c r="CP59" s="282"/>
      <c r="CQ59" s="282"/>
      <c r="CR59" s="282"/>
      <c r="CS59" s="282"/>
      <c r="CT59" s="282"/>
      <c r="CU59" s="282"/>
      <c r="CV59" s="282"/>
      <c r="CW59" s="282"/>
      <c r="CX59" s="282"/>
      <c r="CY59" s="282"/>
      <c r="CZ59" s="282"/>
      <c r="DA59" s="282"/>
      <c r="DB59" s="282"/>
      <c r="DC59" s="282"/>
      <c r="DD59" s="282"/>
      <c r="DE59" s="282"/>
      <c r="DF59" s="282"/>
      <c r="DG59" s="282"/>
    </row>
    <row r="60" spans="1:111" outlineLevel="1">
      <c r="A60" s="72" t="s">
        <v>2</v>
      </c>
      <c r="B60" s="136"/>
      <c r="C60" s="136"/>
      <c r="D60" s="136"/>
      <c r="E60" s="136"/>
      <c r="F60" s="136"/>
      <c r="G60" s="136"/>
      <c r="H60" s="136"/>
      <c r="I60" s="136"/>
      <c r="J60" s="136"/>
      <c r="K60" s="136"/>
      <c r="L60" s="136"/>
      <c r="M60" s="278"/>
      <c r="N60" s="278"/>
      <c r="O60" s="278"/>
      <c r="P60" s="278"/>
      <c r="Q60" s="278"/>
      <c r="R60" s="278"/>
      <c r="S60" s="278"/>
      <c r="T60" s="278"/>
      <c r="U60" s="278"/>
      <c r="V60" s="278"/>
      <c r="W60" s="278"/>
      <c r="X60" s="278"/>
      <c r="Y60" s="278"/>
      <c r="Z60" s="278"/>
      <c r="AA60" s="278"/>
      <c r="AB60" s="278"/>
      <c r="AC60" s="278"/>
      <c r="AD60" s="278"/>
      <c r="AE60" s="278"/>
      <c r="AF60" s="278"/>
      <c r="AG60" s="278"/>
      <c r="AH60" s="278"/>
      <c r="AJ60" s="282"/>
      <c r="AK60" s="282"/>
      <c r="AL60" s="282"/>
      <c r="AM60" s="282"/>
      <c r="AN60" s="282"/>
      <c r="AO60" s="282"/>
      <c r="AP60" s="282"/>
      <c r="AQ60" s="282"/>
      <c r="AR60" s="282"/>
      <c r="AS60" s="282"/>
      <c r="AT60" s="282"/>
      <c r="AU60" s="282"/>
      <c r="AV60" s="282"/>
      <c r="AW60" s="282"/>
      <c r="AX60" s="282"/>
      <c r="AY60" s="282"/>
      <c r="AZ60" s="282"/>
      <c r="BA60" s="282"/>
      <c r="BB60" s="282"/>
      <c r="BC60" s="282"/>
      <c r="BD60" s="282"/>
      <c r="BE60" s="282"/>
      <c r="BF60" s="282"/>
      <c r="BG60" s="282"/>
      <c r="BH60" s="282"/>
      <c r="BI60" s="282"/>
      <c r="BJ60" s="282"/>
      <c r="BK60" s="282"/>
      <c r="BL60" s="282"/>
      <c r="BM60" s="282"/>
      <c r="BN60" s="282"/>
      <c r="BO60" s="282"/>
      <c r="BP60" s="282"/>
      <c r="BQ60" s="282"/>
      <c r="BR60" s="282"/>
      <c r="BS60" s="282"/>
      <c r="BT60" s="282"/>
      <c r="BU60" s="282"/>
      <c r="BV60" s="282"/>
      <c r="BW60" s="282"/>
      <c r="BX60" s="282"/>
      <c r="BY60" s="282"/>
      <c r="BZ60" s="282"/>
      <c r="CA60" s="282"/>
      <c r="CB60" s="282"/>
      <c r="CC60" s="282"/>
      <c r="CD60" s="282"/>
      <c r="CE60" s="282"/>
      <c r="CF60" s="282"/>
      <c r="CG60" s="282"/>
      <c r="CH60" s="282"/>
      <c r="CI60" s="282"/>
      <c r="CJ60" s="282"/>
      <c r="CK60" s="282"/>
      <c r="CL60" s="282"/>
      <c r="CM60" s="282"/>
      <c r="CN60" s="282"/>
      <c r="CO60" s="282"/>
      <c r="CP60" s="282"/>
      <c r="CQ60" s="282"/>
      <c r="CR60" s="282"/>
      <c r="CS60" s="282"/>
      <c r="CT60" s="282"/>
      <c r="CU60" s="282"/>
      <c r="CV60" s="282"/>
      <c r="CW60" s="282"/>
      <c r="CX60" s="282"/>
      <c r="CY60" s="282"/>
      <c r="CZ60" s="282"/>
      <c r="DA60" s="282"/>
      <c r="DB60" s="282"/>
      <c r="DC60" s="282"/>
      <c r="DD60" s="282"/>
      <c r="DE60" s="282"/>
      <c r="DF60" s="282"/>
      <c r="DG60" s="282"/>
    </row>
    <row r="61" spans="1:111" outlineLevel="1">
      <c r="A61" s="72" t="s">
        <v>191</v>
      </c>
      <c r="B61" s="136"/>
      <c r="C61" s="136"/>
      <c r="D61" s="136"/>
      <c r="E61" s="136"/>
      <c r="F61" s="136"/>
      <c r="G61" s="136"/>
      <c r="H61" s="278"/>
      <c r="I61" s="278"/>
      <c r="J61" s="136"/>
      <c r="K61" s="136"/>
      <c r="L61" s="136"/>
      <c r="M61" s="278"/>
      <c r="N61" s="278"/>
      <c r="O61" s="278"/>
      <c r="P61" s="278"/>
      <c r="Q61" s="278"/>
      <c r="R61" s="278"/>
      <c r="S61" s="278"/>
      <c r="T61" s="278">
        <v>-300</v>
      </c>
      <c r="U61" s="278"/>
      <c r="V61" s="278"/>
      <c r="W61" s="278"/>
      <c r="X61" s="278"/>
      <c r="Y61" s="278"/>
      <c r="Z61" s="278"/>
      <c r="AA61" s="278"/>
      <c r="AB61" s="278"/>
      <c r="AC61" s="278"/>
      <c r="AD61" s="278"/>
      <c r="AE61" s="278"/>
      <c r="AF61" s="278"/>
      <c r="AG61" s="278"/>
      <c r="AH61" s="278"/>
      <c r="AJ61" s="282"/>
      <c r="AK61" s="282"/>
      <c r="AL61" s="282"/>
      <c r="AM61" s="282"/>
      <c r="AN61" s="282"/>
      <c r="AO61" s="282"/>
      <c r="AP61" s="282"/>
      <c r="AQ61" s="282"/>
      <c r="AR61" s="282"/>
      <c r="AS61" s="282"/>
      <c r="AT61" s="282"/>
      <c r="AU61" s="282"/>
      <c r="AV61" s="282"/>
      <c r="AW61" s="282"/>
      <c r="AX61" s="282"/>
      <c r="AY61" s="282"/>
      <c r="AZ61" s="282"/>
      <c r="BA61" s="282"/>
      <c r="BB61" s="282"/>
      <c r="BC61" s="282"/>
      <c r="BD61" s="282"/>
      <c r="BE61" s="282"/>
      <c r="BF61" s="282"/>
      <c r="BG61" s="282"/>
      <c r="BH61" s="282"/>
      <c r="BI61" s="282"/>
      <c r="BJ61" s="282"/>
      <c r="BK61" s="282"/>
      <c r="BL61" s="282"/>
      <c r="BM61" s="282"/>
      <c r="BN61" s="282"/>
      <c r="BO61" s="282"/>
      <c r="BP61" s="282"/>
      <c r="BQ61" s="282"/>
      <c r="BR61" s="282"/>
      <c r="BS61" s="282"/>
      <c r="BT61" s="282"/>
      <c r="BU61" s="282"/>
      <c r="BV61" s="282"/>
      <c r="BW61" s="282"/>
      <c r="BX61" s="282"/>
      <c r="BY61" s="282"/>
      <c r="BZ61" s="282"/>
      <c r="CA61" s="282"/>
      <c r="CB61" s="282"/>
      <c r="CC61" s="282"/>
      <c r="CD61" s="282"/>
      <c r="CE61" s="282"/>
      <c r="CF61" s="282"/>
      <c r="CG61" s="282"/>
      <c r="CH61" s="282"/>
      <c r="CI61" s="282"/>
      <c r="CJ61" s="282"/>
      <c r="CK61" s="282"/>
      <c r="CL61" s="282"/>
      <c r="CM61" s="282"/>
      <c r="CN61" s="282"/>
      <c r="CO61" s="282"/>
      <c r="CP61" s="282"/>
      <c r="CQ61" s="282"/>
      <c r="CR61" s="282"/>
      <c r="CS61" s="282"/>
      <c r="CT61" s="282"/>
      <c r="CU61" s="282"/>
      <c r="CV61" s="282"/>
      <c r="CW61" s="282"/>
      <c r="CX61" s="282"/>
      <c r="CY61" s="282"/>
      <c r="CZ61" s="282"/>
      <c r="DA61" s="282"/>
      <c r="DB61" s="282"/>
      <c r="DC61" s="282"/>
      <c r="DD61" s="282"/>
      <c r="DE61" s="282"/>
      <c r="DF61" s="282"/>
      <c r="DG61" s="282"/>
    </row>
    <row r="62" spans="1:111" outlineLevel="1">
      <c r="A62" s="72" t="s">
        <v>3</v>
      </c>
      <c r="B62" s="136"/>
      <c r="C62" s="136"/>
      <c r="D62" s="137"/>
      <c r="E62" s="137"/>
      <c r="F62" s="136"/>
      <c r="G62" s="136"/>
      <c r="H62" s="221">
        <v>380</v>
      </c>
      <c r="I62" s="221"/>
      <c r="J62" s="136"/>
      <c r="K62" s="136"/>
      <c r="L62" s="136"/>
      <c r="M62" s="278"/>
      <c r="N62" s="278"/>
      <c r="O62" s="278">
        <v>-22</v>
      </c>
      <c r="P62" s="278">
        <v>-30</v>
      </c>
      <c r="Q62" s="278"/>
      <c r="R62" s="278">
        <v>-65</v>
      </c>
      <c r="S62" s="278">
        <v>-30</v>
      </c>
      <c r="T62" s="278"/>
      <c r="U62" s="221">
        <v>-160</v>
      </c>
      <c r="V62" s="221"/>
      <c r="W62" s="221"/>
      <c r="X62" s="221"/>
      <c r="Y62" s="221"/>
      <c r="Z62" s="221"/>
      <c r="AA62" s="221"/>
      <c r="AB62" s="221"/>
      <c r="AC62" s="221"/>
      <c r="AD62" s="221"/>
      <c r="AE62" s="221"/>
      <c r="AF62" s="221"/>
      <c r="AG62" s="221"/>
      <c r="AH62" s="221"/>
      <c r="AJ62" s="282"/>
      <c r="AK62" s="282"/>
      <c r="AL62" s="282"/>
      <c r="AM62" s="282"/>
      <c r="AN62" s="282"/>
      <c r="AO62" s="282"/>
      <c r="AP62" s="282"/>
      <c r="AQ62" s="282"/>
      <c r="AR62" s="282"/>
      <c r="AS62" s="282"/>
      <c r="AT62" s="282"/>
      <c r="AU62" s="282"/>
      <c r="AV62" s="282"/>
      <c r="AW62" s="282"/>
      <c r="AX62" s="282"/>
      <c r="AY62" s="282"/>
      <c r="AZ62" s="282"/>
      <c r="BA62" s="282"/>
      <c r="BB62" s="282"/>
      <c r="BC62" s="282"/>
      <c r="BD62" s="282"/>
      <c r="BE62" s="282"/>
      <c r="BF62" s="282"/>
      <c r="BG62" s="282"/>
      <c r="BH62" s="282"/>
      <c r="BI62" s="282"/>
      <c r="BJ62" s="282"/>
      <c r="BK62" s="282"/>
      <c r="BL62" s="282"/>
      <c r="BM62" s="282"/>
      <c r="BN62" s="282"/>
      <c r="BO62" s="282"/>
      <c r="BP62" s="282"/>
      <c r="BQ62" s="282"/>
      <c r="BR62" s="282"/>
      <c r="BS62" s="282"/>
      <c r="BT62" s="282"/>
      <c r="BU62" s="282"/>
      <c r="BV62" s="282"/>
      <c r="BW62" s="282"/>
      <c r="BX62" s="282"/>
      <c r="BY62" s="282"/>
      <c r="BZ62" s="282"/>
      <c r="CA62" s="282"/>
      <c r="CB62" s="282"/>
      <c r="CC62" s="282"/>
      <c r="CD62" s="282"/>
      <c r="CE62" s="282"/>
      <c r="CF62" s="282"/>
      <c r="CG62" s="282"/>
      <c r="CH62" s="282"/>
      <c r="CI62" s="282"/>
      <c r="CJ62" s="282"/>
      <c r="CK62" s="282"/>
      <c r="CL62" s="282"/>
      <c r="CM62" s="282"/>
      <c r="CN62" s="282"/>
      <c r="CO62" s="282"/>
      <c r="CP62" s="282"/>
      <c r="CQ62" s="282"/>
      <c r="CR62" s="282"/>
      <c r="CS62" s="282"/>
      <c r="CT62" s="282"/>
      <c r="CU62" s="282"/>
      <c r="CV62" s="282"/>
      <c r="CW62" s="282"/>
      <c r="CX62" s="282"/>
      <c r="CY62" s="282"/>
      <c r="CZ62" s="282"/>
      <c r="DA62" s="282"/>
      <c r="DB62" s="282"/>
      <c r="DC62" s="282"/>
      <c r="DD62" s="282"/>
      <c r="DE62" s="282"/>
      <c r="DF62" s="282"/>
      <c r="DG62" s="282"/>
    </row>
    <row r="63" spans="1:111" outlineLevel="1">
      <c r="A63" s="72" t="s">
        <v>193</v>
      </c>
      <c r="B63" s="136"/>
      <c r="C63" s="136"/>
      <c r="D63" s="137"/>
      <c r="E63" s="137"/>
      <c r="F63" s="136"/>
      <c r="G63" s="136"/>
      <c r="H63" s="221"/>
      <c r="I63" s="221">
        <v>-30</v>
      </c>
      <c r="J63" s="136">
        <v>109</v>
      </c>
      <c r="K63" s="136"/>
      <c r="L63" s="136"/>
      <c r="M63" s="278"/>
      <c r="N63" s="278"/>
      <c r="O63" s="278"/>
      <c r="P63" s="278"/>
      <c r="Q63" s="278"/>
      <c r="R63" s="278"/>
      <c r="S63" s="278"/>
      <c r="T63" s="278">
        <v>-50</v>
      </c>
      <c r="U63" s="278"/>
      <c r="V63" s="278"/>
      <c r="W63" s="278"/>
      <c r="X63" s="278"/>
      <c r="Y63" s="278"/>
      <c r="Z63" s="278"/>
      <c r="AA63" s="278"/>
      <c r="AB63" s="278"/>
      <c r="AC63" s="278"/>
      <c r="AD63" s="278"/>
      <c r="AE63" s="278"/>
      <c r="AF63" s="278"/>
      <c r="AG63" s="278"/>
      <c r="AH63" s="278"/>
      <c r="AJ63" s="282"/>
      <c r="AK63" s="282"/>
      <c r="AL63" s="282"/>
      <c r="AM63" s="282"/>
      <c r="AN63" s="282"/>
      <c r="AO63" s="282"/>
      <c r="AP63" s="282"/>
      <c r="AQ63" s="282"/>
      <c r="AR63" s="282"/>
      <c r="AS63" s="282"/>
      <c r="AT63" s="282"/>
      <c r="AU63" s="282"/>
      <c r="AV63" s="282"/>
      <c r="AW63" s="282"/>
      <c r="AX63" s="282"/>
      <c r="AY63" s="282"/>
      <c r="AZ63" s="282"/>
      <c r="BA63" s="282"/>
      <c r="BB63" s="282"/>
      <c r="BC63" s="282"/>
      <c r="BD63" s="282"/>
      <c r="BE63" s="282"/>
      <c r="BF63" s="282"/>
      <c r="BG63" s="282"/>
      <c r="BH63" s="282"/>
      <c r="BI63" s="282"/>
      <c r="BJ63" s="282"/>
      <c r="BK63" s="282"/>
      <c r="BL63" s="282"/>
      <c r="BM63" s="282"/>
      <c r="BN63" s="282"/>
      <c r="BO63" s="282"/>
      <c r="BP63" s="282"/>
      <c r="BQ63" s="282"/>
      <c r="BR63" s="282"/>
      <c r="BS63" s="282"/>
      <c r="BT63" s="282"/>
      <c r="BU63" s="282"/>
      <c r="BV63" s="282"/>
      <c r="BW63" s="282"/>
      <c r="BX63" s="282"/>
      <c r="BY63" s="282"/>
      <c r="BZ63" s="282"/>
      <c r="CA63" s="282"/>
      <c r="CB63" s="282"/>
      <c r="CC63" s="282"/>
      <c r="CD63" s="282"/>
      <c r="CE63" s="282"/>
      <c r="CF63" s="282"/>
      <c r="CG63" s="282"/>
      <c r="CH63" s="282"/>
      <c r="CI63" s="282"/>
      <c r="CJ63" s="282"/>
      <c r="CK63" s="282"/>
      <c r="CL63" s="282"/>
      <c r="CM63" s="282"/>
      <c r="CN63" s="282"/>
      <c r="CO63" s="282"/>
      <c r="CP63" s="282"/>
      <c r="CQ63" s="282"/>
      <c r="CR63" s="282"/>
      <c r="CS63" s="282"/>
      <c r="CT63" s="282"/>
      <c r="CU63" s="282"/>
      <c r="CV63" s="282"/>
      <c r="CW63" s="282"/>
      <c r="CX63" s="282"/>
      <c r="CY63" s="282"/>
      <c r="CZ63" s="282"/>
      <c r="DA63" s="282"/>
      <c r="DB63" s="282"/>
      <c r="DC63" s="282"/>
      <c r="DD63" s="282"/>
      <c r="DE63" s="282"/>
      <c r="DF63" s="282"/>
      <c r="DG63" s="282"/>
    </row>
    <row r="64" spans="1:111" outlineLevel="1">
      <c r="A64" s="73" t="s">
        <v>5</v>
      </c>
      <c r="B64" s="156"/>
      <c r="C64" s="156"/>
      <c r="D64" s="240"/>
      <c r="E64" s="240"/>
      <c r="F64" s="156">
        <v>-122</v>
      </c>
      <c r="G64" s="156">
        <v>-133</v>
      </c>
      <c r="H64" s="305">
        <v>-44</v>
      </c>
      <c r="I64" s="305">
        <v>-127</v>
      </c>
      <c r="J64" s="151">
        <v>-55</v>
      </c>
      <c r="K64" s="151">
        <v>-55</v>
      </c>
      <c r="L64" s="151">
        <v>-59</v>
      </c>
      <c r="M64" s="346">
        <v>112</v>
      </c>
      <c r="N64" s="346"/>
      <c r="O64" s="346">
        <v>-192</v>
      </c>
      <c r="P64" s="346">
        <v>-213</v>
      </c>
      <c r="Q64" s="346">
        <v>-37</v>
      </c>
      <c r="R64" s="346">
        <v>-221</v>
      </c>
      <c r="S64" s="224">
        <v>55</v>
      </c>
      <c r="T64" s="224">
        <v>-237</v>
      </c>
      <c r="U64" s="224">
        <v>-101</v>
      </c>
      <c r="V64" s="224">
        <v>-29</v>
      </c>
      <c r="W64" s="224">
        <v>-262</v>
      </c>
      <c r="X64" s="224">
        <v>-102</v>
      </c>
      <c r="Y64" s="224">
        <v>-109</v>
      </c>
      <c r="Z64" s="224">
        <v>-214</v>
      </c>
      <c r="AA64" s="224">
        <v>224</v>
      </c>
      <c r="AB64" s="224">
        <v>237</v>
      </c>
      <c r="AC64" s="224">
        <v>-91</v>
      </c>
      <c r="AD64" s="224">
        <v>-219</v>
      </c>
      <c r="AE64" s="224">
        <v>36</v>
      </c>
      <c r="AF64" s="224">
        <v>-299</v>
      </c>
      <c r="AG64" s="224">
        <v>7</v>
      </c>
      <c r="AH64" s="224">
        <v>-870</v>
      </c>
      <c r="AJ64" s="282"/>
      <c r="AK64" s="282"/>
      <c r="AL64" s="282"/>
      <c r="AM64" s="282"/>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c r="BK64" s="282"/>
      <c r="BL64" s="282"/>
      <c r="BM64" s="282"/>
      <c r="BN64" s="282"/>
      <c r="BO64" s="282"/>
      <c r="BP64" s="282"/>
      <c r="BQ64" s="282"/>
      <c r="BR64" s="282"/>
      <c r="BS64" s="282"/>
      <c r="BT64" s="282"/>
      <c r="BU64" s="282"/>
      <c r="BV64" s="282"/>
      <c r="BW64" s="282"/>
      <c r="BX64" s="282"/>
      <c r="BY64" s="282"/>
      <c r="BZ64" s="282"/>
      <c r="CA64" s="282"/>
      <c r="CB64" s="282"/>
      <c r="CC64" s="282"/>
      <c r="CD64" s="282"/>
      <c r="CE64" s="282"/>
      <c r="CF64" s="282"/>
      <c r="CG64" s="282"/>
      <c r="CH64" s="282"/>
      <c r="CI64" s="282"/>
      <c r="CJ64" s="282"/>
      <c r="CK64" s="282"/>
      <c r="CL64" s="282"/>
      <c r="CM64" s="282"/>
      <c r="CN64" s="282"/>
      <c r="CO64" s="282"/>
      <c r="CP64" s="282"/>
      <c r="CQ64" s="282"/>
      <c r="CR64" s="282"/>
      <c r="CS64" s="282"/>
      <c r="CT64" s="282"/>
      <c r="CU64" s="282"/>
      <c r="CV64" s="282"/>
      <c r="CW64" s="282"/>
      <c r="CX64" s="282"/>
      <c r="CY64" s="282"/>
      <c r="CZ64" s="282"/>
      <c r="DA64" s="282"/>
      <c r="DB64" s="282"/>
      <c r="DC64" s="282"/>
      <c r="DD64" s="282"/>
      <c r="DE64" s="282"/>
      <c r="DF64" s="282"/>
      <c r="DG64" s="282"/>
    </row>
    <row r="65" spans="1:111">
      <c r="A65" s="72" t="s">
        <v>36</v>
      </c>
      <c r="B65" s="136"/>
      <c r="C65" s="136"/>
      <c r="D65" s="136"/>
      <c r="E65" s="136"/>
      <c r="F65" s="136">
        <f t="shared" ref="F65:K65" si="39">+F35-F60-F61-F63-F62-F64</f>
        <v>4412</v>
      </c>
      <c r="G65" s="146">
        <f t="shared" si="39"/>
        <v>4730</v>
      </c>
      <c r="H65" s="278">
        <f t="shared" si="39"/>
        <v>4666</v>
      </c>
      <c r="I65" s="278">
        <f t="shared" si="39"/>
        <v>5016</v>
      </c>
      <c r="J65" s="146">
        <f t="shared" si="39"/>
        <v>4779</v>
      </c>
      <c r="K65" s="146">
        <f t="shared" si="39"/>
        <v>5485</v>
      </c>
      <c r="L65" s="146">
        <f>+L35-L60-L61-L63-L62-L64</f>
        <v>5322</v>
      </c>
      <c r="M65" s="173">
        <f>+M35-M60-M61-M63-M62-M64</f>
        <v>5549</v>
      </c>
      <c r="N65" s="173"/>
      <c r="O65" s="173">
        <f t="shared" ref="O65:U65" si="40">+O35-O60-O61-O63-O62-O64</f>
        <v>5262</v>
      </c>
      <c r="P65" s="173">
        <f t="shared" si="40"/>
        <v>5622</v>
      </c>
      <c r="Q65" s="173">
        <f t="shared" si="40"/>
        <v>5880</v>
      </c>
      <c r="R65" s="173">
        <f t="shared" si="40"/>
        <v>5913</v>
      </c>
      <c r="S65" s="173">
        <f t="shared" si="40"/>
        <v>5099</v>
      </c>
      <c r="T65" s="173">
        <f t="shared" si="40"/>
        <v>4476</v>
      </c>
      <c r="U65" s="173">
        <f t="shared" si="40"/>
        <v>5021</v>
      </c>
      <c r="V65" s="173">
        <f t="shared" ref="V65:AA65" si="41">+V35-V60-V61-V63-V62-V64</f>
        <v>5402</v>
      </c>
      <c r="W65" s="173">
        <f t="shared" si="41"/>
        <v>5649</v>
      </c>
      <c r="X65" s="173">
        <f t="shared" si="41"/>
        <v>6026</v>
      </c>
      <c r="Y65" s="173">
        <f t="shared" si="41"/>
        <v>6109</v>
      </c>
      <c r="Z65" s="173">
        <f t="shared" si="41"/>
        <v>6462</v>
      </c>
      <c r="AA65" s="173">
        <f t="shared" si="41"/>
        <v>6525</v>
      </c>
      <c r="AB65" s="173">
        <f t="shared" ref="AB65:AG65" si="42">+AB35-AB60-AB61-AB63-AB62-AB64</f>
        <v>7042</v>
      </c>
      <c r="AC65" s="173">
        <f t="shared" si="42"/>
        <v>8469</v>
      </c>
      <c r="AD65" s="173">
        <f t="shared" si="42"/>
        <v>8029</v>
      </c>
      <c r="AE65" s="173">
        <f t="shared" si="42"/>
        <v>8663</v>
      </c>
      <c r="AF65" s="173">
        <f t="shared" si="42"/>
        <v>9488</v>
      </c>
      <c r="AG65" s="173">
        <f t="shared" si="42"/>
        <v>10110</v>
      </c>
      <c r="AH65" s="173">
        <f>+AH35-AH60-AH61-AH63-AH62-AH64</f>
        <v>9956</v>
      </c>
      <c r="AJ65" s="282"/>
      <c r="AK65" s="282"/>
      <c r="AL65" s="282"/>
      <c r="AM65" s="282"/>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c r="BK65" s="282"/>
      <c r="BL65" s="282"/>
      <c r="BM65" s="282"/>
      <c r="BN65" s="282"/>
      <c r="BO65" s="282"/>
      <c r="BP65" s="282"/>
      <c r="BQ65" s="282"/>
      <c r="BR65" s="282"/>
      <c r="BS65" s="282"/>
      <c r="BT65" s="282"/>
      <c r="BU65" s="282"/>
      <c r="BV65" s="282"/>
      <c r="BW65" s="282"/>
      <c r="BX65" s="282"/>
      <c r="BY65" s="282"/>
      <c r="BZ65" s="282"/>
      <c r="CA65" s="282"/>
      <c r="CB65" s="282"/>
      <c r="CC65" s="282"/>
      <c r="CD65" s="282"/>
      <c r="CE65" s="282"/>
      <c r="CF65" s="282"/>
      <c r="CG65" s="282"/>
      <c r="CH65" s="282"/>
      <c r="CI65" s="282"/>
      <c r="CJ65" s="282"/>
      <c r="CK65" s="282"/>
      <c r="CL65" s="282"/>
      <c r="CM65" s="282"/>
      <c r="CN65" s="282"/>
      <c r="CO65" s="282"/>
      <c r="CP65" s="282"/>
      <c r="CQ65" s="282"/>
      <c r="CR65" s="282"/>
      <c r="CS65" s="282"/>
      <c r="CT65" s="282"/>
      <c r="CU65" s="282"/>
      <c r="CV65" s="282"/>
      <c r="CW65" s="282"/>
      <c r="CX65" s="282"/>
      <c r="CY65" s="282"/>
      <c r="CZ65" s="282"/>
      <c r="DA65" s="282"/>
      <c r="DB65" s="282"/>
      <c r="DC65" s="282"/>
      <c r="DD65" s="282"/>
      <c r="DE65" s="282"/>
      <c r="DF65" s="282"/>
      <c r="DG65" s="282"/>
    </row>
    <row r="66" spans="1:111">
      <c r="A66" s="74"/>
      <c r="B66" s="147"/>
      <c r="C66" s="147"/>
      <c r="D66" s="147"/>
      <c r="E66" s="147"/>
      <c r="F66" s="147"/>
      <c r="G66" s="147"/>
      <c r="H66" s="147"/>
      <c r="I66" s="147"/>
      <c r="J66" s="147"/>
      <c r="K66" s="147"/>
      <c r="L66" s="147"/>
      <c r="M66" s="276"/>
      <c r="N66" s="276"/>
      <c r="O66" s="276"/>
      <c r="P66" s="276"/>
      <c r="Q66" s="276"/>
      <c r="R66" s="276"/>
      <c r="S66" s="276"/>
      <c r="T66" s="276"/>
      <c r="U66" s="276"/>
      <c r="V66" s="276"/>
      <c r="W66" s="276"/>
      <c r="X66" s="276"/>
      <c r="Y66" s="276"/>
      <c r="Z66" s="276"/>
      <c r="AA66" s="276"/>
      <c r="AB66" s="276"/>
      <c r="AC66" s="276"/>
      <c r="AD66" s="276"/>
      <c r="AE66" s="276"/>
      <c r="AF66" s="276"/>
      <c r="AG66" s="276"/>
      <c r="AH66" s="276"/>
      <c r="AJ66" s="282"/>
      <c r="AK66" s="282"/>
      <c r="AL66" s="282"/>
      <c r="AM66" s="282"/>
      <c r="AN66" s="282"/>
      <c r="AO66" s="282"/>
      <c r="AP66" s="282"/>
      <c r="AQ66" s="282"/>
      <c r="AR66" s="282"/>
      <c r="AS66" s="282"/>
      <c r="AT66" s="282"/>
      <c r="AU66" s="282"/>
      <c r="AV66" s="282"/>
      <c r="AW66" s="282"/>
      <c r="AX66" s="282"/>
      <c r="AY66" s="282"/>
      <c r="AZ66" s="282"/>
      <c r="BA66" s="282"/>
      <c r="BB66" s="282"/>
      <c r="BC66" s="282"/>
      <c r="BD66" s="282"/>
      <c r="BE66" s="282"/>
      <c r="BF66" s="282"/>
      <c r="BG66" s="282"/>
      <c r="BH66" s="282"/>
      <c r="BI66" s="282"/>
      <c r="BJ66" s="282"/>
      <c r="BK66" s="282"/>
      <c r="BL66" s="282"/>
      <c r="BM66" s="282"/>
      <c r="BN66" s="282"/>
      <c r="BO66" s="282"/>
      <c r="BP66" s="282"/>
      <c r="BQ66" s="282"/>
      <c r="BR66" s="282"/>
      <c r="BS66" s="282"/>
      <c r="BT66" s="282"/>
      <c r="BU66" s="282"/>
      <c r="BV66" s="282"/>
      <c r="BW66" s="282"/>
      <c r="BX66" s="282"/>
      <c r="BY66" s="282"/>
      <c r="BZ66" s="282"/>
      <c r="CA66" s="282"/>
      <c r="CB66" s="282"/>
      <c r="CC66" s="282"/>
      <c r="CD66" s="282"/>
      <c r="CE66" s="282"/>
      <c r="CF66" s="282"/>
      <c r="CG66" s="282"/>
      <c r="CH66" s="282"/>
      <c r="CI66" s="282"/>
      <c r="CJ66" s="282"/>
      <c r="CK66" s="282"/>
      <c r="CL66" s="282"/>
      <c r="CM66" s="282"/>
      <c r="CN66" s="282"/>
      <c r="CO66" s="282"/>
      <c r="CP66" s="282"/>
      <c r="CQ66" s="282"/>
      <c r="CR66" s="282"/>
      <c r="CS66" s="282"/>
      <c r="CT66" s="282"/>
      <c r="CU66" s="282"/>
      <c r="CV66" s="282"/>
      <c r="CW66" s="282"/>
      <c r="CX66" s="282"/>
      <c r="CY66" s="282"/>
      <c r="CZ66" s="282"/>
      <c r="DA66" s="282"/>
      <c r="DB66" s="282"/>
      <c r="DC66" s="282"/>
      <c r="DD66" s="282"/>
      <c r="DE66" s="282"/>
      <c r="DF66" s="282"/>
      <c r="DG66" s="282"/>
    </row>
    <row r="67" spans="1:111">
      <c r="A67" s="73" t="s">
        <v>37</v>
      </c>
      <c r="B67" s="152"/>
      <c r="C67" s="152"/>
      <c r="D67" s="231"/>
      <c r="E67" s="231"/>
      <c r="F67" s="152"/>
      <c r="G67" s="152"/>
      <c r="H67" s="231"/>
      <c r="I67" s="231"/>
      <c r="J67" s="152"/>
      <c r="K67" s="152"/>
      <c r="L67" s="152"/>
      <c r="M67" s="279"/>
      <c r="N67" s="279"/>
      <c r="O67" s="279"/>
      <c r="P67" s="279"/>
      <c r="Q67" s="279"/>
      <c r="R67" s="279"/>
      <c r="S67" s="279"/>
      <c r="T67" s="279"/>
      <c r="U67" s="279"/>
      <c r="V67" s="279"/>
      <c r="W67" s="279"/>
      <c r="X67" s="279"/>
      <c r="Y67" s="279"/>
      <c r="Z67" s="279"/>
      <c r="AA67" s="279"/>
      <c r="AB67" s="279"/>
      <c r="AC67" s="279"/>
      <c r="AD67" s="279"/>
      <c r="AE67" s="279"/>
      <c r="AF67" s="279"/>
      <c r="AG67" s="279"/>
      <c r="AH67" s="279"/>
      <c r="AJ67" s="282"/>
      <c r="AK67" s="282"/>
      <c r="AL67" s="282"/>
      <c r="AM67" s="282"/>
      <c r="AN67" s="282"/>
      <c r="AO67" s="282"/>
      <c r="AP67" s="282"/>
      <c r="AQ67" s="282"/>
      <c r="AR67" s="282"/>
      <c r="AS67" s="282"/>
      <c r="AT67" s="282"/>
      <c r="AU67" s="282"/>
      <c r="AV67" s="282"/>
      <c r="AW67" s="282"/>
      <c r="AX67" s="282"/>
      <c r="AY67" s="282"/>
      <c r="AZ67" s="282"/>
      <c r="BA67" s="282"/>
      <c r="BB67" s="282"/>
      <c r="BC67" s="282"/>
      <c r="BD67" s="282"/>
      <c r="BE67" s="282"/>
      <c r="BF67" s="282"/>
      <c r="BG67" s="282"/>
      <c r="BH67" s="282"/>
      <c r="BI67" s="282"/>
      <c r="BJ67" s="282"/>
      <c r="BK67" s="282"/>
      <c r="BL67" s="282"/>
      <c r="BM67" s="282"/>
      <c r="BN67" s="282"/>
      <c r="BO67" s="282"/>
      <c r="BP67" s="282"/>
      <c r="BQ67" s="282"/>
      <c r="BR67" s="282"/>
      <c r="BS67" s="282"/>
      <c r="BT67" s="282"/>
      <c r="BU67" s="282"/>
      <c r="BV67" s="282"/>
      <c r="BW67" s="282"/>
      <c r="BX67" s="282"/>
      <c r="BY67" s="282"/>
      <c r="BZ67" s="282"/>
      <c r="CA67" s="282"/>
      <c r="CB67" s="282"/>
      <c r="CC67" s="282"/>
      <c r="CD67" s="282"/>
      <c r="CE67" s="282"/>
      <c r="CF67" s="282"/>
      <c r="CG67" s="282"/>
      <c r="CH67" s="282"/>
      <c r="CI67" s="282"/>
      <c r="CJ67" s="282"/>
      <c r="CK67" s="282"/>
      <c r="CL67" s="282"/>
      <c r="CM67" s="282"/>
      <c r="CN67" s="282"/>
      <c r="CO67" s="282"/>
      <c r="CP67" s="282"/>
      <c r="CQ67" s="282"/>
      <c r="CR67" s="282"/>
      <c r="CS67" s="282"/>
      <c r="CT67" s="282"/>
      <c r="CU67" s="282"/>
      <c r="CV67" s="282"/>
      <c r="CW67" s="282"/>
      <c r="CX67" s="282"/>
      <c r="CY67" s="282"/>
      <c r="CZ67" s="282"/>
      <c r="DA67" s="282"/>
      <c r="DB67" s="282"/>
      <c r="DC67" s="282"/>
      <c r="DD67" s="282"/>
      <c r="DE67" s="282"/>
      <c r="DF67" s="282"/>
      <c r="DG67" s="282"/>
    </row>
    <row r="68" spans="1:111" outlineLevel="1">
      <c r="A68" s="72" t="s">
        <v>2</v>
      </c>
      <c r="B68" s="153"/>
      <c r="C68" s="153"/>
      <c r="D68" s="153"/>
      <c r="E68" s="153"/>
      <c r="F68" s="153">
        <f t="shared" ref="F68:K71" si="43">(F29-F60)/F14</f>
        <v>0.22982304704359086</v>
      </c>
      <c r="G68" s="153">
        <f t="shared" si="43"/>
        <v>0.23140581359263473</v>
      </c>
      <c r="H68" s="153">
        <f t="shared" si="43"/>
        <v>0.2329355108877722</v>
      </c>
      <c r="I68" s="153">
        <f t="shared" si="43"/>
        <v>0.22707674619143431</v>
      </c>
      <c r="J68" s="153">
        <f>(J29-J60)/J14</f>
        <v>0.2310220852593734</v>
      </c>
      <c r="K68" s="153">
        <f t="shared" si="43"/>
        <v>0.23415586721107759</v>
      </c>
      <c r="L68" s="153">
        <f t="shared" ref="L68:M71" si="44">(L29-L60)/L14</f>
        <v>0.23666696246339516</v>
      </c>
      <c r="M68" s="280">
        <f t="shared" si="44"/>
        <v>0.23149888907878996</v>
      </c>
      <c r="N68" s="280"/>
      <c r="O68" s="280">
        <f t="shared" ref="O68:AH68" si="45">(O29-O60)/O14</f>
        <v>0.22970957269456874</v>
      </c>
      <c r="P68" s="280">
        <f t="shared" si="45"/>
        <v>0.23158510105227995</v>
      </c>
      <c r="Q68" s="280">
        <f t="shared" si="45"/>
        <v>0.2352606789020627</v>
      </c>
      <c r="R68" s="280">
        <f t="shared" si="45"/>
        <v>0.23093405285294819</v>
      </c>
      <c r="S68" s="280">
        <f t="shared" si="45"/>
        <v>0.21746634449430446</v>
      </c>
      <c r="T68" s="280">
        <f t="shared" si="45"/>
        <v>0.21429197720298115</v>
      </c>
      <c r="U68" s="280">
        <f t="shared" si="45"/>
        <v>0.22952060555088311</v>
      </c>
      <c r="V68" s="280">
        <f t="shared" si="45"/>
        <v>0.23822914992768762</v>
      </c>
      <c r="W68" s="280">
        <f t="shared" si="45"/>
        <v>0.23693803159173754</v>
      </c>
      <c r="X68" s="280">
        <f t="shared" si="45"/>
        <v>0.23878152636750738</v>
      </c>
      <c r="Y68" s="280">
        <f t="shared" si="45"/>
        <v>0.24132270168855535</v>
      </c>
      <c r="Z68" s="280">
        <f t="shared" si="45"/>
        <v>0.23920493488690883</v>
      </c>
      <c r="AA68" s="280">
        <f t="shared" si="45"/>
        <v>0.23825629462608042</v>
      </c>
      <c r="AB68" s="280">
        <f t="shared" si="45"/>
        <v>0.22853544188650199</v>
      </c>
      <c r="AC68" s="280">
        <f t="shared" si="45"/>
        <v>0.24198571166880381</v>
      </c>
      <c r="AD68" s="280">
        <f t="shared" si="45"/>
        <v>0.23564530289727831</v>
      </c>
      <c r="AE68" s="280">
        <f t="shared" si="45"/>
        <v>0.24075544464609799</v>
      </c>
      <c r="AF68" s="280">
        <f t="shared" si="45"/>
        <v>0.24043010752688171</v>
      </c>
      <c r="AG68" s="280">
        <f t="shared" si="45"/>
        <v>0.24911506694710922</v>
      </c>
      <c r="AH68" s="280">
        <f t="shared" si="45"/>
        <v>0.24789428557018209</v>
      </c>
      <c r="AJ68" s="282"/>
      <c r="AK68" s="282"/>
      <c r="AL68" s="282"/>
      <c r="AM68" s="282"/>
      <c r="AN68" s="282"/>
      <c r="AO68" s="282"/>
      <c r="AP68" s="282"/>
      <c r="AQ68" s="282"/>
      <c r="AR68" s="282"/>
      <c r="AS68" s="282"/>
      <c r="AT68" s="282"/>
      <c r="AU68" s="282"/>
      <c r="AV68" s="282"/>
      <c r="AW68" s="282"/>
      <c r="AX68" s="282"/>
      <c r="AY68" s="282"/>
      <c r="AZ68" s="282"/>
      <c r="BA68" s="282"/>
      <c r="BB68" s="282"/>
      <c r="BC68" s="282"/>
      <c r="BD68" s="282"/>
      <c r="BE68" s="282"/>
      <c r="BF68" s="282"/>
      <c r="BG68" s="282"/>
      <c r="BH68" s="282"/>
      <c r="BI68" s="282"/>
      <c r="BJ68" s="282"/>
      <c r="BK68" s="282"/>
      <c r="BL68" s="282"/>
      <c r="BM68" s="282"/>
      <c r="BN68" s="282"/>
      <c r="BO68" s="282"/>
      <c r="BP68" s="282"/>
      <c r="BQ68" s="282"/>
      <c r="BR68" s="282"/>
      <c r="BS68" s="282"/>
      <c r="BT68" s="282"/>
      <c r="BU68" s="282"/>
      <c r="BV68" s="282"/>
      <c r="BW68" s="282"/>
      <c r="BX68" s="282"/>
      <c r="BY68" s="282"/>
      <c r="BZ68" s="282"/>
      <c r="CA68" s="282"/>
      <c r="CB68" s="282"/>
      <c r="CC68" s="282"/>
      <c r="CD68" s="282"/>
      <c r="CE68" s="282"/>
      <c r="CF68" s="282"/>
      <c r="CG68" s="282"/>
      <c r="CH68" s="282"/>
      <c r="CI68" s="282"/>
      <c r="CJ68" s="282"/>
      <c r="CK68" s="282"/>
      <c r="CL68" s="282"/>
      <c r="CM68" s="282"/>
      <c r="CN68" s="282"/>
      <c r="CO68" s="282"/>
      <c r="CP68" s="282"/>
      <c r="CQ68" s="282"/>
      <c r="CR68" s="282"/>
      <c r="CS68" s="282"/>
      <c r="CT68" s="282"/>
      <c r="CU68" s="282"/>
      <c r="CV68" s="282"/>
      <c r="CW68" s="282"/>
      <c r="CX68" s="282"/>
      <c r="CY68" s="282"/>
      <c r="CZ68" s="282"/>
      <c r="DA68" s="282"/>
      <c r="DB68" s="282"/>
      <c r="DC68" s="282"/>
      <c r="DD68" s="282"/>
      <c r="DE68" s="282"/>
      <c r="DF68" s="282"/>
      <c r="DG68" s="282"/>
    </row>
    <row r="69" spans="1:111" outlineLevel="1">
      <c r="A69" s="72" t="s">
        <v>191</v>
      </c>
      <c r="B69" s="153"/>
      <c r="C69" s="153"/>
      <c r="D69" s="76"/>
      <c r="E69" s="76"/>
      <c r="F69" s="153">
        <f t="shared" si="43"/>
        <v>0.24742268041237114</v>
      </c>
      <c r="G69" s="153">
        <f t="shared" si="43"/>
        <v>0.25026221942521504</v>
      </c>
      <c r="H69" s="76">
        <f t="shared" si="43"/>
        <v>0.2534707614640303</v>
      </c>
      <c r="I69" s="76">
        <f t="shared" si="43"/>
        <v>0.25817555938037867</v>
      </c>
      <c r="J69" s="153">
        <f>(J30-J61)/J15</f>
        <v>0.24586108468125595</v>
      </c>
      <c r="K69" s="153">
        <f t="shared" si="43"/>
        <v>0.25766550522648085</v>
      </c>
      <c r="L69" s="153">
        <f t="shared" si="44"/>
        <v>0.2494309559939302</v>
      </c>
      <c r="M69" s="280">
        <f t="shared" si="44"/>
        <v>0.25017421602787454</v>
      </c>
      <c r="N69" s="280"/>
      <c r="O69" s="280">
        <f t="shared" ref="O69:S71" si="46">(O30-O61)/O15</f>
        <v>0.2459546925566343</v>
      </c>
      <c r="P69" s="280">
        <f t="shared" si="46"/>
        <v>0.2479646017699115</v>
      </c>
      <c r="Q69" s="280">
        <f t="shared" si="46"/>
        <v>0.24692975274275422</v>
      </c>
      <c r="R69" s="280">
        <f t="shared" si="46"/>
        <v>0.24253048780487804</v>
      </c>
      <c r="S69" s="280">
        <f t="shared" si="46"/>
        <v>0.24305893813930832</v>
      </c>
      <c r="T69" s="280">
        <f t="shared" ref="T69:V70" si="47">(T30-T61)/T15</f>
        <v>0.241469013006886</v>
      </c>
      <c r="U69" s="280">
        <f>(U30-U61)/U15</f>
        <v>0.22840755735492577</v>
      </c>
      <c r="V69" s="280">
        <f t="shared" si="47"/>
        <v>0.22925944252020453</v>
      </c>
      <c r="W69" s="280">
        <f t="shared" ref="W69:AH69" si="48">(W30-W61)/W15</f>
        <v>0.24897179788484136</v>
      </c>
      <c r="X69" s="280">
        <f t="shared" si="48"/>
        <v>0.24778393351800554</v>
      </c>
      <c r="Y69" s="280">
        <f t="shared" si="48"/>
        <v>0.24113670851151883</v>
      </c>
      <c r="Z69" s="280">
        <f t="shared" si="48"/>
        <v>0.23092420045328632</v>
      </c>
      <c r="AA69" s="280">
        <f t="shared" si="48"/>
        <v>0.22728939968211273</v>
      </c>
      <c r="AB69" s="280">
        <f t="shared" si="48"/>
        <v>0.22742367434386718</v>
      </c>
      <c r="AC69" s="280">
        <f t="shared" si="48"/>
        <v>0.23040534273258512</v>
      </c>
      <c r="AD69" s="280">
        <f t="shared" si="48"/>
        <v>0.18232199887281608</v>
      </c>
      <c r="AE69" s="280">
        <f t="shared" si="48"/>
        <v>0.22704975473020322</v>
      </c>
      <c r="AF69" s="280">
        <f t="shared" si="48"/>
        <v>0.22949317202822839</v>
      </c>
      <c r="AG69" s="280">
        <f t="shared" si="48"/>
        <v>0.22819848176263655</v>
      </c>
      <c r="AH69" s="280">
        <f t="shared" si="48"/>
        <v>0.21332133213321333</v>
      </c>
      <c r="AJ69" s="282"/>
      <c r="AK69" s="282"/>
      <c r="AL69" s="282"/>
      <c r="AM69" s="282"/>
      <c r="AN69" s="282"/>
      <c r="AO69" s="282"/>
      <c r="AP69" s="282"/>
      <c r="AQ69" s="282"/>
      <c r="AR69" s="282"/>
      <c r="AS69" s="282"/>
      <c r="AT69" s="282"/>
      <c r="AU69" s="282"/>
      <c r="AV69" s="282"/>
      <c r="AW69" s="282"/>
      <c r="AX69" s="282"/>
      <c r="AY69" s="282"/>
      <c r="AZ69" s="282"/>
      <c r="BA69" s="282"/>
      <c r="BB69" s="282"/>
      <c r="BC69" s="282"/>
      <c r="BD69" s="282"/>
      <c r="BE69" s="282"/>
      <c r="BF69" s="282"/>
      <c r="BG69" s="282"/>
      <c r="BH69" s="282"/>
      <c r="BI69" s="282"/>
      <c r="BJ69" s="282"/>
      <c r="BK69" s="282"/>
      <c r="BL69" s="282"/>
      <c r="BM69" s="282"/>
      <c r="BN69" s="282"/>
      <c r="BO69" s="282"/>
      <c r="BP69" s="282"/>
      <c r="BQ69" s="282"/>
      <c r="BR69" s="282"/>
      <c r="BS69" s="282"/>
      <c r="BT69" s="282"/>
      <c r="BU69" s="282"/>
      <c r="BV69" s="282"/>
      <c r="BW69" s="282"/>
      <c r="BX69" s="282"/>
      <c r="BY69" s="282"/>
      <c r="BZ69" s="282"/>
      <c r="CA69" s="282"/>
      <c r="CB69" s="282"/>
      <c r="CC69" s="282"/>
      <c r="CD69" s="282"/>
      <c r="CE69" s="282"/>
      <c r="CF69" s="282"/>
      <c r="CG69" s="282"/>
      <c r="CH69" s="282"/>
      <c r="CI69" s="282"/>
      <c r="CJ69" s="282"/>
      <c r="CK69" s="282"/>
      <c r="CL69" s="282"/>
      <c r="CM69" s="282"/>
      <c r="CN69" s="282"/>
      <c r="CO69" s="282"/>
      <c r="CP69" s="282"/>
      <c r="CQ69" s="282"/>
      <c r="CR69" s="282"/>
      <c r="CS69" s="282"/>
      <c r="CT69" s="282"/>
      <c r="CU69" s="282"/>
      <c r="CV69" s="282"/>
      <c r="CW69" s="282"/>
      <c r="CX69" s="282"/>
      <c r="CY69" s="282"/>
      <c r="CZ69" s="282"/>
      <c r="DA69" s="282"/>
      <c r="DB69" s="282"/>
      <c r="DC69" s="282"/>
      <c r="DD69" s="282"/>
      <c r="DE69" s="282"/>
      <c r="DF69" s="282"/>
      <c r="DG69" s="282"/>
    </row>
    <row r="70" spans="1:111" outlineLevel="1">
      <c r="A70" s="72" t="s">
        <v>3</v>
      </c>
      <c r="B70" s="153"/>
      <c r="C70" s="153"/>
      <c r="D70" s="76"/>
      <c r="E70" s="76"/>
      <c r="F70" s="153">
        <f t="shared" si="43"/>
        <v>0.22522068095838588</v>
      </c>
      <c r="G70" s="153">
        <f t="shared" si="43"/>
        <v>0.23260293763544426</v>
      </c>
      <c r="H70" s="76">
        <f>(H31-H62)/H16</f>
        <v>0.23889702293801854</v>
      </c>
      <c r="I70" s="76">
        <f t="shared" si="43"/>
        <v>0.23155397390272836</v>
      </c>
      <c r="J70" s="153">
        <f>(J31-J62)/J16</f>
        <v>0.23312589755864049</v>
      </c>
      <c r="K70" s="153">
        <f t="shared" si="43"/>
        <v>0.23368001770303165</v>
      </c>
      <c r="L70" s="153">
        <f t="shared" si="44"/>
        <v>0.23321878579610539</v>
      </c>
      <c r="M70" s="280">
        <f t="shared" si="44"/>
        <v>0.2340381851775816</v>
      </c>
      <c r="N70" s="280"/>
      <c r="O70" s="280">
        <f t="shared" si="46"/>
        <v>0.22652298218605674</v>
      </c>
      <c r="P70" s="280">
        <f t="shared" si="46"/>
        <v>0.22858391608391609</v>
      </c>
      <c r="Q70" s="280">
        <f t="shared" si="46"/>
        <v>0.21973656700815389</v>
      </c>
      <c r="R70" s="280">
        <f t="shared" si="46"/>
        <v>0.22034956304619227</v>
      </c>
      <c r="S70" s="280">
        <f t="shared" si="46"/>
        <v>0.19771046983067017</v>
      </c>
      <c r="T70" s="280">
        <f t="shared" si="47"/>
        <v>9.9552906110283154E-2</v>
      </c>
      <c r="U70" s="280">
        <f>(U31-U62)/U16</f>
        <v>0.15944089078417437</v>
      </c>
      <c r="V70" s="280">
        <f t="shared" si="47"/>
        <v>0.17608350351713184</v>
      </c>
      <c r="W70" s="280">
        <f t="shared" ref="W70:AH70" si="49">(W31-W62)/W16</f>
        <v>0.19456821557394441</v>
      </c>
      <c r="X70" s="280">
        <f t="shared" si="49"/>
        <v>0.20102459016393442</v>
      </c>
      <c r="Y70" s="280">
        <f t="shared" si="49"/>
        <v>0.20691144708423326</v>
      </c>
      <c r="Z70" s="280">
        <f t="shared" si="49"/>
        <v>0.21546748749519046</v>
      </c>
      <c r="AA70" s="280">
        <f t="shared" si="49"/>
        <v>0.20952193586464687</v>
      </c>
      <c r="AB70" s="280">
        <f t="shared" si="49"/>
        <v>0.1992599444958372</v>
      </c>
      <c r="AC70" s="280">
        <f t="shared" si="49"/>
        <v>0.21434613432583319</v>
      </c>
      <c r="AD70" s="280">
        <f t="shared" si="49"/>
        <v>0.17978208232445519</v>
      </c>
      <c r="AE70" s="280">
        <f t="shared" si="49"/>
        <v>0.2111829944547135</v>
      </c>
      <c r="AF70" s="280">
        <f t="shared" si="49"/>
        <v>0.21771978021978022</v>
      </c>
      <c r="AG70" s="280">
        <f t="shared" si="49"/>
        <v>0.22543115247741582</v>
      </c>
      <c r="AH70" s="280">
        <f t="shared" si="49"/>
        <v>0.21423728813559323</v>
      </c>
      <c r="AJ70" s="282"/>
      <c r="AK70" s="282"/>
      <c r="AL70" s="282"/>
      <c r="AM70" s="282"/>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c r="BO70" s="282"/>
      <c r="BP70" s="282"/>
      <c r="BQ70" s="282"/>
      <c r="BR70" s="282"/>
      <c r="BS70" s="282"/>
      <c r="BT70" s="282"/>
      <c r="BU70" s="282"/>
      <c r="BV70" s="282"/>
      <c r="BW70" s="282"/>
      <c r="BX70" s="282"/>
      <c r="BY70" s="282"/>
      <c r="BZ70" s="282"/>
      <c r="CA70" s="282"/>
      <c r="CB70" s="282"/>
      <c r="CC70" s="282"/>
      <c r="CD70" s="282"/>
      <c r="CE70" s="282"/>
      <c r="CF70" s="282"/>
      <c r="CG70" s="282"/>
      <c r="CH70" s="282"/>
      <c r="CI70" s="282"/>
      <c r="CJ70" s="282"/>
      <c r="CK70" s="282"/>
      <c r="CL70" s="282"/>
      <c r="CM70" s="282"/>
      <c r="CN70" s="282"/>
      <c r="CO70" s="282"/>
      <c r="CP70" s="282"/>
      <c r="CQ70" s="282"/>
      <c r="CR70" s="282"/>
      <c r="CS70" s="282"/>
      <c r="CT70" s="282"/>
      <c r="CU70" s="282"/>
      <c r="CV70" s="282"/>
      <c r="CW70" s="282"/>
      <c r="CX70" s="282"/>
      <c r="CY70" s="282"/>
      <c r="CZ70" s="282"/>
      <c r="DA70" s="282"/>
      <c r="DB70" s="282"/>
      <c r="DC70" s="282"/>
      <c r="DD70" s="282"/>
      <c r="DE70" s="282"/>
      <c r="DF70" s="282"/>
      <c r="DG70" s="282"/>
    </row>
    <row r="71" spans="1:111" outlineLevel="1">
      <c r="A71" s="72" t="s">
        <v>193</v>
      </c>
      <c r="B71" s="154"/>
      <c r="C71" s="154"/>
      <c r="D71" s="77"/>
      <c r="E71" s="77"/>
      <c r="F71" s="154">
        <f t="shared" si="43"/>
        <v>0.15046554934823092</v>
      </c>
      <c r="G71" s="154">
        <f t="shared" si="43"/>
        <v>0.16334250343878953</v>
      </c>
      <c r="H71" s="77">
        <f t="shared" si="43"/>
        <v>0.1500732064421669</v>
      </c>
      <c r="I71" s="77">
        <f t="shared" si="43"/>
        <v>0.15421853388658369</v>
      </c>
      <c r="J71" s="154">
        <f>(J32-J63)/J17</f>
        <v>0.15134761575673808</v>
      </c>
      <c r="K71" s="154">
        <f t="shared" si="43"/>
        <v>0.15011323196376578</v>
      </c>
      <c r="L71" s="154">
        <f t="shared" si="44"/>
        <v>0.16489178976296806</v>
      </c>
      <c r="M71" s="347">
        <f t="shared" si="44"/>
        <v>0.16369993642720915</v>
      </c>
      <c r="N71" s="347"/>
      <c r="O71" s="347">
        <f t="shared" si="46"/>
        <v>0.16493547371734341</v>
      </c>
      <c r="P71" s="347">
        <f t="shared" si="46"/>
        <v>0.17412095639943742</v>
      </c>
      <c r="Q71" s="347">
        <f t="shared" si="46"/>
        <v>0.16391668920746552</v>
      </c>
      <c r="R71" s="347">
        <f t="shared" si="46"/>
        <v>0.16035570854847964</v>
      </c>
      <c r="S71" s="347">
        <f t="shared" si="46"/>
        <v>0.14225563909774436</v>
      </c>
      <c r="T71" s="347">
        <f>(T32-T63)/T17</f>
        <v>0.11467576791808874</v>
      </c>
      <c r="U71" s="347">
        <f>(U32-U63)/U17</f>
        <v>0.13983628922237382</v>
      </c>
      <c r="V71" s="347">
        <f>(V32-V63)/V17</f>
        <v>0.14559780746831105</v>
      </c>
      <c r="W71" s="347">
        <f t="shared" ref="W71:AH71" si="50">(W32-W63)/W17</f>
        <v>0.1525152194809356</v>
      </c>
      <c r="X71" s="347">
        <f t="shared" si="50"/>
        <v>0.15960912052117263</v>
      </c>
      <c r="Y71" s="347">
        <f t="shared" si="50"/>
        <v>0.16545893719806765</v>
      </c>
      <c r="Z71" s="347">
        <f t="shared" si="50"/>
        <v>0.16296728971962618</v>
      </c>
      <c r="AA71" s="347">
        <f t="shared" si="50"/>
        <v>0.17936250675310642</v>
      </c>
      <c r="AB71" s="347">
        <f t="shared" si="50"/>
        <v>0.19001648222274548</v>
      </c>
      <c r="AC71" s="347">
        <f t="shared" si="50"/>
        <v>0.18878432878816978</v>
      </c>
      <c r="AD71" s="347">
        <f t="shared" si="50"/>
        <v>0.18161777174834662</v>
      </c>
      <c r="AE71" s="347">
        <f t="shared" si="50"/>
        <v>0.19096064042695129</v>
      </c>
      <c r="AF71" s="347">
        <f t="shared" si="50"/>
        <v>0.18951376684241358</v>
      </c>
      <c r="AG71" s="347">
        <f t="shared" si="50"/>
        <v>0.20008401008120974</v>
      </c>
      <c r="AH71" s="347">
        <f t="shared" si="50"/>
        <v>0.19082648204240588</v>
      </c>
      <c r="AJ71" s="282"/>
      <c r="AK71" s="282"/>
      <c r="AL71" s="282"/>
      <c r="AM71" s="282"/>
      <c r="AN71" s="282"/>
      <c r="AO71" s="282"/>
      <c r="AP71" s="282"/>
      <c r="AQ71" s="282"/>
      <c r="AR71" s="282"/>
      <c r="AS71" s="282"/>
      <c r="AT71" s="282"/>
      <c r="AU71" s="282"/>
      <c r="AV71" s="282"/>
      <c r="AW71" s="282"/>
      <c r="AX71" s="282"/>
      <c r="AY71" s="282"/>
      <c r="AZ71" s="282"/>
      <c r="BA71" s="282"/>
      <c r="BB71" s="282"/>
      <c r="BC71" s="282"/>
      <c r="BD71" s="282"/>
      <c r="BE71" s="282"/>
      <c r="BF71" s="282"/>
      <c r="BG71" s="282"/>
      <c r="BH71" s="282"/>
      <c r="BI71" s="282"/>
      <c r="BJ71" s="282"/>
      <c r="BK71" s="282"/>
      <c r="BL71" s="282"/>
      <c r="BM71" s="282"/>
      <c r="BN71" s="282"/>
      <c r="BO71" s="282"/>
      <c r="BP71" s="282"/>
      <c r="BQ71" s="282"/>
      <c r="BR71" s="282"/>
      <c r="BS71" s="282"/>
      <c r="BT71" s="282"/>
      <c r="BU71" s="282"/>
      <c r="BV71" s="282"/>
      <c r="BW71" s="282"/>
      <c r="BX71" s="282"/>
      <c r="BY71" s="282"/>
      <c r="BZ71" s="282"/>
      <c r="CA71" s="282"/>
      <c r="CB71" s="282"/>
      <c r="CC71" s="282"/>
      <c r="CD71" s="282"/>
      <c r="CE71" s="282"/>
      <c r="CF71" s="282"/>
      <c r="CG71" s="282"/>
      <c r="CH71" s="282"/>
      <c r="CI71" s="282"/>
      <c r="CJ71" s="282"/>
      <c r="CK71" s="282"/>
      <c r="CL71" s="282"/>
      <c r="CM71" s="282"/>
      <c r="CN71" s="282"/>
      <c r="CO71" s="282"/>
      <c r="CP71" s="282"/>
      <c r="CQ71" s="282"/>
      <c r="CR71" s="282"/>
      <c r="CS71" s="282"/>
      <c r="CT71" s="282"/>
      <c r="CU71" s="282"/>
      <c r="CV71" s="282"/>
      <c r="CW71" s="282"/>
      <c r="CX71" s="282"/>
      <c r="CY71" s="282"/>
      <c r="CZ71" s="282"/>
      <c r="DA71" s="282"/>
      <c r="DB71" s="282"/>
      <c r="DC71" s="282"/>
      <c r="DD71" s="282"/>
      <c r="DE71" s="282"/>
      <c r="DF71" s="282"/>
      <c r="DG71" s="282"/>
    </row>
    <row r="72" spans="1:111" outlineLevel="1">
      <c r="A72" s="73"/>
      <c r="B72" s="151"/>
      <c r="C72" s="151"/>
      <c r="D72" s="141"/>
      <c r="E72" s="141"/>
      <c r="F72" s="151"/>
      <c r="G72" s="151"/>
      <c r="H72" s="141"/>
      <c r="I72" s="141"/>
      <c r="J72" s="151"/>
      <c r="K72" s="151"/>
      <c r="L72" s="151"/>
      <c r="M72" s="346"/>
      <c r="N72" s="346"/>
      <c r="O72" s="346"/>
      <c r="P72" s="346"/>
      <c r="Q72" s="346"/>
      <c r="R72" s="346"/>
      <c r="S72" s="346"/>
      <c r="T72" s="346"/>
      <c r="U72" s="346"/>
      <c r="V72" s="346"/>
      <c r="W72" s="346"/>
      <c r="X72" s="346"/>
      <c r="Y72" s="346"/>
      <c r="Z72" s="346"/>
      <c r="AA72" s="346"/>
      <c r="AB72" s="346"/>
      <c r="AC72" s="346"/>
      <c r="AD72" s="346"/>
      <c r="AE72" s="346"/>
      <c r="AF72" s="346"/>
      <c r="AG72" s="346"/>
      <c r="AH72" s="346"/>
      <c r="AJ72" s="282"/>
      <c r="AK72" s="282"/>
      <c r="AL72" s="282"/>
      <c r="AM72" s="282"/>
      <c r="AN72" s="282"/>
      <c r="AO72" s="282"/>
      <c r="AP72" s="282"/>
      <c r="AQ72" s="282"/>
      <c r="AR72" s="282"/>
      <c r="AS72" s="282"/>
      <c r="AT72" s="282"/>
      <c r="AU72" s="282"/>
      <c r="AV72" s="282"/>
      <c r="AW72" s="282"/>
      <c r="AX72" s="282"/>
      <c r="AY72" s="282"/>
      <c r="AZ72" s="282"/>
      <c r="BA72" s="282"/>
      <c r="BB72" s="282"/>
      <c r="BC72" s="282"/>
      <c r="BD72" s="282"/>
      <c r="BE72" s="282"/>
      <c r="BF72" s="282"/>
      <c r="BG72" s="282"/>
      <c r="BH72" s="282"/>
      <c r="BI72" s="282"/>
      <c r="BJ72" s="282"/>
      <c r="BK72" s="282"/>
      <c r="BL72" s="282"/>
      <c r="BM72" s="282"/>
      <c r="BN72" s="282"/>
      <c r="BO72" s="282"/>
      <c r="BP72" s="282"/>
      <c r="BQ72" s="282"/>
      <c r="BR72" s="282"/>
      <c r="BS72" s="282"/>
      <c r="BT72" s="282"/>
      <c r="BU72" s="282"/>
      <c r="BV72" s="282"/>
      <c r="BW72" s="282"/>
      <c r="BX72" s="282"/>
      <c r="BY72" s="282"/>
      <c r="BZ72" s="282"/>
      <c r="CA72" s="282"/>
      <c r="CB72" s="282"/>
      <c r="CC72" s="282"/>
      <c r="CD72" s="282"/>
      <c r="CE72" s="282"/>
      <c r="CF72" s="282"/>
      <c r="CG72" s="282"/>
      <c r="CH72" s="282"/>
      <c r="CI72" s="282"/>
      <c r="CJ72" s="282"/>
      <c r="CK72" s="282"/>
      <c r="CL72" s="282"/>
      <c r="CM72" s="282"/>
      <c r="CN72" s="282"/>
      <c r="CO72" s="282"/>
      <c r="CP72" s="282"/>
      <c r="CQ72" s="282"/>
      <c r="CR72" s="282"/>
      <c r="CS72" s="282"/>
      <c r="CT72" s="282"/>
      <c r="CU72" s="282"/>
      <c r="CV72" s="282"/>
      <c r="CW72" s="282"/>
      <c r="CX72" s="282"/>
      <c r="CY72" s="282"/>
      <c r="CZ72" s="282"/>
      <c r="DA72" s="282"/>
      <c r="DB72" s="282"/>
      <c r="DC72" s="282"/>
      <c r="DD72" s="282"/>
      <c r="DE72" s="282"/>
      <c r="DF72" s="282"/>
      <c r="DG72" s="282"/>
    </row>
    <row r="73" spans="1:111">
      <c r="A73" s="73" t="s">
        <v>38</v>
      </c>
      <c r="B73" s="148"/>
      <c r="C73" s="148"/>
      <c r="D73" s="497"/>
      <c r="E73" s="497"/>
      <c r="F73" s="148">
        <f t="shared" ref="F73:K73" si="51">+F65/F19</f>
        <v>0.21440373214112157</v>
      </c>
      <c r="G73" s="148">
        <f t="shared" si="51"/>
        <v>0.22105902696639715</v>
      </c>
      <c r="H73" s="497">
        <f t="shared" si="51"/>
        <v>0.22184186754148244</v>
      </c>
      <c r="I73" s="497">
        <f t="shared" si="51"/>
        <v>0.22150585118127622</v>
      </c>
      <c r="J73" s="148">
        <f t="shared" si="51"/>
        <v>0.21815940838126541</v>
      </c>
      <c r="K73" s="148">
        <f t="shared" si="51"/>
        <v>0.22423449572789339</v>
      </c>
      <c r="L73" s="148">
        <f>+L65/L19</f>
        <v>0.22479408658922914</v>
      </c>
      <c r="M73" s="498">
        <f>+M65/M19</f>
        <v>0.21914616326369415</v>
      </c>
      <c r="N73" s="498"/>
      <c r="O73" s="498">
        <f>+O65/O19</f>
        <v>0.21760886646540673</v>
      </c>
      <c r="P73" s="498">
        <f>+P65/P19</f>
        <v>0.21978107896794372</v>
      </c>
      <c r="Q73" s="498">
        <f t="shared" ref="Q73:W73" si="52">+Q65/Q19</f>
        <v>0.22042285200179937</v>
      </c>
      <c r="R73" s="498">
        <f t="shared" si="52"/>
        <v>0.2164427687689886</v>
      </c>
      <c r="S73" s="498">
        <f t="shared" si="52"/>
        <v>0.20316359869312295</v>
      </c>
      <c r="T73" s="498">
        <f t="shared" si="52"/>
        <v>0.18571072940004979</v>
      </c>
      <c r="U73" s="498">
        <f>+U65/U19</f>
        <v>0.20206044508833354</v>
      </c>
      <c r="V73" s="498">
        <f t="shared" si="52"/>
        <v>0.20988421788794778</v>
      </c>
      <c r="W73" s="498">
        <f t="shared" si="52"/>
        <v>0.21709388570769764</v>
      </c>
      <c r="X73" s="498">
        <f>+X65/X19</f>
        <v>0.2188566862787826</v>
      </c>
      <c r="Y73" s="498">
        <f>+Y65/Y19</f>
        <v>0.21955865439907993</v>
      </c>
      <c r="Z73" s="498">
        <f>+Z65/Z19</f>
        <v>0.21880608133274643</v>
      </c>
      <c r="AA73" s="498">
        <f t="shared" ref="AA73:AF73" si="53">+AA65/AA19</f>
        <v>0.21687828225752842</v>
      </c>
      <c r="AB73" s="498">
        <f t="shared" si="53"/>
        <v>0.21267856603545648</v>
      </c>
      <c r="AC73" s="498">
        <f t="shared" si="53"/>
        <v>0.2224352576561433</v>
      </c>
      <c r="AD73" s="498">
        <f t="shared" si="53"/>
        <v>0.20045438657811954</v>
      </c>
      <c r="AE73" s="498">
        <f t="shared" si="53"/>
        <v>0.21733022252326836</v>
      </c>
      <c r="AF73" s="498">
        <f t="shared" si="53"/>
        <v>0.21879900378193892</v>
      </c>
      <c r="AG73" s="498">
        <f>+AG65/AG19</f>
        <v>0.2272676182983028</v>
      </c>
      <c r="AH73" s="498">
        <f>+AH65/AH19</f>
        <v>0.22147083685545224</v>
      </c>
      <c r="AJ73" s="282"/>
      <c r="AK73" s="282"/>
      <c r="AL73" s="282"/>
      <c r="AM73" s="282"/>
      <c r="AN73" s="282"/>
      <c r="AO73" s="282"/>
      <c r="AP73" s="282"/>
      <c r="AQ73" s="282"/>
      <c r="AR73" s="282"/>
      <c r="AS73" s="282"/>
      <c r="AT73" s="282"/>
      <c r="AU73" s="282"/>
      <c r="AV73" s="282"/>
      <c r="AW73" s="282"/>
      <c r="AX73" s="282"/>
      <c r="AY73" s="282"/>
      <c r="AZ73" s="282"/>
      <c r="BA73" s="282"/>
      <c r="BB73" s="282"/>
      <c r="BC73" s="282"/>
      <c r="BD73" s="282"/>
      <c r="BE73" s="282"/>
      <c r="BF73" s="282"/>
      <c r="BG73" s="282"/>
      <c r="BH73" s="282"/>
      <c r="BI73" s="282"/>
      <c r="BJ73" s="282"/>
      <c r="BK73" s="282"/>
      <c r="BL73" s="282"/>
      <c r="BM73" s="282"/>
      <c r="BN73" s="282"/>
      <c r="BO73" s="282"/>
      <c r="BP73" s="282"/>
      <c r="BQ73" s="282"/>
      <c r="BR73" s="282"/>
      <c r="BS73" s="282"/>
      <c r="BT73" s="282"/>
      <c r="BU73" s="282"/>
      <c r="BV73" s="282"/>
      <c r="BW73" s="282"/>
      <c r="BX73" s="282"/>
      <c r="BY73" s="282"/>
      <c r="BZ73" s="282"/>
      <c r="CA73" s="282"/>
      <c r="CB73" s="282"/>
      <c r="CC73" s="282"/>
      <c r="CD73" s="282"/>
      <c r="CE73" s="282"/>
      <c r="CF73" s="282"/>
      <c r="CG73" s="282"/>
      <c r="CH73" s="282"/>
      <c r="CI73" s="282"/>
      <c r="CJ73" s="282"/>
      <c r="CK73" s="282"/>
      <c r="CL73" s="282"/>
      <c r="CM73" s="282"/>
      <c r="CN73" s="282"/>
      <c r="CO73" s="282"/>
      <c r="CP73" s="282"/>
      <c r="CQ73" s="282"/>
      <c r="CR73" s="282"/>
      <c r="CS73" s="282"/>
      <c r="CT73" s="282"/>
      <c r="CU73" s="282"/>
      <c r="CV73" s="282"/>
      <c r="CW73" s="282"/>
      <c r="CX73" s="282"/>
      <c r="CY73" s="282"/>
      <c r="CZ73" s="282"/>
      <c r="DA73" s="282"/>
      <c r="DB73" s="282"/>
      <c r="DC73" s="282"/>
      <c r="DD73" s="282"/>
      <c r="DE73" s="282"/>
      <c r="DF73" s="282"/>
      <c r="DG73" s="282"/>
    </row>
    <row r="74" spans="1:111">
      <c r="A74" s="72"/>
      <c r="B74" s="136"/>
      <c r="C74" s="136"/>
      <c r="D74" s="146"/>
      <c r="E74" s="146"/>
      <c r="F74" s="136"/>
      <c r="G74" s="136"/>
      <c r="H74" s="146"/>
      <c r="I74" s="14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J74" s="282"/>
      <c r="AK74" s="282"/>
      <c r="AL74" s="282"/>
      <c r="AM74" s="282"/>
      <c r="AN74" s="282"/>
      <c r="AO74" s="282"/>
      <c r="AP74" s="282"/>
      <c r="AQ74" s="282"/>
      <c r="AR74" s="282"/>
      <c r="AS74" s="282"/>
      <c r="AT74" s="282"/>
      <c r="AU74" s="282"/>
      <c r="AV74" s="282"/>
      <c r="AW74" s="282"/>
      <c r="AX74" s="282"/>
      <c r="AY74" s="282"/>
      <c r="AZ74" s="282"/>
      <c r="BA74" s="282"/>
      <c r="BB74" s="282"/>
      <c r="BC74" s="282"/>
      <c r="BD74" s="282"/>
      <c r="BE74" s="282"/>
      <c r="BF74" s="282"/>
      <c r="BG74" s="282"/>
      <c r="BH74" s="282"/>
      <c r="BI74" s="282"/>
      <c r="BJ74" s="282"/>
      <c r="BK74" s="282"/>
      <c r="BL74" s="282"/>
      <c r="BM74" s="282"/>
      <c r="BN74" s="282"/>
      <c r="BO74" s="282"/>
      <c r="BP74" s="282"/>
      <c r="BQ74" s="282"/>
      <c r="BR74" s="282"/>
      <c r="BS74" s="282"/>
      <c r="BT74" s="282"/>
      <c r="BU74" s="282"/>
      <c r="BV74" s="282"/>
      <c r="BW74" s="282"/>
      <c r="BX74" s="282"/>
      <c r="BY74" s="282"/>
      <c r="BZ74" s="282"/>
      <c r="CA74" s="282"/>
      <c r="CB74" s="282"/>
      <c r="CC74" s="282"/>
      <c r="CD74" s="282"/>
      <c r="CE74" s="282"/>
      <c r="CF74" s="282"/>
      <c r="CG74" s="282"/>
      <c r="CH74" s="282"/>
      <c r="CI74" s="282"/>
      <c r="CJ74" s="282"/>
      <c r="CK74" s="282"/>
      <c r="CL74" s="282"/>
      <c r="CM74" s="282"/>
      <c r="CN74" s="282"/>
      <c r="CO74" s="282"/>
      <c r="CP74" s="282"/>
      <c r="CQ74" s="282"/>
      <c r="CR74" s="282"/>
      <c r="CS74" s="282"/>
      <c r="CT74" s="282"/>
      <c r="CU74" s="282"/>
      <c r="CV74" s="282"/>
      <c r="CW74" s="282"/>
      <c r="CX74" s="282"/>
      <c r="CY74" s="282"/>
      <c r="CZ74" s="282"/>
      <c r="DA74" s="282"/>
      <c r="DB74" s="282"/>
      <c r="DC74" s="282"/>
      <c r="DD74" s="282"/>
      <c r="DE74" s="282"/>
      <c r="DF74" s="282"/>
      <c r="DG74" s="282"/>
    </row>
    <row r="75" spans="1:111" s="13" customFormat="1" ht="15">
      <c r="A75" s="337" t="s">
        <v>336</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282"/>
      <c r="AJ75" s="282"/>
      <c r="AK75" s="282"/>
      <c r="AL75" s="282"/>
      <c r="AM75" s="282"/>
      <c r="AN75" s="282"/>
      <c r="AO75" s="282"/>
      <c r="AP75" s="282"/>
      <c r="AQ75" s="282"/>
      <c r="AR75" s="282"/>
      <c r="AS75" s="282"/>
      <c r="AT75" s="282"/>
      <c r="AU75" s="282"/>
      <c r="AV75" s="282"/>
      <c r="AW75" s="282"/>
      <c r="AX75" s="282"/>
      <c r="AY75" s="282"/>
      <c r="AZ75" s="282"/>
      <c r="BA75" s="282"/>
      <c r="BB75" s="282"/>
      <c r="BC75" s="282"/>
      <c r="BD75" s="282"/>
      <c r="BE75" s="282"/>
      <c r="BF75" s="282"/>
      <c r="BG75" s="282"/>
      <c r="BH75" s="282"/>
      <c r="BI75" s="282"/>
      <c r="BJ75" s="282"/>
      <c r="BK75" s="282"/>
      <c r="BL75" s="282"/>
      <c r="BM75" s="282"/>
      <c r="BN75" s="282"/>
      <c r="BO75" s="282"/>
      <c r="BP75" s="282"/>
      <c r="BQ75" s="282"/>
      <c r="BR75" s="282"/>
      <c r="BS75" s="282"/>
      <c r="BT75" s="282"/>
      <c r="BU75" s="282"/>
      <c r="BV75" s="282"/>
      <c r="BW75" s="282"/>
      <c r="BX75" s="282"/>
      <c r="BY75" s="282"/>
      <c r="BZ75" s="282"/>
      <c r="CA75" s="282"/>
      <c r="CB75" s="282"/>
      <c r="CC75" s="282"/>
      <c r="CD75" s="282"/>
      <c r="CE75" s="282"/>
      <c r="CF75" s="282"/>
      <c r="CG75" s="282"/>
      <c r="CH75" s="282"/>
      <c r="CI75" s="282"/>
      <c r="CJ75" s="282"/>
      <c r="CK75" s="282"/>
      <c r="CL75" s="282"/>
      <c r="CM75" s="282"/>
      <c r="CN75" s="282"/>
      <c r="CO75" s="282"/>
      <c r="CP75" s="282"/>
      <c r="CQ75" s="282"/>
      <c r="CR75" s="282"/>
      <c r="CS75" s="282"/>
      <c r="CT75" s="282"/>
      <c r="CU75" s="282"/>
      <c r="CV75" s="282"/>
      <c r="CW75" s="282"/>
      <c r="CX75" s="282"/>
      <c r="CY75" s="282"/>
      <c r="CZ75" s="282"/>
      <c r="DA75" s="282"/>
      <c r="DB75" s="282"/>
      <c r="DC75" s="282"/>
      <c r="DD75" s="282"/>
      <c r="DE75" s="282"/>
      <c r="DF75" s="282"/>
      <c r="DG75" s="282"/>
    </row>
    <row r="76" spans="1:111" ht="15">
      <c r="A76" s="84" t="s">
        <v>337</v>
      </c>
      <c r="AJ76" s="282"/>
      <c r="AK76" s="282"/>
      <c r="AL76" s="282"/>
      <c r="AM76" s="282"/>
      <c r="AN76" s="282"/>
      <c r="AO76" s="282"/>
      <c r="AP76" s="282"/>
      <c r="AQ76" s="282"/>
      <c r="AR76" s="282"/>
      <c r="AS76" s="282"/>
      <c r="AT76" s="282"/>
      <c r="AU76" s="282"/>
      <c r="AV76" s="282"/>
      <c r="AW76" s="282"/>
      <c r="AX76" s="282"/>
      <c r="AY76" s="282"/>
      <c r="AZ76" s="282"/>
      <c r="BA76" s="282"/>
      <c r="BB76" s="282"/>
      <c r="BC76" s="282"/>
      <c r="BD76" s="282"/>
      <c r="BE76" s="282"/>
      <c r="BF76" s="282"/>
      <c r="BG76" s="282"/>
      <c r="BH76" s="282"/>
      <c r="BI76" s="282"/>
      <c r="BJ76" s="282"/>
      <c r="BK76" s="282"/>
      <c r="BL76" s="282"/>
      <c r="BM76" s="282"/>
      <c r="BN76" s="282"/>
      <c r="BO76" s="282"/>
      <c r="BP76" s="282"/>
      <c r="BQ76" s="282"/>
      <c r="BR76" s="282"/>
      <c r="BS76" s="282"/>
      <c r="BT76" s="282"/>
      <c r="BU76" s="282"/>
      <c r="BV76" s="282"/>
      <c r="BW76" s="282"/>
      <c r="BX76" s="282"/>
      <c r="BY76" s="282"/>
      <c r="BZ76" s="282"/>
      <c r="CA76" s="282"/>
      <c r="CB76" s="282"/>
      <c r="CC76" s="282"/>
      <c r="CD76" s="282"/>
      <c r="CE76" s="282"/>
      <c r="CF76" s="282"/>
      <c r="CG76" s="282"/>
      <c r="CH76" s="282"/>
      <c r="CI76" s="282"/>
      <c r="CJ76" s="282"/>
      <c r="CK76" s="282"/>
      <c r="CL76" s="282"/>
      <c r="CM76" s="282"/>
      <c r="CN76" s="282"/>
      <c r="CO76" s="282"/>
      <c r="CP76" s="282"/>
      <c r="CQ76" s="282"/>
      <c r="CR76" s="282"/>
      <c r="CS76" s="282"/>
      <c r="CT76" s="282"/>
      <c r="CU76" s="282"/>
      <c r="CV76" s="282"/>
      <c r="CW76" s="282"/>
      <c r="CX76" s="282"/>
      <c r="CY76" s="282"/>
      <c r="CZ76" s="282"/>
      <c r="DA76" s="282"/>
      <c r="DB76" s="282"/>
      <c r="DC76" s="282"/>
      <c r="DD76" s="282"/>
      <c r="DE76" s="282"/>
      <c r="DF76" s="282"/>
      <c r="DG76" s="282"/>
    </row>
    <row r="77" spans="1:111" ht="15">
      <c r="A77" s="53" t="s">
        <v>504</v>
      </c>
      <c r="T77" s="13"/>
      <c r="U77" s="13"/>
      <c r="V77" s="13"/>
      <c r="W77" s="13"/>
      <c r="X77" s="13"/>
      <c r="Y77" s="13"/>
      <c r="Z77" s="13"/>
      <c r="AA77" s="13"/>
      <c r="AB77" s="13"/>
      <c r="AC77" s="13"/>
      <c r="AD77" s="13"/>
      <c r="AE77" s="13"/>
      <c r="AF77" s="13"/>
      <c r="AG77" s="13"/>
      <c r="AH77" s="13"/>
      <c r="AJ77" s="282"/>
      <c r="AK77" s="282"/>
      <c r="AL77" s="282"/>
      <c r="AM77" s="282"/>
      <c r="AN77" s="282"/>
      <c r="AO77" s="282"/>
      <c r="AP77" s="282"/>
      <c r="AQ77" s="282"/>
      <c r="AR77" s="282"/>
      <c r="AS77" s="282"/>
      <c r="AT77" s="282"/>
      <c r="AU77" s="282"/>
      <c r="AV77" s="282"/>
      <c r="AW77" s="282"/>
      <c r="AX77" s="282"/>
      <c r="AY77" s="282"/>
      <c r="AZ77" s="282"/>
      <c r="BA77" s="282"/>
      <c r="BB77" s="282"/>
      <c r="BC77" s="282"/>
      <c r="BD77" s="282"/>
      <c r="BE77" s="282"/>
      <c r="BF77" s="282"/>
      <c r="BG77" s="282"/>
      <c r="BH77" s="282"/>
      <c r="BI77" s="282"/>
      <c r="BJ77" s="282"/>
      <c r="BK77" s="282"/>
      <c r="BL77" s="282"/>
      <c r="BM77" s="282"/>
      <c r="BN77" s="282"/>
      <c r="BO77" s="282"/>
      <c r="BP77" s="282"/>
      <c r="BQ77" s="282"/>
      <c r="BR77" s="282"/>
      <c r="BS77" s="282"/>
      <c r="BT77" s="282"/>
      <c r="BU77" s="282"/>
      <c r="BV77" s="282"/>
      <c r="BW77" s="282"/>
      <c r="BX77" s="282"/>
      <c r="BY77" s="282"/>
      <c r="BZ77" s="282"/>
      <c r="CA77" s="282"/>
      <c r="CB77" s="282"/>
      <c r="CC77" s="282"/>
      <c r="CD77" s="282"/>
      <c r="CE77" s="282"/>
      <c r="CF77" s="282"/>
      <c r="CG77" s="282"/>
      <c r="CH77" s="282"/>
      <c r="CI77" s="282"/>
      <c r="CJ77" s="282"/>
      <c r="CK77" s="282"/>
      <c r="CL77" s="282"/>
      <c r="CM77" s="282"/>
      <c r="CN77" s="282"/>
      <c r="CO77" s="282"/>
      <c r="CP77" s="282"/>
      <c r="CQ77" s="282"/>
      <c r="CR77" s="282"/>
      <c r="CS77" s="282"/>
      <c r="CT77" s="282"/>
      <c r="CU77" s="282"/>
      <c r="CV77" s="282"/>
      <c r="CW77" s="282"/>
      <c r="CX77" s="282"/>
      <c r="CY77" s="282"/>
      <c r="CZ77" s="282"/>
      <c r="DA77" s="282"/>
      <c r="DB77" s="282"/>
      <c r="DC77" s="282"/>
      <c r="DD77" s="282"/>
      <c r="DE77" s="282"/>
      <c r="DF77" s="282"/>
      <c r="DG77" s="282"/>
    </row>
    <row r="78" spans="1:111">
      <c r="A78" s="53"/>
      <c r="T78" s="13"/>
      <c r="U78" s="13"/>
      <c r="V78" s="13"/>
      <c r="W78" s="13"/>
      <c r="X78" s="13"/>
      <c r="Y78" s="13"/>
      <c r="Z78" s="13"/>
      <c r="AA78" s="13"/>
      <c r="AB78" s="13"/>
      <c r="AC78" s="13"/>
      <c r="AD78" s="13"/>
      <c r="AE78" s="13"/>
      <c r="AF78" s="13"/>
      <c r="AG78" s="13"/>
      <c r="AH78" s="13"/>
      <c r="AJ78" s="282"/>
      <c r="AK78" s="282"/>
      <c r="AL78" s="282"/>
      <c r="AM78" s="282"/>
      <c r="AN78" s="282"/>
      <c r="AO78" s="282"/>
      <c r="AP78" s="282"/>
      <c r="AQ78" s="282"/>
      <c r="AR78" s="282"/>
      <c r="AS78" s="282"/>
      <c r="AT78" s="282"/>
      <c r="AU78" s="282"/>
      <c r="AV78" s="282"/>
      <c r="AW78" s="282"/>
      <c r="AX78" s="282"/>
      <c r="AY78" s="282"/>
      <c r="AZ78" s="282"/>
      <c r="BA78" s="282"/>
      <c r="BB78" s="282"/>
      <c r="BC78" s="282"/>
      <c r="BD78" s="282"/>
      <c r="BE78" s="282"/>
      <c r="BF78" s="282"/>
      <c r="BG78" s="282"/>
      <c r="BH78" s="282"/>
      <c r="BI78" s="282"/>
      <c r="BJ78" s="282"/>
      <c r="BK78" s="282"/>
      <c r="BL78" s="282"/>
      <c r="BM78" s="282"/>
      <c r="BN78" s="282"/>
      <c r="BO78" s="282"/>
      <c r="BP78" s="282"/>
      <c r="BQ78" s="282"/>
      <c r="BR78" s="282"/>
      <c r="BS78" s="282"/>
      <c r="BT78" s="282"/>
      <c r="BU78" s="282"/>
      <c r="BV78" s="282"/>
      <c r="BW78" s="282"/>
      <c r="BX78" s="282"/>
      <c r="BY78" s="282"/>
      <c r="BZ78" s="282"/>
      <c r="CA78" s="282"/>
      <c r="CB78" s="282"/>
      <c r="CC78" s="282"/>
      <c r="CD78" s="282"/>
      <c r="CE78" s="282"/>
      <c r="CF78" s="282"/>
      <c r="CG78" s="282"/>
      <c r="CH78" s="282"/>
      <c r="CI78" s="282"/>
      <c r="CJ78" s="282"/>
      <c r="CK78" s="282"/>
      <c r="CL78" s="282"/>
      <c r="CM78" s="282"/>
      <c r="CN78" s="282"/>
      <c r="CO78" s="282"/>
      <c r="CP78" s="282"/>
      <c r="CQ78" s="282"/>
      <c r="CR78" s="282"/>
      <c r="CS78" s="282"/>
      <c r="CT78" s="282"/>
      <c r="CU78" s="282"/>
      <c r="CV78" s="282"/>
      <c r="CW78" s="282"/>
      <c r="CX78" s="282"/>
      <c r="CY78" s="282"/>
      <c r="CZ78" s="282"/>
      <c r="DA78" s="282"/>
      <c r="DB78" s="282"/>
      <c r="DC78" s="282"/>
      <c r="DD78" s="282"/>
      <c r="DE78" s="282"/>
      <c r="DF78" s="282"/>
      <c r="DG78" s="282"/>
    </row>
    <row r="79" spans="1:111">
      <c r="A79" s="53"/>
      <c r="T79" s="13"/>
      <c r="U79" s="13"/>
      <c r="V79" s="13"/>
      <c r="W79" s="13"/>
      <c r="X79" s="13"/>
      <c r="Y79" s="13"/>
      <c r="Z79" s="13"/>
      <c r="AA79" s="13"/>
      <c r="AB79" s="13"/>
      <c r="AC79" s="13"/>
      <c r="AD79" s="13"/>
      <c r="AE79" s="13"/>
      <c r="AF79" s="13"/>
      <c r="AG79" s="13"/>
      <c r="AH79" s="13"/>
      <c r="AJ79" s="282"/>
      <c r="AK79" s="282"/>
      <c r="AL79" s="282"/>
      <c r="AM79" s="282"/>
      <c r="AN79" s="282"/>
      <c r="AO79" s="282"/>
      <c r="AP79" s="282"/>
      <c r="AQ79" s="282"/>
      <c r="AR79" s="282"/>
      <c r="AS79" s="282"/>
      <c r="AT79" s="282"/>
      <c r="AU79" s="282"/>
      <c r="AV79" s="282"/>
      <c r="AW79" s="282"/>
      <c r="AX79" s="282"/>
      <c r="AY79" s="282"/>
      <c r="AZ79" s="282"/>
      <c r="BA79" s="282"/>
      <c r="BB79" s="282"/>
      <c r="BC79" s="282"/>
      <c r="BD79" s="282"/>
      <c r="BE79" s="282"/>
      <c r="BF79" s="282"/>
      <c r="BG79" s="282"/>
      <c r="BH79" s="282"/>
      <c r="BI79" s="282"/>
      <c r="BJ79" s="282"/>
      <c r="BK79" s="282"/>
      <c r="BL79" s="282"/>
      <c r="BM79" s="282"/>
      <c r="BN79" s="282"/>
      <c r="BO79" s="282"/>
      <c r="BP79" s="282"/>
      <c r="BQ79" s="282"/>
      <c r="BR79" s="282"/>
      <c r="BS79" s="282"/>
      <c r="BT79" s="282"/>
      <c r="BU79" s="282"/>
      <c r="BV79" s="282"/>
      <c r="BW79" s="282"/>
      <c r="BX79" s="282"/>
      <c r="BY79" s="282"/>
      <c r="BZ79" s="282"/>
      <c r="CA79" s="282"/>
      <c r="CB79" s="282"/>
      <c r="CC79" s="282"/>
      <c r="CD79" s="282"/>
      <c r="CE79" s="282"/>
      <c r="CF79" s="282"/>
      <c r="CG79" s="282"/>
      <c r="CH79" s="282"/>
      <c r="CI79" s="282"/>
      <c r="CJ79" s="282"/>
      <c r="CK79" s="282"/>
      <c r="CL79" s="282"/>
      <c r="CM79" s="282"/>
      <c r="CN79" s="282"/>
      <c r="CO79" s="282"/>
      <c r="CP79" s="282"/>
      <c r="CQ79" s="282"/>
      <c r="CR79" s="282"/>
      <c r="CS79" s="282"/>
      <c r="CT79" s="282"/>
      <c r="CU79" s="282"/>
      <c r="CV79" s="282"/>
      <c r="CW79" s="282"/>
      <c r="CX79" s="282"/>
      <c r="CY79" s="282"/>
      <c r="CZ79" s="282"/>
      <c r="DA79" s="282"/>
      <c r="DB79" s="282"/>
      <c r="DC79" s="282"/>
      <c r="DD79" s="282"/>
      <c r="DE79" s="282"/>
      <c r="DF79" s="282"/>
      <c r="DG79" s="282"/>
    </row>
    <row r="80" spans="1:111">
      <c r="A80" s="53"/>
      <c r="T80" s="13"/>
      <c r="U80" s="13"/>
      <c r="V80" s="13"/>
      <c r="W80" s="13"/>
      <c r="X80" s="13"/>
      <c r="Y80" s="13"/>
      <c r="Z80" s="13"/>
      <c r="AA80" s="13"/>
      <c r="AB80" s="13"/>
      <c r="AC80" s="13"/>
      <c r="AD80" s="13"/>
      <c r="AE80" s="13"/>
      <c r="AF80" s="13"/>
      <c r="AG80" s="13"/>
      <c r="AH80" s="13"/>
      <c r="AJ80" s="282"/>
      <c r="AK80" s="282"/>
      <c r="AL80" s="282"/>
      <c r="AM80" s="282"/>
      <c r="AN80" s="282"/>
      <c r="AO80" s="282"/>
      <c r="AP80" s="282"/>
      <c r="AQ80" s="282"/>
      <c r="AR80" s="282"/>
      <c r="AS80" s="282"/>
      <c r="AT80" s="282"/>
      <c r="AU80" s="282"/>
      <c r="AV80" s="282"/>
      <c r="AW80" s="282"/>
      <c r="AX80" s="282"/>
      <c r="AY80" s="282"/>
      <c r="AZ80" s="282"/>
      <c r="BA80" s="282"/>
      <c r="BB80" s="282"/>
      <c r="BC80" s="282"/>
      <c r="BD80" s="282"/>
      <c r="BE80" s="282"/>
      <c r="BF80" s="282"/>
      <c r="BG80" s="282"/>
      <c r="BH80" s="282"/>
      <c r="BI80" s="282"/>
      <c r="BJ80" s="282"/>
      <c r="BK80" s="282"/>
      <c r="BL80" s="282"/>
      <c r="BM80" s="282"/>
      <c r="BN80" s="282"/>
      <c r="BO80" s="282"/>
      <c r="BP80" s="282"/>
      <c r="BQ80" s="282"/>
      <c r="BR80" s="282"/>
      <c r="BS80" s="282"/>
      <c r="BT80" s="282"/>
      <c r="BU80" s="282"/>
      <c r="BV80" s="282"/>
      <c r="BW80" s="282"/>
      <c r="BX80" s="282"/>
      <c r="BY80" s="282"/>
      <c r="BZ80" s="282"/>
      <c r="CA80" s="282"/>
      <c r="CB80" s="282"/>
      <c r="CC80" s="282"/>
      <c r="CD80" s="282"/>
      <c r="CE80" s="282"/>
      <c r="CF80" s="282"/>
      <c r="CG80" s="282"/>
      <c r="CH80" s="282"/>
      <c r="CI80" s="282"/>
      <c r="CJ80" s="282"/>
      <c r="CK80" s="282"/>
      <c r="CL80" s="282"/>
      <c r="CM80" s="282"/>
      <c r="CN80" s="282"/>
      <c r="CO80" s="282"/>
      <c r="CP80" s="282"/>
      <c r="CQ80" s="282"/>
      <c r="CR80" s="282"/>
      <c r="CS80" s="282"/>
      <c r="CT80" s="282"/>
      <c r="CU80" s="282"/>
      <c r="CV80" s="282"/>
      <c r="CW80" s="282"/>
      <c r="CX80" s="282"/>
      <c r="CY80" s="282"/>
      <c r="CZ80" s="282"/>
      <c r="DA80" s="282"/>
      <c r="DB80" s="282"/>
      <c r="DC80" s="282"/>
      <c r="DD80" s="282"/>
      <c r="DE80" s="282"/>
      <c r="DF80" s="282"/>
      <c r="DG80" s="282"/>
    </row>
    <row r="81" spans="1:111">
      <c r="A81" s="559" t="s">
        <v>386</v>
      </c>
      <c r="B81" s="390"/>
      <c r="C81" s="390"/>
      <c r="D81" s="390"/>
      <c r="E81" s="390"/>
      <c r="F81" s="390"/>
      <c r="G81" s="390"/>
      <c r="H81" s="390"/>
      <c r="I81" s="390"/>
      <c r="J81" s="390"/>
      <c r="K81" s="390"/>
      <c r="L81" s="390"/>
      <c r="M81" s="390"/>
      <c r="N81" s="390"/>
      <c r="O81" s="390"/>
      <c r="P81" s="390"/>
      <c r="Q81" s="390"/>
      <c r="R81" s="390"/>
      <c r="S81" s="390"/>
      <c r="T81" s="559"/>
      <c r="U81" s="559"/>
      <c r="V81" s="559"/>
      <c r="W81" s="559"/>
      <c r="X81" s="559"/>
      <c r="Y81" s="559"/>
      <c r="Z81" s="559"/>
      <c r="AA81" s="559"/>
      <c r="AB81" s="559"/>
      <c r="AC81" s="559"/>
      <c r="AD81" s="559"/>
      <c r="AE81" s="559"/>
      <c r="AF81" s="559"/>
      <c r="AG81" s="559"/>
      <c r="AH81" s="559"/>
      <c r="AJ81" s="282"/>
      <c r="AK81" s="282"/>
      <c r="AL81" s="282"/>
      <c r="AM81" s="282"/>
      <c r="AN81" s="282"/>
      <c r="AO81" s="282"/>
      <c r="AP81" s="282"/>
      <c r="AQ81" s="282"/>
      <c r="AR81" s="282"/>
      <c r="AS81" s="282"/>
      <c r="AT81" s="282"/>
      <c r="AU81" s="282"/>
      <c r="AV81" s="282"/>
      <c r="AW81" s="282"/>
      <c r="AX81" s="282"/>
      <c r="AY81" s="282"/>
      <c r="AZ81" s="282"/>
      <c r="BA81" s="282"/>
      <c r="BB81" s="282"/>
      <c r="BC81" s="282"/>
      <c r="BD81" s="282"/>
      <c r="BE81" s="282"/>
      <c r="BF81" s="282"/>
      <c r="BG81" s="282"/>
      <c r="BH81" s="282"/>
      <c r="BI81" s="282"/>
      <c r="BJ81" s="282"/>
      <c r="BK81" s="282"/>
      <c r="BL81" s="282"/>
      <c r="BM81" s="282"/>
      <c r="BN81" s="282"/>
      <c r="BO81" s="282"/>
      <c r="BP81" s="282"/>
      <c r="BQ81" s="282"/>
      <c r="BR81" s="282"/>
      <c r="BS81" s="282"/>
      <c r="BT81" s="282"/>
      <c r="BU81" s="282"/>
      <c r="BV81" s="282"/>
      <c r="BW81" s="282"/>
      <c r="BX81" s="282"/>
      <c r="BY81" s="282"/>
      <c r="BZ81" s="282"/>
      <c r="CA81" s="282"/>
      <c r="CB81" s="282"/>
      <c r="CC81" s="282"/>
      <c r="CD81" s="282"/>
      <c r="CE81" s="282"/>
      <c r="CF81" s="282"/>
      <c r="CG81" s="282"/>
      <c r="CH81" s="282"/>
      <c r="CI81" s="282"/>
      <c r="CJ81" s="282"/>
      <c r="CK81" s="282"/>
      <c r="CL81" s="282"/>
      <c r="CM81" s="282"/>
      <c r="CN81" s="282"/>
      <c r="CO81" s="282"/>
      <c r="CP81" s="282"/>
      <c r="CQ81" s="282"/>
      <c r="CR81" s="282"/>
      <c r="CS81" s="282"/>
      <c r="CT81" s="282"/>
      <c r="CU81" s="282"/>
      <c r="CV81" s="282"/>
      <c r="CW81" s="282"/>
      <c r="CX81" s="282"/>
      <c r="CY81" s="282"/>
      <c r="CZ81" s="282"/>
      <c r="DA81" s="282"/>
      <c r="DB81" s="282"/>
      <c r="DC81" s="282"/>
      <c r="DD81" s="282"/>
      <c r="DE81" s="282"/>
      <c r="DF81" s="282"/>
      <c r="DG81" s="282"/>
    </row>
    <row r="82" spans="1:111">
      <c r="A82" s="72" t="s">
        <v>2</v>
      </c>
      <c r="T82" s="13"/>
      <c r="U82" s="13"/>
      <c r="V82" s="13"/>
      <c r="W82" s="13">
        <v>2804</v>
      </c>
      <c r="X82" s="13">
        <v>2994</v>
      </c>
      <c r="Y82" s="13">
        <v>3174</v>
      </c>
      <c r="Z82" s="13">
        <v>3233</v>
      </c>
      <c r="AA82" s="13">
        <v>3270</v>
      </c>
      <c r="AB82" s="13">
        <v>3367</v>
      </c>
      <c r="AC82" s="601">
        <v>4082</v>
      </c>
      <c r="AD82" s="601">
        <v>4163</v>
      </c>
      <c r="AE82" s="601">
        <v>4386</v>
      </c>
      <c r="AF82" s="601">
        <v>4616</v>
      </c>
      <c r="AG82" s="601">
        <v>5003</v>
      </c>
      <c r="AH82" s="731">
        <v>5068</v>
      </c>
      <c r="AJ82" s="282"/>
      <c r="AK82" s="282"/>
      <c r="AL82" s="282"/>
      <c r="AM82" s="282"/>
      <c r="AN82" s="282"/>
      <c r="AO82" s="282"/>
      <c r="AP82" s="282"/>
      <c r="AQ82" s="282"/>
      <c r="AR82" s="282"/>
      <c r="AS82" s="282"/>
      <c r="AT82" s="282"/>
      <c r="AU82" s="282"/>
      <c r="AV82" s="282"/>
      <c r="AW82" s="282"/>
      <c r="AX82" s="282"/>
      <c r="AY82" s="282"/>
      <c r="AZ82" s="282"/>
      <c r="BA82" s="282"/>
      <c r="BB82" s="282"/>
      <c r="BC82" s="282"/>
      <c r="BD82" s="282"/>
      <c r="BE82" s="282"/>
      <c r="BF82" s="282"/>
      <c r="BG82" s="282"/>
      <c r="BH82" s="282"/>
      <c r="BI82" s="282"/>
      <c r="BJ82" s="282"/>
      <c r="BK82" s="282"/>
      <c r="BL82" s="282"/>
      <c r="BM82" s="282"/>
      <c r="BN82" s="282"/>
      <c r="BO82" s="282"/>
      <c r="BP82" s="282"/>
      <c r="BQ82" s="282"/>
      <c r="BR82" s="282"/>
      <c r="BS82" s="282"/>
      <c r="BT82" s="282"/>
      <c r="BU82" s="282"/>
      <c r="BV82" s="282"/>
      <c r="BW82" s="282"/>
      <c r="BX82" s="282"/>
      <c r="BY82" s="282"/>
      <c r="BZ82" s="282"/>
      <c r="CA82" s="282"/>
      <c r="CB82" s="282"/>
      <c r="CC82" s="282"/>
      <c r="CD82" s="282"/>
      <c r="CE82" s="282"/>
      <c r="CF82" s="282"/>
      <c r="CG82" s="282"/>
      <c r="CH82" s="282"/>
      <c r="CI82" s="282"/>
      <c r="CJ82" s="282"/>
      <c r="CK82" s="282"/>
      <c r="CL82" s="282"/>
      <c r="CM82" s="282"/>
      <c r="CN82" s="282"/>
      <c r="CO82" s="282"/>
      <c r="CP82" s="282"/>
      <c r="CQ82" s="282"/>
      <c r="CR82" s="282"/>
      <c r="CS82" s="282"/>
      <c r="CT82" s="282"/>
      <c r="CU82" s="282"/>
      <c r="CV82" s="282"/>
      <c r="CW82" s="282"/>
      <c r="CX82" s="282"/>
      <c r="CY82" s="282"/>
      <c r="CZ82" s="282"/>
      <c r="DA82" s="282"/>
      <c r="DB82" s="282"/>
      <c r="DC82" s="282"/>
      <c r="DD82" s="282"/>
      <c r="DE82" s="282"/>
      <c r="DF82" s="282"/>
      <c r="DG82" s="282"/>
    </row>
    <row r="83" spans="1:111">
      <c r="A83" s="72" t="s">
        <v>191</v>
      </c>
      <c r="T83" s="13"/>
      <c r="U83" s="13"/>
      <c r="V83" s="13"/>
      <c r="W83" s="13">
        <v>1817</v>
      </c>
      <c r="X83" s="13">
        <v>1912</v>
      </c>
      <c r="Y83" s="13">
        <v>1876</v>
      </c>
      <c r="Z83" s="13">
        <v>1964</v>
      </c>
      <c r="AA83" s="13">
        <v>1996</v>
      </c>
      <c r="AB83" s="13">
        <v>2267</v>
      </c>
      <c r="AC83" s="601">
        <v>2651</v>
      </c>
      <c r="AD83" s="601">
        <v>2105</v>
      </c>
      <c r="AE83" s="601">
        <v>2441</v>
      </c>
      <c r="AF83" s="601">
        <v>2684</v>
      </c>
      <c r="AG83" s="601">
        <v>2652</v>
      </c>
      <c r="AH83" s="731">
        <v>2550</v>
      </c>
      <c r="AJ83" s="282"/>
      <c r="AK83" s="282"/>
      <c r="AL83" s="282"/>
      <c r="AM83" s="282"/>
      <c r="AN83" s="282"/>
      <c r="AO83" s="282"/>
      <c r="AP83" s="282"/>
      <c r="AQ83" s="282"/>
      <c r="AR83" s="282"/>
      <c r="AS83" s="282"/>
      <c r="AT83" s="282"/>
      <c r="AU83" s="282"/>
      <c r="AV83" s="282"/>
      <c r="AW83" s="282"/>
      <c r="AX83" s="282"/>
      <c r="AY83" s="282"/>
      <c r="AZ83" s="282"/>
      <c r="BA83" s="282"/>
      <c r="BB83" s="282"/>
      <c r="BC83" s="282"/>
      <c r="BD83" s="282"/>
      <c r="BE83" s="282"/>
      <c r="BF83" s="282"/>
      <c r="BG83" s="282"/>
      <c r="BH83" s="282"/>
      <c r="BI83" s="282"/>
      <c r="BJ83" s="282"/>
      <c r="BK83" s="282"/>
      <c r="BL83" s="282"/>
      <c r="BM83" s="282"/>
      <c r="BN83" s="282"/>
      <c r="BO83" s="282"/>
      <c r="BP83" s="282"/>
      <c r="BQ83" s="282"/>
      <c r="BR83" s="282"/>
      <c r="BS83" s="282"/>
      <c r="BT83" s="282"/>
      <c r="BU83" s="282"/>
      <c r="BV83" s="282"/>
      <c r="BW83" s="282"/>
      <c r="BX83" s="282"/>
      <c r="BY83" s="282"/>
      <c r="BZ83" s="282"/>
      <c r="CA83" s="282"/>
      <c r="CB83" s="282"/>
      <c r="CC83" s="282"/>
      <c r="CD83" s="282"/>
      <c r="CE83" s="282"/>
      <c r="CF83" s="282"/>
      <c r="CG83" s="282"/>
      <c r="CH83" s="282"/>
      <c r="CI83" s="282"/>
      <c r="CJ83" s="282"/>
      <c r="CK83" s="282"/>
      <c r="CL83" s="282"/>
      <c r="CM83" s="282"/>
      <c r="CN83" s="282"/>
      <c r="CO83" s="282"/>
      <c r="CP83" s="282"/>
      <c r="CQ83" s="282"/>
      <c r="CR83" s="282"/>
      <c r="CS83" s="282"/>
      <c r="CT83" s="282"/>
      <c r="CU83" s="282"/>
      <c r="CV83" s="282"/>
      <c r="CW83" s="282"/>
      <c r="CX83" s="282"/>
      <c r="CY83" s="282"/>
      <c r="CZ83" s="282"/>
      <c r="DA83" s="282"/>
      <c r="DB83" s="282"/>
      <c r="DC83" s="282"/>
      <c r="DD83" s="282"/>
      <c r="DE83" s="282"/>
      <c r="DF83" s="282"/>
      <c r="DG83" s="282"/>
    </row>
    <row r="84" spans="1:111">
      <c r="A84" s="72" t="s">
        <v>3</v>
      </c>
      <c r="T84" s="13"/>
      <c r="U84" s="13"/>
      <c r="V84" s="13"/>
      <c r="W84" s="13">
        <v>1060</v>
      </c>
      <c r="X84" s="13">
        <v>1126</v>
      </c>
      <c r="Y84" s="13">
        <v>1100</v>
      </c>
      <c r="Z84" s="13">
        <v>1252</v>
      </c>
      <c r="AA84" s="13">
        <v>1196</v>
      </c>
      <c r="AB84" s="13">
        <v>1210</v>
      </c>
      <c r="AC84" s="601">
        <v>1399</v>
      </c>
      <c r="AD84" s="601">
        <v>1322</v>
      </c>
      <c r="AE84" s="601">
        <v>1507</v>
      </c>
      <c r="AF84" s="601">
        <v>1724</v>
      </c>
      <c r="AG84" s="601">
        <v>1785</v>
      </c>
      <c r="AH84" s="731">
        <v>1714</v>
      </c>
      <c r="AJ84" s="282"/>
      <c r="AK84" s="282"/>
      <c r="AL84" s="282"/>
      <c r="AM84" s="282"/>
      <c r="AN84" s="282"/>
      <c r="AO84" s="282"/>
      <c r="AP84" s="282"/>
      <c r="AQ84" s="282"/>
      <c r="AR84" s="282"/>
      <c r="AS84" s="282"/>
      <c r="AT84" s="282"/>
      <c r="AU84" s="282"/>
      <c r="AV84" s="282"/>
      <c r="AW84" s="282"/>
      <c r="AX84" s="282"/>
      <c r="AY84" s="282"/>
      <c r="AZ84" s="282"/>
      <c r="BA84" s="282"/>
      <c r="BB84" s="282"/>
      <c r="BC84" s="282"/>
      <c r="BD84" s="282"/>
      <c r="BE84" s="282"/>
      <c r="BF84" s="282"/>
      <c r="BG84" s="282"/>
      <c r="BH84" s="282"/>
      <c r="BI84" s="282"/>
      <c r="BJ84" s="282"/>
      <c r="BK84" s="282"/>
      <c r="BL84" s="282"/>
      <c r="BM84" s="282"/>
      <c r="BN84" s="282"/>
      <c r="BO84" s="282"/>
      <c r="BP84" s="282"/>
      <c r="BQ84" s="282"/>
      <c r="BR84" s="282"/>
      <c r="BS84" s="282"/>
      <c r="BT84" s="282"/>
      <c r="BU84" s="282"/>
      <c r="BV84" s="282"/>
      <c r="BW84" s="282"/>
      <c r="BX84" s="282"/>
      <c r="BY84" s="282"/>
      <c r="BZ84" s="282"/>
      <c r="CA84" s="282"/>
      <c r="CB84" s="282"/>
      <c r="CC84" s="282"/>
      <c r="CD84" s="282"/>
      <c r="CE84" s="282"/>
      <c r="CF84" s="282"/>
      <c r="CG84" s="282"/>
      <c r="CH84" s="282"/>
      <c r="CI84" s="282"/>
      <c r="CJ84" s="282"/>
      <c r="CK84" s="282"/>
      <c r="CL84" s="282"/>
      <c r="CM84" s="282"/>
      <c r="CN84" s="282"/>
      <c r="CO84" s="282"/>
      <c r="CP84" s="282"/>
      <c r="CQ84" s="282"/>
      <c r="CR84" s="282"/>
      <c r="CS84" s="282"/>
      <c r="CT84" s="282"/>
      <c r="CU84" s="282"/>
      <c r="CV84" s="282"/>
      <c r="CW84" s="282"/>
      <c r="CX84" s="282"/>
      <c r="CY84" s="282"/>
      <c r="CZ84" s="282"/>
      <c r="DA84" s="282"/>
      <c r="DB84" s="282"/>
      <c r="DC84" s="282"/>
      <c r="DD84" s="282"/>
      <c r="DE84" s="282"/>
      <c r="DF84" s="282"/>
      <c r="DG84" s="282"/>
    </row>
    <row r="85" spans="1:111">
      <c r="A85" s="72" t="s">
        <v>193</v>
      </c>
      <c r="T85" s="13"/>
      <c r="U85" s="13"/>
      <c r="V85" s="13"/>
      <c r="W85" s="13">
        <v>490</v>
      </c>
      <c r="X85" s="13">
        <v>556</v>
      </c>
      <c r="Y85" s="13">
        <v>564</v>
      </c>
      <c r="Z85" s="13">
        <v>572</v>
      </c>
      <c r="AA85" s="13">
        <v>675</v>
      </c>
      <c r="AB85" s="13">
        <v>829</v>
      </c>
      <c r="AC85" s="601">
        <v>1030</v>
      </c>
      <c r="AD85" s="601">
        <v>1132</v>
      </c>
      <c r="AE85" s="601">
        <v>1206</v>
      </c>
      <c r="AF85" s="601">
        <v>1364</v>
      </c>
      <c r="AG85" s="601">
        <v>1513</v>
      </c>
      <c r="AH85" s="731">
        <v>1407</v>
      </c>
      <c r="AJ85" s="282"/>
      <c r="AK85" s="282"/>
      <c r="AL85" s="282"/>
      <c r="AM85" s="282"/>
      <c r="AN85" s="282"/>
      <c r="AO85" s="282"/>
      <c r="AP85" s="282"/>
      <c r="AQ85" s="282"/>
      <c r="AR85" s="282"/>
      <c r="AS85" s="282"/>
      <c r="AT85" s="282"/>
      <c r="AU85" s="282"/>
      <c r="AV85" s="282"/>
      <c r="AW85" s="282"/>
      <c r="AX85" s="282"/>
      <c r="AY85" s="282"/>
      <c r="AZ85" s="282"/>
      <c r="BA85" s="282"/>
      <c r="BB85" s="282"/>
      <c r="BC85" s="282"/>
      <c r="BD85" s="282"/>
      <c r="BE85" s="282"/>
      <c r="BF85" s="282"/>
      <c r="BG85" s="282"/>
      <c r="BH85" s="282"/>
      <c r="BI85" s="282"/>
      <c r="BJ85" s="282"/>
      <c r="BK85" s="282"/>
      <c r="BL85" s="282"/>
      <c r="BM85" s="282"/>
      <c r="BN85" s="282"/>
      <c r="BO85" s="282"/>
      <c r="BP85" s="282"/>
      <c r="BQ85" s="282"/>
      <c r="BR85" s="282"/>
      <c r="BS85" s="282"/>
      <c r="BT85" s="282"/>
      <c r="BU85" s="282"/>
      <c r="BV85" s="282"/>
      <c r="BW85" s="282"/>
      <c r="BX85" s="282"/>
      <c r="BY85" s="282"/>
      <c r="BZ85" s="282"/>
      <c r="CA85" s="282"/>
      <c r="CB85" s="282"/>
      <c r="CC85" s="282"/>
      <c r="CD85" s="282"/>
      <c r="CE85" s="282"/>
      <c r="CF85" s="282"/>
      <c r="CG85" s="282"/>
      <c r="CH85" s="282"/>
      <c r="CI85" s="282"/>
      <c r="CJ85" s="282"/>
      <c r="CK85" s="282"/>
      <c r="CL85" s="282"/>
      <c r="CM85" s="282"/>
      <c r="CN85" s="282"/>
      <c r="CO85" s="282"/>
      <c r="CP85" s="282"/>
      <c r="CQ85" s="282"/>
      <c r="CR85" s="282"/>
      <c r="CS85" s="282"/>
      <c r="CT85" s="282"/>
      <c r="CU85" s="282"/>
      <c r="CV85" s="282"/>
      <c r="CW85" s="282"/>
      <c r="CX85" s="282"/>
      <c r="CY85" s="282"/>
      <c r="CZ85" s="282"/>
      <c r="DA85" s="282"/>
      <c r="DB85" s="282"/>
      <c r="DC85" s="282"/>
      <c r="DD85" s="282"/>
      <c r="DE85" s="282"/>
      <c r="DF85" s="282"/>
      <c r="DG85" s="282"/>
    </row>
    <row r="86" spans="1:111">
      <c r="A86" s="13"/>
      <c r="T86" s="13"/>
      <c r="U86" s="13"/>
      <c r="V86" s="13"/>
      <c r="W86" s="27"/>
      <c r="X86" s="27"/>
      <c r="Y86" s="27"/>
      <c r="Z86" s="27"/>
      <c r="AA86" s="27"/>
      <c r="AB86" s="27"/>
      <c r="AC86" s="27"/>
      <c r="AD86" s="27"/>
      <c r="AE86" s="27"/>
      <c r="AF86" s="27"/>
      <c r="AG86" s="27"/>
      <c r="AH86" s="732"/>
      <c r="AJ86" s="282"/>
      <c r="AK86" s="282"/>
      <c r="AL86" s="282"/>
      <c r="AM86" s="282"/>
      <c r="AN86" s="282"/>
      <c r="AO86" s="282"/>
      <c r="AP86" s="282"/>
      <c r="AQ86" s="282"/>
      <c r="AR86" s="282"/>
      <c r="AS86" s="282"/>
      <c r="AT86" s="282"/>
      <c r="AU86" s="282"/>
      <c r="AV86" s="282"/>
      <c r="AW86" s="282"/>
      <c r="AX86" s="282"/>
      <c r="AY86" s="282"/>
      <c r="AZ86" s="282"/>
      <c r="BA86" s="282"/>
      <c r="BB86" s="282"/>
      <c r="BC86" s="282"/>
      <c r="BD86" s="282"/>
      <c r="BE86" s="282"/>
      <c r="BF86" s="282"/>
      <c r="BG86" s="282"/>
      <c r="BH86" s="282"/>
      <c r="BI86" s="282"/>
      <c r="BJ86" s="282"/>
      <c r="BK86" s="282"/>
      <c r="BL86" s="282"/>
      <c r="BM86" s="282"/>
      <c r="BN86" s="282"/>
      <c r="BO86" s="282"/>
      <c r="BP86" s="282"/>
      <c r="BQ86" s="282"/>
      <c r="BR86" s="282"/>
      <c r="BS86" s="282"/>
      <c r="BT86" s="282"/>
      <c r="BU86" s="282"/>
      <c r="BV86" s="282"/>
      <c r="BW86" s="282"/>
      <c r="BX86" s="282"/>
      <c r="BY86" s="282"/>
      <c r="BZ86" s="282"/>
      <c r="CA86" s="282"/>
      <c r="CB86" s="282"/>
      <c r="CC86" s="282"/>
      <c r="CD86" s="282"/>
      <c r="CE86" s="282"/>
      <c r="CF86" s="282"/>
      <c r="CG86" s="282"/>
      <c r="CH86" s="282"/>
      <c r="CI86" s="282"/>
      <c r="CJ86" s="282"/>
      <c r="CK86" s="282"/>
      <c r="CL86" s="282"/>
      <c r="CM86" s="282"/>
      <c r="CN86" s="282"/>
      <c r="CO86" s="282"/>
      <c r="CP86" s="282"/>
      <c r="CQ86" s="282"/>
      <c r="CR86" s="282"/>
      <c r="CS86" s="282"/>
      <c r="CT86" s="282"/>
      <c r="CU86" s="282"/>
      <c r="CV86" s="282"/>
      <c r="CW86" s="282"/>
      <c r="CX86" s="282"/>
      <c r="CY86" s="282"/>
      <c r="CZ86" s="282"/>
      <c r="DA86" s="282"/>
      <c r="DB86" s="282"/>
      <c r="DC86" s="282"/>
      <c r="DD86" s="282"/>
      <c r="DE86" s="282"/>
      <c r="DF86" s="282"/>
      <c r="DG86" s="282"/>
    </row>
    <row r="87" spans="1:111">
      <c r="A87" s="53"/>
      <c r="T87" s="13"/>
      <c r="U87" s="13"/>
      <c r="V87" s="13"/>
      <c r="W87" s="27"/>
      <c r="X87" s="27"/>
      <c r="Y87" s="27"/>
      <c r="Z87" s="27"/>
      <c r="AA87" s="27"/>
      <c r="AB87" s="27"/>
      <c r="AC87" s="27"/>
      <c r="AD87" s="27"/>
      <c r="AE87" s="27"/>
      <c r="AF87" s="27"/>
      <c r="AG87" s="27"/>
      <c r="AH87" s="27"/>
      <c r="AJ87" s="282"/>
      <c r="AK87" s="282"/>
      <c r="AL87" s="282"/>
      <c r="AM87" s="282"/>
      <c r="AN87" s="282"/>
      <c r="AO87" s="282"/>
      <c r="AP87" s="282"/>
      <c r="AQ87" s="282"/>
      <c r="AR87" s="282"/>
      <c r="AS87" s="282"/>
      <c r="AT87" s="282"/>
      <c r="AU87" s="282"/>
      <c r="AV87" s="282"/>
      <c r="AW87" s="282"/>
      <c r="AX87" s="282"/>
      <c r="AY87" s="282"/>
      <c r="AZ87" s="282"/>
      <c r="BA87" s="282"/>
      <c r="BB87" s="282"/>
      <c r="BC87" s="282"/>
      <c r="BD87" s="282"/>
      <c r="BE87" s="282"/>
      <c r="BF87" s="282"/>
      <c r="BG87" s="282"/>
      <c r="BH87" s="282"/>
      <c r="BI87" s="282"/>
      <c r="BJ87" s="282"/>
      <c r="BK87" s="282"/>
      <c r="BL87" s="282"/>
      <c r="BM87" s="282"/>
      <c r="BN87" s="282"/>
      <c r="BO87" s="282"/>
      <c r="BP87" s="282"/>
      <c r="BQ87" s="282"/>
      <c r="BR87" s="282"/>
      <c r="BS87" s="282"/>
      <c r="BT87" s="282"/>
      <c r="BU87" s="282"/>
      <c r="BV87" s="282"/>
      <c r="BW87" s="282"/>
      <c r="BX87" s="282"/>
      <c r="BY87" s="282"/>
      <c r="BZ87" s="282"/>
      <c r="CA87" s="282"/>
      <c r="CB87" s="282"/>
      <c r="CC87" s="282"/>
      <c r="CD87" s="282"/>
      <c r="CE87" s="282"/>
      <c r="CF87" s="282"/>
      <c r="CG87" s="282"/>
      <c r="CH87" s="282"/>
      <c r="CI87" s="282"/>
      <c r="CJ87" s="282"/>
      <c r="CK87" s="282"/>
      <c r="CL87" s="282"/>
      <c r="CM87" s="282"/>
      <c r="CN87" s="282"/>
      <c r="CO87" s="282"/>
      <c r="CP87" s="282"/>
      <c r="CQ87" s="282"/>
      <c r="CR87" s="282"/>
      <c r="CS87" s="282"/>
      <c r="CT87" s="282"/>
      <c r="CU87" s="282"/>
      <c r="CV87" s="282"/>
      <c r="CW87" s="282"/>
      <c r="CX87" s="282"/>
      <c r="CY87" s="282"/>
      <c r="CZ87" s="282"/>
      <c r="DA87" s="282"/>
      <c r="DB87" s="282"/>
      <c r="DC87" s="282"/>
      <c r="DD87" s="282"/>
      <c r="DE87" s="282"/>
      <c r="DF87" s="282"/>
      <c r="DG87" s="282"/>
    </row>
    <row r="88" spans="1:111">
      <c r="AI88" s="1"/>
      <c r="AJ88" s="1"/>
      <c r="AK88" s="1"/>
      <c r="AL88" s="1"/>
      <c r="AM88" s="1"/>
      <c r="AN88" s="1"/>
      <c r="AO88" s="1"/>
      <c r="AP88" s="1"/>
      <c r="AQ88" s="282"/>
      <c r="AR88" s="282"/>
      <c r="AS88" s="282"/>
      <c r="AT88" s="282"/>
      <c r="AU88" s="282"/>
      <c r="AV88" s="282"/>
      <c r="AW88" s="282"/>
      <c r="AX88" s="282"/>
      <c r="AY88" s="282"/>
      <c r="AZ88" s="282"/>
      <c r="BA88" s="282"/>
      <c r="BB88" s="282"/>
      <c r="BC88" s="282"/>
      <c r="BD88" s="282"/>
      <c r="BE88" s="282"/>
      <c r="BF88" s="282"/>
      <c r="BG88" s="282"/>
      <c r="BH88" s="282"/>
      <c r="BI88" s="282"/>
      <c r="BJ88" s="282"/>
      <c r="BK88" s="282"/>
      <c r="BL88" s="282"/>
      <c r="BM88" s="282"/>
      <c r="BN88" s="282"/>
      <c r="BO88" s="282"/>
      <c r="BP88" s="282"/>
      <c r="BQ88" s="282"/>
      <c r="BR88" s="282"/>
      <c r="BS88" s="282"/>
      <c r="BT88" s="282"/>
      <c r="BU88" s="282"/>
      <c r="BV88" s="282"/>
      <c r="BW88" s="282"/>
      <c r="BX88" s="282"/>
      <c r="BY88" s="282"/>
      <c r="BZ88" s="282"/>
      <c r="CA88" s="282"/>
      <c r="CB88" s="282"/>
      <c r="CC88" s="282"/>
      <c r="CD88" s="282"/>
      <c r="CE88" s="282"/>
      <c r="CF88" s="282"/>
      <c r="CG88" s="282"/>
      <c r="CH88" s="282"/>
      <c r="CI88" s="282"/>
      <c r="CJ88" s="282"/>
      <c r="CK88" s="282"/>
      <c r="CL88" s="282"/>
      <c r="CM88" s="282"/>
      <c r="CN88" s="282"/>
      <c r="CO88" s="282"/>
      <c r="CP88" s="282"/>
      <c r="CQ88" s="282"/>
      <c r="CR88" s="282"/>
      <c r="CS88" s="282"/>
      <c r="CT88" s="282"/>
      <c r="CU88" s="282"/>
      <c r="CV88" s="282"/>
      <c r="CW88" s="282"/>
      <c r="CX88" s="282"/>
      <c r="CY88" s="282"/>
      <c r="CZ88" s="282"/>
      <c r="DA88" s="282"/>
      <c r="DB88" s="282"/>
      <c r="DC88" s="282"/>
      <c r="DD88" s="282"/>
      <c r="DE88" s="282"/>
      <c r="DF88" s="282"/>
      <c r="DG88" s="282"/>
    </row>
    <row r="89" spans="1:111">
      <c r="AI89" s="1"/>
      <c r="AJ89" s="1"/>
      <c r="AK89" s="1"/>
      <c r="AL89" s="1"/>
      <c r="AM89" s="1"/>
      <c r="AN89" s="1"/>
      <c r="AO89" s="1"/>
      <c r="AP89" s="1"/>
      <c r="AQ89" s="282"/>
      <c r="AR89" s="282"/>
      <c r="AS89" s="282"/>
      <c r="AT89" s="282"/>
      <c r="AU89" s="282"/>
      <c r="AV89" s="282"/>
      <c r="AW89" s="282"/>
      <c r="AX89" s="282"/>
      <c r="AY89" s="282"/>
      <c r="AZ89" s="282"/>
      <c r="BA89" s="282"/>
      <c r="BB89" s="282"/>
      <c r="BC89" s="282"/>
      <c r="BD89" s="282"/>
      <c r="BE89" s="282"/>
      <c r="BF89" s="282"/>
      <c r="BG89" s="282"/>
      <c r="BH89" s="282"/>
      <c r="BI89" s="282"/>
      <c r="BJ89" s="282"/>
      <c r="BK89" s="282"/>
      <c r="BL89" s="282"/>
      <c r="BM89" s="282"/>
      <c r="BN89" s="282"/>
      <c r="BO89" s="282"/>
      <c r="BP89" s="282"/>
      <c r="BQ89" s="282"/>
      <c r="BR89" s="282"/>
      <c r="BS89" s="282"/>
      <c r="BT89" s="282"/>
      <c r="BU89" s="282"/>
      <c r="BV89" s="282"/>
      <c r="BW89" s="282"/>
      <c r="BX89" s="282"/>
      <c r="BY89" s="282"/>
      <c r="BZ89" s="282"/>
      <c r="CA89" s="282"/>
      <c r="CB89" s="282"/>
      <c r="CC89" s="282"/>
      <c r="CD89" s="282"/>
      <c r="CE89" s="282"/>
      <c r="CF89" s="282"/>
      <c r="CG89" s="282"/>
      <c r="CH89" s="282"/>
      <c r="CI89" s="282"/>
      <c r="CJ89" s="282"/>
      <c r="CK89" s="282"/>
      <c r="CL89" s="282"/>
      <c r="CM89" s="282"/>
      <c r="CN89" s="282"/>
      <c r="CO89" s="282"/>
      <c r="CP89" s="282"/>
      <c r="CQ89" s="282"/>
      <c r="CR89" s="282"/>
      <c r="CS89" s="282"/>
      <c r="CT89" s="282"/>
      <c r="CU89" s="282"/>
      <c r="CV89" s="282"/>
      <c r="CW89" s="282"/>
      <c r="CX89" s="282"/>
      <c r="CY89" s="282"/>
      <c r="CZ89" s="282"/>
      <c r="DA89" s="282"/>
      <c r="DB89" s="282"/>
      <c r="DC89" s="282"/>
      <c r="DD89" s="282"/>
      <c r="DE89" s="282"/>
      <c r="DF89" s="282"/>
      <c r="DG89" s="282"/>
    </row>
    <row r="90" spans="1:111">
      <c r="AI90" s="1"/>
      <c r="AJ90" s="1"/>
      <c r="AK90" s="1"/>
      <c r="AL90" s="1"/>
      <c r="AM90" s="1"/>
      <c r="AN90" s="1"/>
      <c r="AO90" s="1"/>
      <c r="AP90" s="1"/>
      <c r="AQ90" s="282"/>
      <c r="AR90" s="282"/>
      <c r="AS90" s="282"/>
      <c r="AT90" s="282"/>
      <c r="AU90" s="282"/>
      <c r="AV90" s="282"/>
      <c r="AW90" s="282"/>
      <c r="AX90" s="282"/>
      <c r="AY90" s="282"/>
      <c r="AZ90" s="282"/>
      <c r="BA90" s="282"/>
      <c r="BB90" s="282"/>
      <c r="BC90" s="282"/>
      <c r="BD90" s="282"/>
      <c r="BE90" s="282"/>
      <c r="BF90" s="282"/>
      <c r="BG90" s="282"/>
      <c r="BH90" s="282"/>
      <c r="BI90" s="282"/>
      <c r="BJ90" s="282"/>
      <c r="BK90" s="282"/>
      <c r="BL90" s="282"/>
      <c r="BM90" s="282"/>
      <c r="BN90" s="282"/>
      <c r="BO90" s="282"/>
      <c r="BP90" s="282"/>
      <c r="BQ90" s="282"/>
      <c r="BR90" s="282"/>
      <c r="BS90" s="282"/>
      <c r="BT90" s="282"/>
      <c r="BU90" s="282"/>
      <c r="BV90" s="282"/>
      <c r="BW90" s="282"/>
      <c r="BX90" s="282"/>
      <c r="BY90" s="282"/>
      <c r="BZ90" s="282"/>
      <c r="CA90" s="282"/>
      <c r="CB90" s="282"/>
      <c r="CC90" s="282"/>
      <c r="CD90" s="282"/>
      <c r="CE90" s="282"/>
      <c r="CF90" s="282"/>
      <c r="CG90" s="282"/>
      <c r="CH90" s="282"/>
      <c r="CI90" s="282"/>
      <c r="CJ90" s="282"/>
      <c r="CK90" s="282"/>
      <c r="CL90" s="282"/>
      <c r="CM90" s="282"/>
      <c r="CN90" s="282"/>
      <c r="CO90" s="282"/>
      <c r="CP90" s="282"/>
      <c r="CQ90" s="282"/>
      <c r="CR90" s="282"/>
      <c r="CS90" s="282"/>
      <c r="CT90" s="282"/>
      <c r="CU90" s="282"/>
      <c r="CV90" s="282"/>
      <c r="CW90" s="282"/>
      <c r="CX90" s="282"/>
      <c r="CY90" s="282"/>
      <c r="CZ90" s="282"/>
      <c r="DA90" s="282"/>
      <c r="DB90" s="282"/>
      <c r="DC90" s="282"/>
      <c r="DD90" s="282"/>
      <c r="DE90" s="282"/>
      <c r="DF90" s="282"/>
      <c r="DG90" s="282"/>
    </row>
    <row r="91" spans="1:111">
      <c r="AI91" s="1"/>
      <c r="AJ91" s="1"/>
      <c r="AK91" s="1"/>
      <c r="AL91" s="1"/>
      <c r="AM91" s="1"/>
      <c r="AN91" s="1"/>
      <c r="AO91" s="1"/>
      <c r="AP91" s="1"/>
      <c r="AQ91" s="282"/>
      <c r="AR91" s="282"/>
      <c r="AS91" s="282"/>
      <c r="AT91" s="282"/>
      <c r="AU91" s="282"/>
      <c r="AV91" s="282"/>
      <c r="AW91" s="282"/>
      <c r="AX91" s="282"/>
      <c r="AY91" s="282"/>
      <c r="AZ91" s="282"/>
      <c r="BA91" s="282"/>
      <c r="BB91" s="282"/>
      <c r="BC91" s="282"/>
      <c r="BD91" s="282"/>
      <c r="BE91" s="282"/>
      <c r="BF91" s="282"/>
      <c r="BG91" s="282"/>
      <c r="BH91" s="282"/>
      <c r="BI91" s="282"/>
      <c r="BJ91" s="282"/>
      <c r="BK91" s="282"/>
      <c r="BL91" s="282"/>
      <c r="BM91" s="282"/>
      <c r="BN91" s="282"/>
      <c r="BO91" s="282"/>
      <c r="BP91" s="282"/>
      <c r="BQ91" s="282"/>
      <c r="BR91" s="282"/>
      <c r="BS91" s="282"/>
      <c r="BT91" s="282"/>
      <c r="BU91" s="282"/>
      <c r="BV91" s="282"/>
      <c r="BW91" s="282"/>
      <c r="BX91" s="282"/>
      <c r="BY91" s="282"/>
      <c r="BZ91" s="282"/>
      <c r="CA91" s="282"/>
      <c r="CB91" s="282"/>
      <c r="CC91" s="282"/>
      <c r="CD91" s="282"/>
      <c r="CE91" s="282"/>
      <c r="CF91" s="282"/>
      <c r="CG91" s="282"/>
      <c r="CH91" s="282"/>
      <c r="CI91" s="282"/>
      <c r="CJ91" s="282"/>
      <c r="CK91" s="282"/>
      <c r="CL91" s="282"/>
      <c r="CM91" s="282"/>
      <c r="CN91" s="282"/>
      <c r="CO91" s="282"/>
      <c r="CP91" s="282"/>
      <c r="CQ91" s="282"/>
      <c r="CR91" s="282"/>
      <c r="CS91" s="282"/>
      <c r="CT91" s="282"/>
      <c r="CU91" s="282"/>
      <c r="CV91" s="282"/>
      <c r="CW91" s="282"/>
      <c r="CX91" s="282"/>
      <c r="CY91" s="282"/>
      <c r="CZ91" s="282"/>
      <c r="DA91" s="282"/>
      <c r="DB91" s="282"/>
      <c r="DC91" s="282"/>
      <c r="DD91" s="282"/>
      <c r="DE91" s="282"/>
      <c r="DF91" s="282"/>
      <c r="DG91" s="282"/>
    </row>
    <row r="92" spans="1:111">
      <c r="AI92" s="1"/>
      <c r="AJ92" s="1"/>
      <c r="AK92" s="1"/>
      <c r="AL92" s="1"/>
      <c r="AM92" s="1"/>
      <c r="AN92" s="1"/>
      <c r="AO92" s="1"/>
      <c r="AP92" s="1"/>
      <c r="AQ92" s="282"/>
      <c r="AR92" s="282"/>
      <c r="AS92" s="282"/>
      <c r="AT92" s="282"/>
      <c r="AU92" s="282"/>
      <c r="AV92" s="282"/>
      <c r="AW92" s="282"/>
      <c r="AX92" s="282"/>
      <c r="AY92" s="282"/>
      <c r="AZ92" s="282"/>
      <c r="BA92" s="282"/>
      <c r="BB92" s="282"/>
      <c r="BC92" s="282"/>
      <c r="BD92" s="282"/>
      <c r="BE92" s="282"/>
      <c r="BF92" s="282"/>
      <c r="BG92" s="282"/>
      <c r="BH92" s="282"/>
      <c r="BI92" s="282"/>
      <c r="BJ92" s="282"/>
      <c r="BK92" s="282"/>
      <c r="BL92" s="282"/>
      <c r="BM92" s="282"/>
      <c r="BN92" s="282"/>
      <c r="BO92" s="282"/>
      <c r="BP92" s="282"/>
      <c r="BQ92" s="282"/>
      <c r="BR92" s="282"/>
      <c r="BS92" s="282"/>
      <c r="BT92" s="282"/>
      <c r="BU92" s="282"/>
      <c r="BV92" s="282"/>
      <c r="BW92" s="282"/>
      <c r="BX92" s="282"/>
      <c r="BY92" s="282"/>
      <c r="BZ92" s="282"/>
      <c r="CA92" s="282"/>
      <c r="CB92" s="282"/>
      <c r="CC92" s="282"/>
      <c r="CD92" s="282"/>
      <c r="CE92" s="282"/>
      <c r="CF92" s="282"/>
      <c r="CG92" s="282"/>
      <c r="CH92" s="282"/>
      <c r="CI92" s="282"/>
      <c r="CJ92" s="282"/>
      <c r="CK92" s="282"/>
      <c r="CL92" s="282"/>
      <c r="CM92" s="282"/>
      <c r="CN92" s="282"/>
      <c r="CO92" s="282"/>
      <c r="CP92" s="282"/>
      <c r="CQ92" s="282"/>
      <c r="CR92" s="282"/>
      <c r="CS92" s="282"/>
      <c r="CT92" s="282"/>
      <c r="CU92" s="282"/>
      <c r="CV92" s="282"/>
      <c r="CW92" s="282"/>
      <c r="CX92" s="282"/>
      <c r="CY92" s="282"/>
      <c r="CZ92" s="282"/>
      <c r="DA92" s="282"/>
      <c r="DB92" s="282"/>
      <c r="DC92" s="282"/>
      <c r="DD92" s="282"/>
      <c r="DE92" s="282"/>
      <c r="DF92" s="282"/>
      <c r="DG92" s="282"/>
    </row>
    <row r="93" spans="1:111" ht="15" customHeight="1">
      <c r="AI93" s="1"/>
      <c r="AJ93" s="1"/>
      <c r="AK93" s="1"/>
      <c r="AL93" s="1"/>
      <c r="AM93" s="1"/>
      <c r="AN93" s="1"/>
      <c r="AO93" s="1"/>
      <c r="AP93" s="1"/>
      <c r="AQ93" s="282"/>
      <c r="AR93" s="282"/>
      <c r="AS93" s="282"/>
      <c r="AT93" s="282"/>
      <c r="AU93" s="282"/>
      <c r="AV93" s="282"/>
      <c r="AW93" s="282"/>
      <c r="AX93" s="282"/>
      <c r="AY93" s="282"/>
      <c r="AZ93" s="282"/>
      <c r="BA93" s="282"/>
      <c r="BB93" s="282"/>
      <c r="BC93" s="282"/>
      <c r="BD93" s="282"/>
      <c r="BE93" s="282"/>
      <c r="BF93" s="282"/>
      <c r="BG93" s="282"/>
      <c r="BH93" s="282"/>
      <c r="BI93" s="282"/>
      <c r="BJ93" s="282"/>
      <c r="BK93" s="282"/>
      <c r="BL93" s="282"/>
      <c r="BM93" s="282"/>
      <c r="BN93" s="282"/>
      <c r="BO93" s="282"/>
      <c r="BP93" s="282"/>
      <c r="BQ93" s="282"/>
      <c r="BR93" s="282"/>
      <c r="BS93" s="282"/>
      <c r="BT93" s="282"/>
      <c r="BU93" s="282"/>
      <c r="BV93" s="282"/>
      <c r="BW93" s="282"/>
      <c r="BX93" s="282"/>
      <c r="BY93" s="282"/>
      <c r="BZ93" s="282"/>
      <c r="CA93" s="282"/>
      <c r="CB93" s="282"/>
      <c r="CC93" s="282"/>
      <c r="CD93" s="282"/>
      <c r="CE93" s="282"/>
      <c r="CF93" s="282"/>
      <c r="CG93" s="282"/>
      <c r="CH93" s="282"/>
      <c r="CI93" s="282"/>
      <c r="CJ93" s="282"/>
      <c r="CK93" s="282"/>
      <c r="CL93" s="282"/>
      <c r="CM93" s="282"/>
      <c r="CN93" s="282"/>
      <c r="CO93" s="282"/>
      <c r="CP93" s="282"/>
      <c r="CQ93" s="282"/>
      <c r="CR93" s="282"/>
      <c r="CS93" s="282"/>
      <c r="CT93" s="282"/>
      <c r="CU93" s="282"/>
      <c r="CV93" s="282"/>
      <c r="CW93" s="282"/>
      <c r="CX93" s="282"/>
      <c r="CY93" s="282"/>
      <c r="CZ93" s="282"/>
      <c r="DA93" s="282"/>
      <c r="DB93" s="282"/>
      <c r="DC93" s="282"/>
      <c r="DD93" s="282"/>
      <c r="DE93" s="282"/>
      <c r="DF93" s="282"/>
      <c r="DG93" s="282"/>
    </row>
    <row r="94" spans="1:111" ht="15" customHeight="1">
      <c r="AI94" s="1"/>
      <c r="AJ94" s="1"/>
      <c r="AK94" s="1"/>
      <c r="AL94" s="1"/>
      <c r="AM94" s="1"/>
      <c r="AN94" s="1"/>
      <c r="AO94" s="1"/>
      <c r="AP94" s="1"/>
      <c r="AQ94" s="282"/>
      <c r="AR94" s="282"/>
      <c r="AS94" s="282"/>
      <c r="AT94" s="282"/>
      <c r="AU94" s="282"/>
      <c r="AV94" s="282"/>
      <c r="AW94" s="282"/>
      <c r="AX94" s="282"/>
      <c r="AY94" s="282"/>
      <c r="AZ94" s="282"/>
      <c r="BA94" s="282"/>
      <c r="BB94" s="282"/>
      <c r="BC94" s="282"/>
      <c r="BD94" s="282"/>
      <c r="BE94" s="282"/>
      <c r="BF94" s="282"/>
      <c r="BG94" s="282"/>
      <c r="BH94" s="282"/>
      <c r="BI94" s="282"/>
      <c r="BJ94" s="282"/>
      <c r="BK94" s="282"/>
      <c r="BL94" s="282"/>
      <c r="BM94" s="282"/>
      <c r="BN94" s="282"/>
      <c r="BO94" s="282"/>
      <c r="BP94" s="282"/>
      <c r="BQ94" s="282"/>
      <c r="BR94" s="282"/>
      <c r="BS94" s="282"/>
      <c r="BT94" s="282"/>
      <c r="BU94" s="282"/>
      <c r="BV94" s="282"/>
      <c r="BW94" s="282"/>
      <c r="BX94" s="282"/>
      <c r="BY94" s="282"/>
      <c r="BZ94" s="282"/>
      <c r="CA94" s="282"/>
      <c r="CB94" s="282"/>
      <c r="CC94" s="282"/>
      <c r="CD94" s="282"/>
      <c r="CE94" s="282"/>
      <c r="CF94" s="282"/>
      <c r="CG94" s="282"/>
      <c r="CH94" s="282"/>
      <c r="CI94" s="282"/>
      <c r="CJ94" s="282"/>
      <c r="CK94" s="282"/>
      <c r="CL94" s="282"/>
      <c r="CM94" s="282"/>
      <c r="CN94" s="282"/>
      <c r="CO94" s="282"/>
      <c r="CP94" s="282"/>
      <c r="CQ94" s="282"/>
      <c r="CR94" s="282"/>
      <c r="CS94" s="282"/>
      <c r="CT94" s="282"/>
      <c r="CU94" s="282"/>
      <c r="CV94" s="282"/>
      <c r="CW94" s="282"/>
      <c r="CX94" s="282"/>
      <c r="CY94" s="282"/>
      <c r="CZ94" s="282"/>
      <c r="DA94" s="282"/>
      <c r="DB94" s="282"/>
      <c r="DC94" s="282"/>
      <c r="DD94" s="282"/>
      <c r="DE94" s="282"/>
      <c r="DF94" s="282"/>
      <c r="DG94" s="282"/>
    </row>
    <row r="95" spans="1:111">
      <c r="AI95" s="1"/>
      <c r="AJ95" s="1"/>
      <c r="AK95" s="1"/>
      <c r="AL95" s="1"/>
      <c r="AM95" s="1"/>
      <c r="AN95" s="1"/>
      <c r="AO95" s="1"/>
      <c r="AP95" s="1"/>
      <c r="AQ95" s="282"/>
      <c r="AR95" s="282"/>
      <c r="AS95" s="282"/>
      <c r="AT95" s="282"/>
      <c r="AU95" s="282"/>
      <c r="AV95" s="282"/>
      <c r="AW95" s="282"/>
      <c r="AX95" s="282"/>
      <c r="AY95" s="282"/>
      <c r="AZ95" s="282"/>
      <c r="BA95" s="282"/>
      <c r="BB95" s="282"/>
      <c r="BC95" s="282"/>
      <c r="BD95" s="282"/>
      <c r="BE95" s="282"/>
      <c r="BF95" s="282"/>
      <c r="BG95" s="282"/>
      <c r="BH95" s="282"/>
      <c r="BI95" s="282"/>
      <c r="BJ95" s="282"/>
      <c r="BK95" s="282"/>
      <c r="BL95" s="282"/>
      <c r="BM95" s="282"/>
      <c r="BN95" s="282"/>
      <c r="BO95" s="282"/>
      <c r="BP95" s="282"/>
      <c r="BQ95" s="282"/>
      <c r="BR95" s="282"/>
      <c r="BS95" s="282"/>
      <c r="BT95" s="282"/>
      <c r="BU95" s="282"/>
      <c r="BV95" s="282"/>
      <c r="BW95" s="282"/>
      <c r="BX95" s="282"/>
      <c r="BY95" s="282"/>
      <c r="BZ95" s="282"/>
      <c r="CA95" s="282"/>
      <c r="CB95" s="282"/>
      <c r="CC95" s="282"/>
      <c r="CD95" s="282"/>
      <c r="CE95" s="282"/>
      <c r="CF95" s="282"/>
      <c r="CG95" s="282"/>
      <c r="CH95" s="282"/>
      <c r="CI95" s="282"/>
      <c r="CJ95" s="282"/>
      <c r="CK95" s="282"/>
      <c r="CL95" s="282"/>
      <c r="CM95" s="282"/>
      <c r="CN95" s="282"/>
      <c r="CO95" s="282"/>
      <c r="CP95" s="282"/>
      <c r="CQ95" s="282"/>
      <c r="CR95" s="282"/>
      <c r="CS95" s="282"/>
      <c r="CT95" s="282"/>
      <c r="CU95" s="282"/>
      <c r="CV95" s="282"/>
      <c r="CW95" s="282"/>
      <c r="CX95" s="282"/>
      <c r="CY95" s="282"/>
      <c r="CZ95" s="282"/>
      <c r="DA95" s="282"/>
      <c r="DB95" s="282"/>
      <c r="DC95" s="282"/>
      <c r="DD95" s="282"/>
      <c r="DE95" s="282"/>
      <c r="DF95" s="282"/>
      <c r="DG95" s="282"/>
    </row>
    <row r="96" spans="1:111">
      <c r="AI96" s="1"/>
      <c r="AJ96" s="1"/>
      <c r="AK96" s="1"/>
      <c r="AL96" s="1"/>
      <c r="AM96" s="1"/>
      <c r="AN96" s="1"/>
      <c r="AO96" s="1"/>
      <c r="AP96" s="1"/>
      <c r="AQ96" s="282"/>
      <c r="AR96" s="282"/>
      <c r="AS96" s="282"/>
      <c r="AT96" s="282"/>
      <c r="AU96" s="282"/>
      <c r="AV96" s="282"/>
      <c r="AW96" s="282"/>
      <c r="AX96" s="282"/>
      <c r="AY96" s="282"/>
      <c r="AZ96" s="282"/>
      <c r="BA96" s="282"/>
      <c r="BB96" s="282"/>
      <c r="BC96" s="282"/>
      <c r="BD96" s="282"/>
      <c r="BE96" s="282"/>
      <c r="BF96" s="282"/>
      <c r="BG96" s="282"/>
      <c r="BH96" s="282"/>
      <c r="BI96" s="282"/>
      <c r="BJ96" s="282"/>
      <c r="BK96" s="282"/>
      <c r="BL96" s="282"/>
      <c r="BM96" s="282"/>
      <c r="BN96" s="282"/>
      <c r="BO96" s="282"/>
      <c r="BP96" s="282"/>
      <c r="BQ96" s="282"/>
      <c r="BR96" s="282"/>
      <c r="BS96" s="282"/>
      <c r="BT96" s="282"/>
      <c r="BU96" s="282"/>
      <c r="BV96" s="282"/>
      <c r="BW96" s="282"/>
      <c r="BX96" s="282"/>
      <c r="BY96" s="282"/>
      <c r="BZ96" s="282"/>
      <c r="CA96" s="282"/>
      <c r="CB96" s="282"/>
      <c r="CC96" s="282"/>
      <c r="CD96" s="282"/>
      <c r="CE96" s="282"/>
      <c r="CF96" s="282"/>
      <c r="CG96" s="282"/>
      <c r="CH96" s="282"/>
      <c r="CI96" s="282"/>
      <c r="CJ96" s="282"/>
      <c r="CK96" s="282"/>
      <c r="CL96" s="282"/>
      <c r="CM96" s="282"/>
      <c r="CN96" s="282"/>
      <c r="CO96" s="282"/>
      <c r="CP96" s="282"/>
      <c r="CQ96" s="282"/>
      <c r="CR96" s="282"/>
      <c r="CS96" s="282"/>
      <c r="CT96" s="282"/>
      <c r="CU96" s="282"/>
      <c r="CV96" s="282"/>
      <c r="CW96" s="282"/>
      <c r="CX96" s="282"/>
      <c r="CY96" s="282"/>
      <c r="CZ96" s="282"/>
      <c r="DA96" s="282"/>
      <c r="DB96" s="282"/>
      <c r="DC96" s="282"/>
      <c r="DD96" s="282"/>
      <c r="DE96" s="282"/>
      <c r="DF96" s="282"/>
      <c r="DG96" s="282"/>
    </row>
    <row r="97" spans="1:111">
      <c r="AI97" s="1"/>
      <c r="AJ97" s="1"/>
      <c r="AK97" s="1"/>
      <c r="AL97" s="1"/>
      <c r="AM97" s="1"/>
      <c r="AN97" s="1"/>
      <c r="AO97" s="1"/>
      <c r="AP97" s="1"/>
      <c r="AQ97" s="282"/>
      <c r="AR97" s="282"/>
      <c r="AS97" s="282"/>
      <c r="AT97" s="282"/>
      <c r="AU97" s="282"/>
      <c r="AV97" s="282"/>
      <c r="AW97" s="282"/>
      <c r="AX97" s="282"/>
      <c r="AY97" s="282"/>
      <c r="AZ97" s="282"/>
      <c r="BA97" s="282"/>
      <c r="BB97" s="282"/>
      <c r="BC97" s="282"/>
      <c r="BD97" s="282"/>
      <c r="BE97" s="282"/>
      <c r="BF97" s="282"/>
      <c r="BG97" s="282"/>
      <c r="BH97" s="282"/>
      <c r="BI97" s="282"/>
      <c r="BJ97" s="282"/>
      <c r="BK97" s="282"/>
      <c r="BL97" s="282"/>
      <c r="BM97" s="282"/>
      <c r="BN97" s="282"/>
      <c r="BO97" s="282"/>
      <c r="BP97" s="282"/>
      <c r="BQ97" s="282"/>
      <c r="BR97" s="282"/>
      <c r="BS97" s="282"/>
      <c r="BT97" s="282"/>
      <c r="BU97" s="282"/>
      <c r="BV97" s="282"/>
      <c r="BW97" s="282"/>
      <c r="BX97" s="282"/>
      <c r="BY97" s="282"/>
      <c r="BZ97" s="282"/>
      <c r="CA97" s="282"/>
      <c r="CB97" s="282"/>
      <c r="CC97" s="282"/>
      <c r="CD97" s="282"/>
      <c r="CE97" s="282"/>
      <c r="CF97" s="282"/>
      <c r="CG97" s="282"/>
      <c r="CH97" s="282"/>
      <c r="CI97" s="282"/>
      <c r="CJ97" s="282"/>
      <c r="CK97" s="282"/>
      <c r="CL97" s="282"/>
      <c r="CM97" s="282"/>
      <c r="CN97" s="282"/>
      <c r="CO97" s="282"/>
      <c r="CP97" s="282"/>
      <c r="CQ97" s="282"/>
      <c r="CR97" s="282"/>
      <c r="CS97" s="282"/>
      <c r="CT97" s="282"/>
      <c r="CU97" s="282"/>
      <c r="CV97" s="282"/>
      <c r="CW97" s="282"/>
      <c r="CX97" s="282"/>
      <c r="CY97" s="282"/>
      <c r="CZ97" s="282"/>
      <c r="DA97" s="282"/>
      <c r="DB97" s="282"/>
      <c r="DC97" s="282"/>
      <c r="DD97" s="282"/>
      <c r="DE97" s="282"/>
      <c r="DF97" s="282"/>
      <c r="DG97" s="282"/>
    </row>
    <row r="98" spans="1:111">
      <c r="AI98" s="1"/>
      <c r="AJ98" s="1"/>
      <c r="AK98" s="1"/>
      <c r="AL98" s="1"/>
      <c r="AM98" s="1"/>
      <c r="AN98" s="1"/>
      <c r="AO98" s="1"/>
      <c r="AP98" s="1"/>
      <c r="AQ98" s="282"/>
      <c r="AR98" s="282"/>
      <c r="AS98" s="282"/>
      <c r="AT98" s="282"/>
      <c r="AU98" s="282"/>
      <c r="AV98" s="282"/>
      <c r="AW98" s="282"/>
      <c r="AX98" s="282"/>
      <c r="AY98" s="282"/>
      <c r="AZ98" s="282"/>
      <c r="BA98" s="282"/>
      <c r="BB98" s="282"/>
      <c r="BC98" s="282"/>
      <c r="BD98" s="282"/>
      <c r="BE98" s="282"/>
      <c r="BF98" s="282"/>
      <c r="BG98" s="282"/>
      <c r="BH98" s="282"/>
      <c r="BI98" s="282"/>
      <c r="BJ98" s="282"/>
      <c r="BK98" s="282"/>
      <c r="BL98" s="282"/>
      <c r="BM98" s="282"/>
      <c r="BN98" s="282"/>
      <c r="BO98" s="282"/>
      <c r="BP98" s="282"/>
      <c r="BQ98" s="282"/>
      <c r="BR98" s="282"/>
      <c r="BS98" s="282"/>
      <c r="BT98" s="282"/>
      <c r="BU98" s="282"/>
      <c r="BV98" s="282"/>
      <c r="BW98" s="282"/>
      <c r="BX98" s="282"/>
      <c r="BY98" s="282"/>
      <c r="BZ98" s="282"/>
      <c r="CA98" s="282"/>
      <c r="CB98" s="282"/>
      <c r="CC98" s="282"/>
      <c r="CD98" s="282"/>
      <c r="CE98" s="282"/>
      <c r="CF98" s="282"/>
      <c r="CG98" s="282"/>
      <c r="CH98" s="282"/>
      <c r="CI98" s="282"/>
      <c r="CJ98" s="282"/>
      <c r="CK98" s="282"/>
      <c r="CL98" s="282"/>
      <c r="CM98" s="282"/>
      <c r="CN98" s="282"/>
      <c r="CO98" s="282"/>
      <c r="CP98" s="282"/>
      <c r="CQ98" s="282"/>
      <c r="CR98" s="282"/>
      <c r="CS98" s="282"/>
      <c r="CT98" s="282"/>
      <c r="CU98" s="282"/>
      <c r="CV98" s="282"/>
      <c r="CW98" s="282"/>
      <c r="CX98" s="282"/>
      <c r="CY98" s="282"/>
      <c r="CZ98" s="282"/>
      <c r="DA98" s="282"/>
      <c r="DB98" s="282"/>
      <c r="DC98" s="282"/>
      <c r="DD98" s="282"/>
      <c r="DE98" s="282"/>
      <c r="DF98" s="282"/>
      <c r="DG98" s="282"/>
    </row>
    <row r="99" spans="1:111">
      <c r="AI99" s="1"/>
      <c r="AJ99" s="1"/>
      <c r="AK99" s="1"/>
      <c r="AL99" s="1"/>
      <c r="AM99" s="1"/>
      <c r="AN99" s="1"/>
      <c r="AO99" s="1"/>
      <c r="AP99" s="1"/>
      <c r="AQ99" s="282"/>
      <c r="AR99" s="282"/>
      <c r="AS99" s="282"/>
      <c r="AT99" s="282"/>
      <c r="AU99" s="282"/>
      <c r="AV99" s="282"/>
      <c r="AW99" s="282"/>
      <c r="AX99" s="282"/>
      <c r="AY99" s="282"/>
      <c r="AZ99" s="282"/>
      <c r="BA99" s="282"/>
      <c r="BB99" s="282"/>
      <c r="BC99" s="282"/>
      <c r="BD99" s="282"/>
      <c r="BE99" s="282"/>
      <c r="BF99" s="282"/>
      <c r="BG99" s="282"/>
      <c r="BH99" s="282"/>
      <c r="BI99" s="282"/>
      <c r="BJ99" s="282"/>
      <c r="BK99" s="282"/>
      <c r="BL99" s="282"/>
      <c r="BM99" s="282"/>
      <c r="BN99" s="282"/>
      <c r="BO99" s="282"/>
      <c r="BP99" s="282"/>
      <c r="BQ99" s="282"/>
      <c r="BR99" s="282"/>
      <c r="BS99" s="282"/>
      <c r="BT99" s="282"/>
      <c r="BU99" s="282"/>
      <c r="BV99" s="282"/>
      <c r="BW99" s="282"/>
      <c r="BX99" s="282"/>
      <c r="BY99" s="282"/>
      <c r="BZ99" s="282"/>
      <c r="CA99" s="282"/>
      <c r="CB99" s="282"/>
      <c r="CC99" s="282"/>
      <c r="CD99" s="282"/>
      <c r="CE99" s="282"/>
      <c r="CF99" s="282"/>
      <c r="CG99" s="282"/>
      <c r="CH99" s="282"/>
      <c r="CI99" s="282"/>
      <c r="CJ99" s="282"/>
      <c r="CK99" s="282"/>
      <c r="CL99" s="282"/>
      <c r="CM99" s="282"/>
      <c r="CN99" s="282"/>
      <c r="CO99" s="282"/>
      <c r="CP99" s="282"/>
      <c r="CQ99" s="282"/>
      <c r="CR99" s="282"/>
      <c r="CS99" s="282"/>
      <c r="CT99" s="282"/>
      <c r="CU99" s="282"/>
      <c r="CV99" s="282"/>
      <c r="CW99" s="282"/>
      <c r="CX99" s="282"/>
      <c r="CY99" s="282"/>
      <c r="CZ99" s="282"/>
      <c r="DA99" s="282"/>
      <c r="DB99" s="282"/>
      <c r="DC99" s="282"/>
      <c r="DD99" s="282"/>
      <c r="DE99" s="282"/>
      <c r="DF99" s="282"/>
      <c r="DG99" s="282"/>
    </row>
    <row r="100" spans="1:111">
      <c r="AI100" s="1"/>
      <c r="AJ100" s="1"/>
      <c r="AK100" s="1"/>
      <c r="AL100" s="1"/>
      <c r="AM100" s="1"/>
      <c r="AN100" s="1"/>
      <c r="AO100" s="1"/>
      <c r="AP100" s="1"/>
      <c r="AQ100" s="282"/>
      <c r="AR100" s="282"/>
      <c r="AS100" s="282"/>
      <c r="AT100" s="282"/>
      <c r="AU100" s="282"/>
      <c r="AV100" s="282"/>
      <c r="AW100" s="282"/>
      <c r="AX100" s="282"/>
      <c r="AY100" s="282"/>
      <c r="AZ100" s="282"/>
      <c r="BA100" s="282"/>
      <c r="BB100" s="282"/>
      <c r="BC100" s="282"/>
      <c r="BD100" s="282"/>
      <c r="BE100" s="282"/>
      <c r="BF100" s="282"/>
      <c r="BG100" s="282"/>
      <c r="BH100" s="282"/>
      <c r="BI100" s="282"/>
      <c r="BJ100" s="282"/>
      <c r="BK100" s="282"/>
      <c r="BL100" s="282"/>
      <c r="BM100" s="282"/>
      <c r="BN100" s="282"/>
      <c r="BO100" s="282"/>
      <c r="BP100" s="282"/>
      <c r="BQ100" s="282"/>
      <c r="BR100" s="282"/>
      <c r="BS100" s="282"/>
      <c r="BT100" s="282"/>
      <c r="BU100" s="282"/>
      <c r="BV100" s="282"/>
      <c r="BW100" s="282"/>
      <c r="BX100" s="282"/>
      <c r="BY100" s="282"/>
      <c r="BZ100" s="282"/>
      <c r="CA100" s="282"/>
      <c r="CB100" s="282"/>
      <c r="CC100" s="282"/>
      <c r="CD100" s="282"/>
      <c r="CE100" s="282"/>
      <c r="CF100" s="282"/>
      <c r="CG100" s="282"/>
      <c r="CH100" s="282"/>
      <c r="CI100" s="282"/>
      <c r="CJ100" s="282"/>
      <c r="CK100" s="282"/>
      <c r="CL100" s="282"/>
      <c r="CM100" s="282"/>
      <c r="CN100" s="282"/>
      <c r="CO100" s="282"/>
      <c r="CP100" s="282"/>
      <c r="CQ100" s="282"/>
      <c r="CR100" s="282"/>
      <c r="CS100" s="282"/>
      <c r="CT100" s="282"/>
      <c r="CU100" s="282"/>
      <c r="CV100" s="282"/>
      <c r="CW100" s="282"/>
      <c r="CX100" s="282"/>
      <c r="CY100" s="282"/>
      <c r="CZ100" s="282"/>
      <c r="DA100" s="282"/>
      <c r="DB100" s="282"/>
      <c r="DC100" s="282"/>
      <c r="DD100" s="282"/>
      <c r="DE100" s="282"/>
      <c r="DF100" s="282"/>
      <c r="DG100" s="282"/>
    </row>
    <row r="101" spans="1:111">
      <c r="AI101" s="1"/>
      <c r="AJ101" s="1"/>
      <c r="AK101" s="1"/>
      <c r="AL101" s="1"/>
      <c r="AM101" s="1"/>
      <c r="AN101" s="1"/>
      <c r="AO101" s="1"/>
      <c r="AP101" s="1"/>
      <c r="AQ101" s="282"/>
      <c r="AR101" s="282"/>
      <c r="AS101" s="282"/>
      <c r="AT101" s="282"/>
      <c r="AU101" s="282"/>
      <c r="AV101" s="282"/>
      <c r="AW101" s="282"/>
      <c r="AX101" s="282"/>
      <c r="AY101" s="282"/>
      <c r="AZ101" s="282"/>
      <c r="BA101" s="282"/>
      <c r="BB101" s="282"/>
      <c r="BC101" s="282"/>
      <c r="BD101" s="282"/>
      <c r="BE101" s="282"/>
      <c r="BF101" s="282"/>
      <c r="BG101" s="282"/>
      <c r="BH101" s="282"/>
      <c r="BI101" s="282"/>
      <c r="BJ101" s="282"/>
      <c r="BK101" s="282"/>
      <c r="BL101" s="282"/>
      <c r="BM101" s="282"/>
      <c r="BN101" s="282"/>
      <c r="BO101" s="282"/>
      <c r="BP101" s="282"/>
      <c r="BQ101" s="282"/>
      <c r="BR101" s="282"/>
      <c r="BS101" s="282"/>
      <c r="BT101" s="282"/>
      <c r="BU101" s="282"/>
      <c r="BV101" s="282"/>
      <c r="BW101" s="282"/>
      <c r="BX101" s="282"/>
      <c r="BY101" s="282"/>
      <c r="BZ101" s="282"/>
      <c r="CA101" s="282"/>
      <c r="CB101" s="282"/>
      <c r="CC101" s="282"/>
      <c r="CD101" s="282"/>
      <c r="CE101" s="282"/>
      <c r="CF101" s="282"/>
      <c r="CG101" s="282"/>
      <c r="CH101" s="282"/>
      <c r="CI101" s="282"/>
      <c r="CJ101" s="282"/>
      <c r="CK101" s="282"/>
      <c r="CL101" s="282"/>
      <c r="CM101" s="282"/>
      <c r="CN101" s="282"/>
      <c r="CO101" s="282"/>
      <c r="CP101" s="282"/>
      <c r="CQ101" s="282"/>
      <c r="CR101" s="282"/>
      <c r="CS101" s="282"/>
      <c r="CT101" s="282"/>
      <c r="CU101" s="282"/>
      <c r="CV101" s="282"/>
      <c r="CW101" s="282"/>
      <c r="CX101" s="282"/>
      <c r="CY101" s="282"/>
      <c r="CZ101" s="282"/>
      <c r="DA101" s="282"/>
      <c r="DB101" s="282"/>
      <c r="DC101" s="282"/>
      <c r="DD101" s="282"/>
      <c r="DE101" s="282"/>
      <c r="DF101" s="282"/>
      <c r="DG101" s="282"/>
    </row>
    <row r="102" spans="1:111">
      <c r="AI102" s="1"/>
      <c r="AJ102" s="1"/>
      <c r="AK102" s="1"/>
      <c r="AL102" s="1"/>
      <c r="AM102" s="1"/>
      <c r="AN102" s="1"/>
      <c r="AO102" s="1"/>
      <c r="AP102" s="1"/>
      <c r="AQ102" s="282"/>
      <c r="AR102" s="282"/>
      <c r="AS102" s="282"/>
      <c r="AT102" s="282"/>
      <c r="AU102" s="282"/>
      <c r="AV102" s="282"/>
      <c r="AW102" s="282"/>
      <c r="AX102" s="282"/>
      <c r="AY102" s="282"/>
      <c r="AZ102" s="282"/>
      <c r="BA102" s="282"/>
      <c r="BB102" s="282"/>
      <c r="BC102" s="282"/>
      <c r="BD102" s="282"/>
      <c r="BE102" s="282"/>
      <c r="BF102" s="282"/>
      <c r="BG102" s="282"/>
      <c r="BH102" s="282"/>
      <c r="BI102" s="282"/>
      <c r="BJ102" s="282"/>
      <c r="BK102" s="282"/>
      <c r="BL102" s="282"/>
      <c r="BM102" s="282"/>
      <c r="BN102" s="282"/>
      <c r="BO102" s="282"/>
      <c r="BP102" s="282"/>
      <c r="BQ102" s="282"/>
      <c r="BR102" s="282"/>
      <c r="BS102" s="282"/>
      <c r="BT102" s="282"/>
      <c r="BU102" s="282"/>
      <c r="BV102" s="282"/>
      <c r="BW102" s="282"/>
      <c r="BX102" s="282"/>
      <c r="BY102" s="282"/>
      <c r="BZ102" s="282"/>
      <c r="CA102" s="282"/>
      <c r="CB102" s="282"/>
      <c r="CC102" s="282"/>
      <c r="CD102" s="282"/>
      <c r="CE102" s="282"/>
      <c r="CF102" s="282"/>
      <c r="CG102" s="282"/>
      <c r="CH102" s="282"/>
      <c r="CI102" s="282"/>
      <c r="CJ102" s="282"/>
      <c r="CK102" s="282"/>
      <c r="CL102" s="282"/>
      <c r="CM102" s="282"/>
      <c r="CN102" s="282"/>
      <c r="CO102" s="282"/>
      <c r="CP102" s="282"/>
      <c r="CQ102" s="282"/>
      <c r="CR102" s="282"/>
      <c r="CS102" s="282"/>
      <c r="CT102" s="282"/>
      <c r="CU102" s="282"/>
      <c r="CV102" s="282"/>
      <c r="CW102" s="282"/>
      <c r="CX102" s="282"/>
      <c r="CY102" s="282"/>
      <c r="CZ102" s="282"/>
      <c r="DA102" s="282"/>
      <c r="DB102" s="282"/>
      <c r="DC102" s="282"/>
      <c r="DD102" s="282"/>
      <c r="DE102" s="282"/>
      <c r="DF102" s="282"/>
      <c r="DG102" s="282"/>
    </row>
    <row r="103" spans="1:111">
      <c r="AI103" s="1"/>
      <c r="AJ103" s="1"/>
      <c r="AK103" s="1"/>
      <c r="AL103" s="1"/>
      <c r="AM103" s="1"/>
      <c r="AN103" s="1"/>
      <c r="AO103" s="1"/>
      <c r="AP103" s="1"/>
      <c r="AQ103" s="282"/>
      <c r="AR103" s="282"/>
      <c r="AS103" s="282"/>
      <c r="AT103" s="282"/>
      <c r="AU103" s="282"/>
      <c r="AV103" s="282"/>
      <c r="AW103" s="282"/>
      <c r="AX103" s="282"/>
      <c r="AY103" s="282"/>
      <c r="AZ103" s="282"/>
      <c r="BA103" s="282"/>
      <c r="BB103" s="282"/>
      <c r="BC103" s="282"/>
      <c r="BD103" s="282"/>
      <c r="BE103" s="282"/>
      <c r="BF103" s="282"/>
      <c r="BG103" s="282"/>
      <c r="BH103" s="282"/>
      <c r="BI103" s="282"/>
      <c r="BJ103" s="282"/>
      <c r="BK103" s="282"/>
      <c r="BL103" s="282"/>
      <c r="BM103" s="282"/>
      <c r="BN103" s="282"/>
      <c r="BO103" s="282"/>
      <c r="BP103" s="282"/>
      <c r="BQ103" s="282"/>
      <c r="BR103" s="282"/>
      <c r="BS103" s="282"/>
      <c r="BT103" s="282"/>
      <c r="BU103" s="282"/>
      <c r="BV103" s="282"/>
      <c r="BW103" s="282"/>
      <c r="BX103" s="282"/>
      <c r="BY103" s="282"/>
      <c r="BZ103" s="282"/>
      <c r="CA103" s="282"/>
      <c r="CB103" s="282"/>
      <c r="CC103" s="282"/>
      <c r="CD103" s="282"/>
      <c r="CE103" s="282"/>
      <c r="CF103" s="282"/>
      <c r="CG103" s="282"/>
      <c r="CH103" s="282"/>
      <c r="CI103" s="282"/>
      <c r="CJ103" s="282"/>
      <c r="CK103" s="282"/>
      <c r="CL103" s="282"/>
      <c r="CM103" s="282"/>
      <c r="CN103" s="282"/>
      <c r="CO103" s="282"/>
      <c r="CP103" s="282"/>
      <c r="CQ103" s="282"/>
      <c r="CR103" s="282"/>
      <c r="CS103" s="282"/>
      <c r="CT103" s="282"/>
      <c r="CU103" s="282"/>
      <c r="CV103" s="282"/>
      <c r="CW103" s="282"/>
      <c r="CX103" s="282"/>
      <c r="CY103" s="282"/>
      <c r="CZ103" s="282"/>
      <c r="DA103" s="282"/>
      <c r="DB103" s="282"/>
      <c r="DC103" s="282"/>
      <c r="DD103" s="282"/>
      <c r="DE103" s="282"/>
      <c r="DF103" s="282"/>
      <c r="DG103" s="282"/>
    </row>
    <row r="104" spans="1:111">
      <c r="AI104" s="1"/>
      <c r="AJ104" s="1"/>
      <c r="AK104" s="1"/>
      <c r="AL104" s="1"/>
      <c r="AM104" s="1"/>
      <c r="AN104" s="1"/>
      <c r="AO104" s="1"/>
      <c r="AP104" s="1"/>
      <c r="AQ104" s="282"/>
      <c r="AR104" s="282"/>
      <c r="AS104" s="282"/>
      <c r="AT104" s="282"/>
      <c r="AU104" s="282"/>
      <c r="AV104" s="282"/>
      <c r="AW104" s="282"/>
      <c r="AX104" s="282"/>
      <c r="AY104" s="282"/>
      <c r="AZ104" s="282"/>
      <c r="BA104" s="282"/>
      <c r="BB104" s="282"/>
      <c r="BC104" s="282"/>
      <c r="BD104" s="282"/>
      <c r="BE104" s="282"/>
      <c r="BF104" s="282"/>
      <c r="BG104" s="282"/>
      <c r="BH104" s="282"/>
      <c r="BI104" s="282"/>
      <c r="BJ104" s="282"/>
      <c r="BK104" s="282"/>
      <c r="BL104" s="282"/>
      <c r="BM104" s="282"/>
      <c r="BN104" s="282"/>
      <c r="BO104" s="282"/>
      <c r="BP104" s="282"/>
      <c r="BQ104" s="282"/>
      <c r="BR104" s="282"/>
      <c r="BS104" s="282"/>
      <c r="BT104" s="282"/>
      <c r="BU104" s="282"/>
      <c r="BV104" s="282"/>
      <c r="BW104" s="282"/>
      <c r="BX104" s="282"/>
      <c r="BY104" s="282"/>
      <c r="BZ104" s="282"/>
      <c r="CA104" s="282"/>
      <c r="CB104" s="282"/>
      <c r="CC104" s="282"/>
      <c r="CD104" s="282"/>
      <c r="CE104" s="282"/>
      <c r="CF104" s="282"/>
      <c r="CG104" s="282"/>
      <c r="CH104" s="282"/>
      <c r="CI104" s="282"/>
      <c r="CJ104" s="282"/>
      <c r="CK104" s="282"/>
      <c r="CL104" s="282"/>
      <c r="CM104" s="282"/>
      <c r="CN104" s="282"/>
      <c r="CO104" s="282"/>
      <c r="CP104" s="282"/>
      <c r="CQ104" s="282"/>
      <c r="CR104" s="282"/>
      <c r="CS104" s="282"/>
      <c r="CT104" s="282"/>
      <c r="CU104" s="282"/>
      <c r="CV104" s="282"/>
      <c r="CW104" s="282"/>
      <c r="CX104" s="282"/>
      <c r="CY104" s="282"/>
      <c r="CZ104" s="282"/>
      <c r="DA104" s="282"/>
      <c r="DB104" s="282"/>
      <c r="DC104" s="282"/>
      <c r="DD104" s="282"/>
      <c r="DE104" s="282"/>
      <c r="DF104" s="282"/>
      <c r="DG104" s="282"/>
    </row>
    <row r="105" spans="1:111">
      <c r="AI105" s="1"/>
      <c r="AJ105" s="1"/>
      <c r="AK105" s="1"/>
      <c r="AL105" s="1"/>
      <c r="AM105" s="1"/>
      <c r="AN105" s="1"/>
      <c r="AO105" s="1"/>
      <c r="AP105" s="1"/>
      <c r="AQ105" s="282"/>
      <c r="AR105" s="282"/>
      <c r="AS105" s="282"/>
      <c r="AT105" s="282"/>
      <c r="AU105" s="282"/>
      <c r="AV105" s="282"/>
      <c r="AW105" s="282"/>
      <c r="AX105" s="282"/>
      <c r="AY105" s="282"/>
      <c r="AZ105" s="282"/>
      <c r="BA105" s="282"/>
      <c r="BB105" s="282"/>
      <c r="BC105" s="282"/>
      <c r="BD105" s="282"/>
      <c r="BE105" s="282"/>
      <c r="BF105" s="282"/>
      <c r="BG105" s="282"/>
      <c r="BH105" s="282"/>
      <c r="BI105" s="282"/>
      <c r="BJ105" s="282"/>
      <c r="BK105" s="282"/>
      <c r="BL105" s="282"/>
      <c r="BM105" s="282"/>
      <c r="BN105" s="282"/>
      <c r="BO105" s="282"/>
      <c r="BP105" s="282"/>
      <c r="BQ105" s="282"/>
      <c r="BR105" s="282"/>
      <c r="BS105" s="282"/>
      <c r="BT105" s="282"/>
      <c r="BU105" s="282"/>
      <c r="BV105" s="282"/>
      <c r="BW105" s="282"/>
      <c r="BX105" s="282"/>
      <c r="BY105" s="282"/>
      <c r="BZ105" s="282"/>
      <c r="CA105" s="282"/>
      <c r="CB105" s="282"/>
      <c r="CC105" s="282"/>
      <c r="CD105" s="282"/>
      <c r="CE105" s="282"/>
      <c r="CF105" s="282"/>
      <c r="CG105" s="282"/>
      <c r="CH105" s="282"/>
      <c r="CI105" s="282"/>
      <c r="CJ105" s="282"/>
      <c r="CK105" s="282"/>
      <c r="CL105" s="282"/>
      <c r="CM105" s="282"/>
      <c r="CN105" s="282"/>
      <c r="CO105" s="282"/>
      <c r="CP105" s="282"/>
      <c r="CQ105" s="282"/>
      <c r="CR105" s="282"/>
      <c r="CS105" s="282"/>
      <c r="CT105" s="282"/>
      <c r="CU105" s="282"/>
      <c r="CV105" s="282"/>
      <c r="CW105" s="282"/>
      <c r="CX105" s="282"/>
      <c r="CY105" s="282"/>
      <c r="CZ105" s="282"/>
      <c r="DA105" s="282"/>
      <c r="DB105" s="282"/>
      <c r="DC105" s="282"/>
      <c r="DD105" s="282"/>
      <c r="DE105" s="282"/>
      <c r="DF105" s="282"/>
      <c r="DG105" s="282"/>
    </row>
    <row r="106" spans="1:111">
      <c r="AI106" s="1"/>
      <c r="AJ106" s="1"/>
      <c r="AK106" s="1"/>
      <c r="AL106" s="1"/>
      <c r="AM106" s="1"/>
      <c r="AN106" s="1"/>
      <c r="AO106" s="1"/>
      <c r="AP106" s="1"/>
      <c r="AQ106" s="282"/>
      <c r="AR106" s="282"/>
      <c r="AS106" s="282"/>
      <c r="AT106" s="282"/>
      <c r="AU106" s="282"/>
      <c r="AV106" s="282"/>
      <c r="AW106" s="282"/>
      <c r="AX106" s="282"/>
      <c r="AY106" s="282"/>
      <c r="AZ106" s="282"/>
      <c r="BA106" s="282"/>
      <c r="BB106" s="282"/>
      <c r="BC106" s="282"/>
      <c r="BD106" s="282"/>
      <c r="BE106" s="282"/>
      <c r="BF106" s="282"/>
      <c r="BG106" s="282"/>
      <c r="BH106" s="282"/>
      <c r="BI106" s="282"/>
      <c r="BJ106" s="282"/>
      <c r="BK106" s="282"/>
      <c r="BL106" s="282"/>
      <c r="BM106" s="282"/>
      <c r="BN106" s="282"/>
      <c r="BO106" s="282"/>
      <c r="BP106" s="282"/>
      <c r="BQ106" s="282"/>
      <c r="BR106" s="282"/>
      <c r="BS106" s="282"/>
      <c r="BT106" s="282"/>
      <c r="BU106" s="282"/>
      <c r="BV106" s="282"/>
      <c r="BW106" s="282"/>
      <c r="BX106" s="282"/>
      <c r="BY106" s="282"/>
      <c r="BZ106" s="282"/>
      <c r="CA106" s="282"/>
      <c r="CB106" s="282"/>
      <c r="CC106" s="282"/>
      <c r="CD106" s="282"/>
      <c r="CE106" s="282"/>
      <c r="CF106" s="282"/>
      <c r="CG106" s="282"/>
      <c r="CH106" s="282"/>
      <c r="CI106" s="282"/>
      <c r="CJ106" s="282"/>
      <c r="CK106" s="282"/>
      <c r="CL106" s="282"/>
      <c r="CM106" s="282"/>
      <c r="CN106" s="282"/>
      <c r="CO106" s="282"/>
      <c r="CP106" s="282"/>
      <c r="CQ106" s="282"/>
      <c r="CR106" s="282"/>
      <c r="CS106" s="282"/>
      <c r="CT106" s="282"/>
      <c r="CU106" s="282"/>
      <c r="CV106" s="282"/>
      <c r="CW106" s="282"/>
      <c r="CX106" s="282"/>
      <c r="CY106" s="282"/>
      <c r="CZ106" s="282"/>
      <c r="DA106" s="282"/>
      <c r="DB106" s="282"/>
      <c r="DC106" s="282"/>
      <c r="DD106" s="282"/>
      <c r="DE106" s="282"/>
      <c r="DF106" s="282"/>
      <c r="DG106" s="282"/>
    </row>
    <row r="107" spans="1:111">
      <c r="AI107" s="1"/>
      <c r="AJ107" s="1"/>
      <c r="AK107" s="1"/>
      <c r="AL107" s="1"/>
      <c r="AM107" s="1"/>
      <c r="AN107" s="1"/>
      <c r="AO107" s="1"/>
      <c r="AP107" s="1"/>
      <c r="AQ107" s="282"/>
      <c r="AR107" s="282"/>
      <c r="AS107" s="282"/>
      <c r="AT107" s="282"/>
      <c r="AU107" s="282"/>
      <c r="AV107" s="282"/>
      <c r="AW107" s="282"/>
      <c r="AX107" s="282"/>
      <c r="AY107" s="282"/>
      <c r="AZ107" s="282"/>
      <c r="BA107" s="282"/>
      <c r="BB107" s="282"/>
      <c r="BC107" s="282"/>
      <c r="BD107" s="282"/>
      <c r="BE107" s="282"/>
      <c r="BF107" s="282"/>
      <c r="BG107" s="282"/>
      <c r="BH107" s="282"/>
      <c r="BI107" s="282"/>
      <c r="BJ107" s="282"/>
      <c r="BK107" s="282"/>
      <c r="BL107" s="282"/>
      <c r="BM107" s="282"/>
      <c r="BN107" s="282"/>
      <c r="BO107" s="282"/>
      <c r="BP107" s="282"/>
      <c r="BQ107" s="282"/>
      <c r="BR107" s="282"/>
      <c r="BS107" s="282"/>
      <c r="BT107" s="282"/>
      <c r="BU107" s="282"/>
      <c r="BV107" s="282"/>
      <c r="BW107" s="282"/>
      <c r="BX107" s="282"/>
      <c r="BY107" s="282"/>
      <c r="BZ107" s="282"/>
      <c r="CA107" s="282"/>
      <c r="CB107" s="282"/>
      <c r="CC107" s="282"/>
      <c r="CD107" s="282"/>
      <c r="CE107" s="282"/>
      <c r="CF107" s="282"/>
      <c r="CG107" s="282"/>
      <c r="CH107" s="282"/>
      <c r="CI107" s="282"/>
      <c r="CJ107" s="282"/>
      <c r="CK107" s="282"/>
      <c r="CL107" s="282"/>
      <c r="CM107" s="282"/>
      <c r="CN107" s="282"/>
      <c r="CO107" s="282"/>
      <c r="CP107" s="282"/>
      <c r="CQ107" s="282"/>
      <c r="CR107" s="282"/>
      <c r="CS107" s="282"/>
      <c r="CT107" s="282"/>
      <c r="CU107" s="282"/>
      <c r="CV107" s="282"/>
      <c r="CW107" s="282"/>
      <c r="CX107" s="282"/>
      <c r="CY107" s="282"/>
      <c r="CZ107" s="282"/>
      <c r="DA107" s="282"/>
      <c r="DB107" s="282"/>
      <c r="DC107" s="282"/>
      <c r="DD107" s="282"/>
      <c r="DE107" s="282"/>
      <c r="DF107" s="282"/>
      <c r="DG107" s="282"/>
    </row>
    <row r="108" spans="1:111">
      <c r="AI108" s="1"/>
      <c r="AJ108" s="1"/>
      <c r="AK108" s="1"/>
      <c r="AL108" s="1"/>
      <c r="AM108" s="1"/>
      <c r="AN108" s="1"/>
      <c r="AO108" s="1"/>
      <c r="AP108" s="1"/>
      <c r="AQ108" s="282"/>
      <c r="AR108" s="282"/>
      <c r="AS108" s="282"/>
      <c r="AT108" s="282"/>
      <c r="AU108" s="282"/>
      <c r="AV108" s="282"/>
      <c r="AW108" s="282"/>
      <c r="AX108" s="282"/>
      <c r="AY108" s="282"/>
      <c r="AZ108" s="282"/>
      <c r="BA108" s="282"/>
      <c r="BB108" s="282"/>
      <c r="BC108" s="282"/>
      <c r="BD108" s="282"/>
      <c r="BE108" s="282"/>
      <c r="BF108" s="282"/>
      <c r="BG108" s="282"/>
      <c r="BH108" s="282"/>
      <c r="BI108" s="282"/>
      <c r="BJ108" s="282"/>
      <c r="BK108" s="282"/>
      <c r="BL108" s="282"/>
      <c r="BM108" s="282"/>
      <c r="BN108" s="282"/>
      <c r="BO108" s="282"/>
      <c r="BP108" s="282"/>
      <c r="BQ108" s="282"/>
      <c r="BR108" s="282"/>
      <c r="BS108" s="282"/>
      <c r="BT108" s="282"/>
      <c r="BU108" s="282"/>
      <c r="BV108" s="282"/>
      <c r="BW108" s="282"/>
      <c r="BX108" s="282"/>
      <c r="BY108" s="282"/>
      <c r="BZ108" s="282"/>
      <c r="CA108" s="282"/>
      <c r="CB108" s="282"/>
      <c r="CC108" s="282"/>
      <c r="CD108" s="282"/>
      <c r="CE108" s="282"/>
      <c r="CF108" s="282"/>
      <c r="CG108" s="282"/>
      <c r="CH108" s="282"/>
      <c r="CI108" s="282"/>
      <c r="CJ108" s="282"/>
      <c r="CK108" s="282"/>
      <c r="CL108" s="282"/>
      <c r="CM108" s="282"/>
      <c r="CN108" s="282"/>
      <c r="CO108" s="282"/>
      <c r="CP108" s="282"/>
      <c r="CQ108" s="282"/>
      <c r="CR108" s="282"/>
      <c r="CS108" s="282"/>
      <c r="CT108" s="282"/>
      <c r="CU108" s="282"/>
      <c r="CV108" s="282"/>
      <c r="CW108" s="282"/>
      <c r="CX108" s="282"/>
      <c r="CY108" s="282"/>
      <c r="CZ108" s="282"/>
      <c r="DA108" s="282"/>
      <c r="DB108" s="282"/>
      <c r="DC108" s="282"/>
      <c r="DD108" s="282"/>
      <c r="DE108" s="282"/>
      <c r="DF108" s="282"/>
      <c r="DG108" s="282"/>
    </row>
    <row r="109" spans="1:111">
      <c r="AI109" s="1"/>
      <c r="AJ109" s="1"/>
      <c r="AK109" s="1"/>
      <c r="AL109" s="1"/>
      <c r="AM109" s="1"/>
      <c r="AN109" s="1"/>
      <c r="AO109" s="1"/>
      <c r="AP109" s="1"/>
      <c r="AQ109" s="282"/>
      <c r="AR109" s="282"/>
      <c r="AS109" s="282"/>
      <c r="AT109" s="282"/>
      <c r="AU109" s="282"/>
      <c r="AV109" s="282"/>
      <c r="AW109" s="282"/>
      <c r="AX109" s="282"/>
      <c r="AY109" s="282"/>
      <c r="AZ109" s="282"/>
      <c r="BA109" s="282"/>
      <c r="BB109" s="282"/>
      <c r="BC109" s="282"/>
      <c r="BD109" s="282"/>
      <c r="BE109" s="282"/>
      <c r="BF109" s="282"/>
      <c r="BG109" s="282"/>
      <c r="BH109" s="282"/>
      <c r="BI109" s="282"/>
      <c r="BJ109" s="282"/>
      <c r="BK109" s="282"/>
      <c r="BL109" s="282"/>
      <c r="BM109" s="282"/>
      <c r="BN109" s="282"/>
      <c r="BO109" s="282"/>
      <c r="BP109" s="282"/>
      <c r="BQ109" s="282"/>
      <c r="BR109" s="282"/>
      <c r="BS109" s="282"/>
      <c r="BT109" s="282"/>
      <c r="BU109" s="282"/>
      <c r="BV109" s="282"/>
      <c r="BW109" s="282"/>
      <c r="BX109" s="282"/>
      <c r="BY109" s="282"/>
      <c r="BZ109" s="282"/>
      <c r="CA109" s="282"/>
      <c r="CB109" s="282"/>
      <c r="CC109" s="282"/>
      <c r="CD109" s="282"/>
      <c r="CE109" s="282"/>
      <c r="CF109" s="282"/>
      <c r="CG109" s="282"/>
      <c r="CH109" s="282"/>
      <c r="CI109" s="282"/>
      <c r="CJ109" s="282"/>
      <c r="CK109" s="282"/>
      <c r="CL109" s="282"/>
      <c r="CM109" s="282"/>
      <c r="CN109" s="282"/>
      <c r="CO109" s="282"/>
      <c r="CP109" s="282"/>
      <c r="CQ109" s="282"/>
      <c r="CR109" s="282"/>
      <c r="CS109" s="282"/>
      <c r="CT109" s="282"/>
      <c r="CU109" s="282"/>
      <c r="CV109" s="282"/>
      <c r="CW109" s="282"/>
      <c r="CX109" s="282"/>
      <c r="CY109" s="282"/>
      <c r="CZ109" s="282"/>
      <c r="DA109" s="282"/>
      <c r="DB109" s="282"/>
      <c r="DC109" s="282"/>
      <c r="DD109" s="282"/>
      <c r="DE109" s="282"/>
      <c r="DF109" s="282"/>
      <c r="DG109" s="282"/>
    </row>
    <row r="110" spans="1:111">
      <c r="AI110" s="1"/>
      <c r="AJ110" s="1"/>
      <c r="AK110" s="1"/>
      <c r="AL110" s="1"/>
      <c r="AM110" s="1"/>
      <c r="AN110" s="1"/>
      <c r="AO110" s="1"/>
      <c r="AP110" s="1"/>
      <c r="AQ110" s="282"/>
      <c r="AR110" s="282"/>
      <c r="AS110" s="282"/>
      <c r="AT110" s="282"/>
      <c r="AU110" s="282"/>
      <c r="AV110" s="282"/>
      <c r="AW110" s="282"/>
      <c r="AX110" s="282"/>
      <c r="AY110" s="282"/>
      <c r="AZ110" s="282"/>
      <c r="BA110" s="282"/>
      <c r="BB110" s="282"/>
      <c r="BC110" s="282"/>
      <c r="BD110" s="282"/>
      <c r="BE110" s="282"/>
      <c r="BF110" s="282"/>
      <c r="BG110" s="282"/>
      <c r="BH110" s="282"/>
      <c r="BI110" s="282"/>
      <c r="BJ110" s="282"/>
      <c r="BK110" s="282"/>
      <c r="BL110" s="282"/>
      <c r="BM110" s="282"/>
      <c r="BN110" s="282"/>
      <c r="BO110" s="282"/>
      <c r="BP110" s="282"/>
      <c r="BQ110" s="282"/>
      <c r="BR110" s="282"/>
      <c r="BS110" s="282"/>
      <c r="BT110" s="282"/>
      <c r="BU110" s="282"/>
      <c r="BV110" s="282"/>
      <c r="BW110" s="282"/>
      <c r="BX110" s="282"/>
      <c r="BY110" s="282"/>
      <c r="BZ110" s="282"/>
      <c r="CA110" s="282"/>
      <c r="CB110" s="282"/>
      <c r="CC110" s="282"/>
      <c r="CD110" s="282"/>
      <c r="CE110" s="282"/>
      <c r="CF110" s="282"/>
      <c r="CG110" s="282"/>
      <c r="CH110" s="282"/>
      <c r="CI110" s="282"/>
      <c r="CJ110" s="282"/>
      <c r="CK110" s="282"/>
      <c r="CL110" s="282"/>
      <c r="CM110" s="282"/>
      <c r="CN110" s="282"/>
      <c r="CO110" s="282"/>
      <c r="CP110" s="282"/>
      <c r="CQ110" s="282"/>
      <c r="CR110" s="282"/>
      <c r="CS110" s="282"/>
      <c r="CT110" s="282"/>
      <c r="CU110" s="282"/>
      <c r="CV110" s="282"/>
      <c r="CW110" s="282"/>
      <c r="CX110" s="282"/>
      <c r="CY110" s="282"/>
      <c r="CZ110" s="282"/>
      <c r="DA110" s="282"/>
      <c r="DB110" s="282"/>
      <c r="DC110" s="282"/>
      <c r="DD110" s="282"/>
      <c r="DE110" s="282"/>
      <c r="DF110" s="282"/>
      <c r="DG110" s="282"/>
    </row>
    <row r="111" spans="1:111">
      <c r="AI111" s="1"/>
      <c r="AJ111" s="1"/>
      <c r="AK111" s="1"/>
      <c r="AL111" s="1"/>
      <c r="AM111" s="1"/>
      <c r="AN111" s="1"/>
      <c r="AO111" s="1"/>
      <c r="AP111" s="1"/>
      <c r="AQ111" s="282"/>
      <c r="AR111" s="282"/>
      <c r="AS111" s="282"/>
      <c r="AT111" s="282"/>
      <c r="AU111" s="282"/>
      <c r="AV111" s="282"/>
      <c r="AW111" s="282"/>
      <c r="AX111" s="282"/>
      <c r="AY111" s="282"/>
      <c r="AZ111" s="282"/>
      <c r="BA111" s="282"/>
      <c r="BB111" s="282"/>
      <c r="BC111" s="282"/>
      <c r="BD111" s="282"/>
      <c r="BE111" s="282"/>
      <c r="BF111" s="282"/>
      <c r="BG111" s="282"/>
      <c r="BH111" s="282"/>
      <c r="BI111" s="282"/>
      <c r="BJ111" s="282"/>
      <c r="BK111" s="282"/>
      <c r="BL111" s="282"/>
      <c r="BM111" s="282"/>
      <c r="BN111" s="282"/>
      <c r="BO111" s="282"/>
      <c r="BP111" s="282"/>
      <c r="BQ111" s="282"/>
      <c r="BR111" s="282"/>
      <c r="BS111" s="282"/>
      <c r="BT111" s="282"/>
      <c r="BU111" s="282"/>
      <c r="BV111" s="282"/>
      <c r="BW111" s="282"/>
      <c r="BX111" s="282"/>
      <c r="BY111" s="282"/>
      <c r="BZ111" s="282"/>
      <c r="CA111" s="282"/>
      <c r="CB111" s="282"/>
      <c r="CC111" s="282"/>
      <c r="CD111" s="282"/>
      <c r="CE111" s="282"/>
      <c r="CF111" s="282"/>
      <c r="CG111" s="282"/>
      <c r="CH111" s="282"/>
      <c r="CI111" s="282"/>
      <c r="CJ111" s="282"/>
      <c r="CK111" s="282"/>
      <c r="CL111" s="282"/>
      <c r="CM111" s="282"/>
      <c r="CN111" s="282"/>
      <c r="CO111" s="282"/>
      <c r="CP111" s="282"/>
      <c r="CQ111" s="282"/>
      <c r="CR111" s="282"/>
      <c r="CS111" s="282"/>
      <c r="CT111" s="282"/>
      <c r="CU111" s="282"/>
      <c r="CV111" s="282"/>
      <c r="CW111" s="282"/>
      <c r="CX111" s="282"/>
      <c r="CY111" s="282"/>
      <c r="CZ111" s="282"/>
      <c r="DA111" s="282"/>
      <c r="DB111" s="282"/>
      <c r="DC111" s="282"/>
      <c r="DD111" s="282"/>
      <c r="DE111" s="282"/>
      <c r="DF111" s="282"/>
      <c r="DG111" s="282"/>
    </row>
    <row r="112" spans="1:111" s="10" customForma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282"/>
      <c r="AR112" s="282"/>
      <c r="AS112" s="282"/>
      <c r="AT112" s="282"/>
      <c r="AU112" s="282"/>
      <c r="AV112" s="282"/>
      <c r="AW112" s="282"/>
      <c r="AX112" s="282"/>
      <c r="AY112" s="282"/>
      <c r="AZ112" s="282"/>
      <c r="BA112" s="282"/>
      <c r="BB112" s="282"/>
      <c r="BC112" s="282"/>
      <c r="BD112" s="282"/>
      <c r="BE112" s="282"/>
      <c r="BF112" s="282"/>
      <c r="BG112" s="282"/>
      <c r="BH112" s="282"/>
      <c r="BI112" s="282"/>
      <c r="BJ112" s="282"/>
      <c r="BK112" s="282"/>
      <c r="BL112" s="282"/>
      <c r="BM112" s="282"/>
      <c r="BN112" s="282"/>
      <c r="BO112" s="282"/>
      <c r="BP112" s="282"/>
      <c r="BQ112" s="282"/>
      <c r="BR112" s="282"/>
      <c r="BS112" s="282"/>
      <c r="BT112" s="282"/>
      <c r="BU112" s="282"/>
      <c r="BV112" s="282"/>
      <c r="BW112" s="282"/>
      <c r="BX112" s="282"/>
      <c r="BY112" s="282"/>
      <c r="BZ112" s="282"/>
      <c r="CA112" s="282"/>
      <c r="CB112" s="282"/>
      <c r="CC112" s="282"/>
      <c r="CD112" s="282"/>
      <c r="CE112" s="282"/>
      <c r="CF112" s="282"/>
      <c r="CG112" s="282"/>
      <c r="CH112" s="282"/>
      <c r="CI112" s="282"/>
      <c r="CJ112" s="282"/>
      <c r="CK112" s="282"/>
      <c r="CL112" s="282"/>
      <c r="CM112" s="282"/>
      <c r="CN112" s="282"/>
      <c r="CO112" s="282"/>
      <c r="CP112" s="282"/>
      <c r="CQ112" s="282"/>
      <c r="CR112" s="282"/>
      <c r="CS112" s="282"/>
      <c r="CT112" s="282"/>
      <c r="CU112" s="282"/>
      <c r="CV112" s="282"/>
      <c r="CW112" s="282"/>
      <c r="CX112" s="282"/>
      <c r="CY112" s="282"/>
      <c r="CZ112" s="282"/>
      <c r="DA112" s="282"/>
      <c r="DB112" s="282"/>
      <c r="DC112" s="282"/>
      <c r="DD112" s="282"/>
      <c r="DE112" s="282"/>
      <c r="DF112" s="282"/>
      <c r="DG112" s="282"/>
    </row>
    <row r="113" spans="1:111" s="10" customForma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282"/>
      <c r="AR113" s="282"/>
      <c r="AS113" s="282"/>
      <c r="AT113" s="282"/>
      <c r="AU113" s="282"/>
      <c r="AV113" s="282"/>
      <c r="AW113" s="282"/>
      <c r="AX113" s="282"/>
      <c r="AY113" s="282"/>
      <c r="AZ113" s="282"/>
      <c r="BA113" s="282"/>
      <c r="BB113" s="282"/>
      <c r="BC113" s="282"/>
      <c r="BD113" s="282"/>
      <c r="BE113" s="282"/>
      <c r="BF113" s="282"/>
      <c r="BG113" s="282"/>
      <c r="BH113" s="282"/>
      <c r="BI113" s="282"/>
      <c r="BJ113" s="282"/>
      <c r="BK113" s="282"/>
      <c r="BL113" s="282"/>
      <c r="BM113" s="282"/>
      <c r="BN113" s="282"/>
      <c r="BO113" s="282"/>
      <c r="BP113" s="282"/>
      <c r="BQ113" s="282"/>
      <c r="BR113" s="282"/>
      <c r="BS113" s="282"/>
      <c r="BT113" s="282"/>
      <c r="BU113" s="282"/>
      <c r="BV113" s="282"/>
      <c r="BW113" s="282"/>
      <c r="BX113" s="282"/>
      <c r="BY113" s="282"/>
      <c r="BZ113" s="282"/>
      <c r="CA113" s="282"/>
      <c r="CB113" s="282"/>
      <c r="CC113" s="282"/>
      <c r="CD113" s="282"/>
      <c r="CE113" s="282"/>
      <c r="CF113" s="282"/>
      <c r="CG113" s="282"/>
      <c r="CH113" s="282"/>
      <c r="CI113" s="282"/>
      <c r="CJ113" s="282"/>
      <c r="CK113" s="282"/>
      <c r="CL113" s="282"/>
      <c r="CM113" s="282"/>
      <c r="CN113" s="282"/>
      <c r="CO113" s="282"/>
      <c r="CP113" s="282"/>
      <c r="CQ113" s="282"/>
      <c r="CR113" s="282"/>
      <c r="CS113" s="282"/>
      <c r="CT113" s="282"/>
      <c r="CU113" s="282"/>
      <c r="CV113" s="282"/>
      <c r="CW113" s="282"/>
      <c r="CX113" s="282"/>
      <c r="CY113" s="282"/>
      <c r="CZ113" s="282"/>
      <c r="DA113" s="282"/>
      <c r="DB113" s="282"/>
      <c r="DC113" s="282"/>
      <c r="DD113" s="282"/>
      <c r="DE113" s="282"/>
      <c r="DF113" s="282"/>
      <c r="DG113" s="282"/>
    </row>
    <row r="114" spans="1:111" s="10" customForma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282"/>
      <c r="AR114" s="282"/>
      <c r="AS114" s="282"/>
      <c r="AT114" s="282"/>
      <c r="AU114" s="282"/>
      <c r="AV114" s="282"/>
      <c r="AW114" s="282"/>
      <c r="AX114" s="282"/>
      <c r="AY114" s="282"/>
      <c r="AZ114" s="282"/>
      <c r="BA114" s="282"/>
      <c r="BB114" s="282"/>
      <c r="BC114" s="282"/>
      <c r="BD114" s="282"/>
      <c r="BE114" s="282"/>
      <c r="BF114" s="282"/>
      <c r="BG114" s="282"/>
      <c r="BH114" s="282"/>
      <c r="BI114" s="282"/>
      <c r="BJ114" s="282"/>
      <c r="BK114" s="282"/>
      <c r="BL114" s="282"/>
      <c r="BM114" s="282"/>
      <c r="BN114" s="282"/>
      <c r="BO114" s="282"/>
      <c r="BP114" s="282"/>
      <c r="BQ114" s="282"/>
      <c r="BR114" s="282"/>
      <c r="BS114" s="282"/>
      <c r="BT114" s="282"/>
      <c r="BU114" s="282"/>
      <c r="BV114" s="282"/>
      <c r="BW114" s="282"/>
      <c r="BX114" s="282"/>
      <c r="BY114" s="282"/>
      <c r="BZ114" s="282"/>
      <c r="CA114" s="282"/>
      <c r="CB114" s="282"/>
      <c r="CC114" s="282"/>
      <c r="CD114" s="282"/>
      <c r="CE114" s="282"/>
      <c r="CF114" s="282"/>
      <c r="CG114" s="282"/>
      <c r="CH114" s="282"/>
      <c r="CI114" s="282"/>
      <c r="CJ114" s="282"/>
      <c r="CK114" s="282"/>
      <c r="CL114" s="282"/>
      <c r="CM114" s="282"/>
      <c r="CN114" s="282"/>
      <c r="CO114" s="282"/>
      <c r="CP114" s="282"/>
      <c r="CQ114" s="282"/>
      <c r="CR114" s="282"/>
      <c r="CS114" s="282"/>
      <c r="CT114" s="282"/>
      <c r="CU114" s="282"/>
      <c r="CV114" s="282"/>
      <c r="CW114" s="282"/>
      <c r="CX114" s="282"/>
      <c r="CY114" s="282"/>
      <c r="CZ114" s="282"/>
      <c r="DA114" s="282"/>
      <c r="DB114" s="282"/>
      <c r="DC114" s="282"/>
      <c r="DD114" s="282"/>
      <c r="DE114" s="282"/>
      <c r="DF114" s="282"/>
      <c r="DG114" s="282"/>
    </row>
    <row r="115" spans="1:111" s="10" customForma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282"/>
      <c r="AR115" s="282"/>
      <c r="AS115" s="282"/>
      <c r="AT115" s="282"/>
      <c r="AU115" s="282"/>
      <c r="AV115" s="282"/>
      <c r="AW115" s="282"/>
      <c r="AX115" s="282"/>
      <c r="AY115" s="282"/>
      <c r="AZ115" s="282"/>
      <c r="BA115" s="282"/>
      <c r="BB115" s="282"/>
      <c r="BC115" s="282"/>
      <c r="BD115" s="282"/>
      <c r="BE115" s="282"/>
      <c r="BF115" s="282"/>
      <c r="BG115" s="282"/>
      <c r="BH115" s="282"/>
      <c r="BI115" s="282"/>
      <c r="BJ115" s="282"/>
      <c r="BK115" s="282"/>
      <c r="BL115" s="282"/>
      <c r="BM115" s="282"/>
      <c r="BN115" s="282"/>
      <c r="BO115" s="282"/>
      <c r="BP115" s="282"/>
      <c r="BQ115" s="282"/>
      <c r="BR115" s="282"/>
      <c r="BS115" s="282"/>
      <c r="BT115" s="282"/>
      <c r="BU115" s="282"/>
      <c r="BV115" s="282"/>
      <c r="BW115" s="282"/>
      <c r="BX115" s="282"/>
      <c r="BY115" s="282"/>
      <c r="BZ115" s="282"/>
      <c r="CA115" s="282"/>
      <c r="CB115" s="282"/>
      <c r="CC115" s="282"/>
      <c r="CD115" s="282"/>
      <c r="CE115" s="282"/>
      <c r="CF115" s="282"/>
      <c r="CG115" s="282"/>
      <c r="CH115" s="282"/>
      <c r="CI115" s="282"/>
      <c r="CJ115" s="282"/>
      <c r="CK115" s="282"/>
      <c r="CL115" s="282"/>
      <c r="CM115" s="282"/>
      <c r="CN115" s="282"/>
      <c r="CO115" s="282"/>
      <c r="CP115" s="282"/>
      <c r="CQ115" s="282"/>
      <c r="CR115" s="282"/>
      <c r="CS115" s="282"/>
      <c r="CT115" s="282"/>
      <c r="CU115" s="282"/>
      <c r="CV115" s="282"/>
      <c r="CW115" s="282"/>
      <c r="CX115" s="282"/>
      <c r="CY115" s="282"/>
      <c r="CZ115" s="282"/>
      <c r="DA115" s="282"/>
      <c r="DB115" s="282"/>
      <c r="DC115" s="282"/>
      <c r="DD115" s="282"/>
      <c r="DE115" s="282"/>
      <c r="DF115" s="282"/>
      <c r="DG115" s="282"/>
    </row>
    <row r="116" spans="1:111">
      <c r="AI116" s="1"/>
      <c r="AJ116" s="1"/>
      <c r="AK116" s="1"/>
      <c r="AL116" s="1"/>
      <c r="AM116" s="1"/>
      <c r="AN116" s="1"/>
      <c r="AO116" s="1"/>
      <c r="AP116" s="1"/>
      <c r="AQ116" s="282"/>
      <c r="AR116" s="282"/>
      <c r="AS116" s="282"/>
      <c r="AT116" s="282"/>
      <c r="AU116" s="282"/>
      <c r="AV116" s="282"/>
      <c r="AW116" s="282"/>
      <c r="AX116" s="282"/>
      <c r="AY116" s="282"/>
      <c r="AZ116" s="282"/>
      <c r="BA116" s="282"/>
      <c r="BB116" s="282"/>
      <c r="BC116" s="282"/>
      <c r="BD116" s="282"/>
      <c r="BE116" s="282"/>
      <c r="BF116" s="282"/>
      <c r="BG116" s="282"/>
      <c r="BH116" s="282"/>
      <c r="BI116" s="282"/>
      <c r="BJ116" s="282"/>
      <c r="BK116" s="282"/>
      <c r="BL116" s="282"/>
      <c r="BM116" s="282"/>
      <c r="BN116" s="282"/>
      <c r="BO116" s="282"/>
      <c r="BP116" s="282"/>
      <c r="BQ116" s="282"/>
      <c r="BR116" s="282"/>
      <c r="BS116" s="282"/>
      <c r="BT116" s="282"/>
      <c r="BU116" s="282"/>
      <c r="BV116" s="282"/>
      <c r="BW116" s="282"/>
      <c r="BX116" s="282"/>
      <c r="BY116" s="282"/>
      <c r="BZ116" s="282"/>
      <c r="CA116" s="282"/>
      <c r="CB116" s="282"/>
      <c r="CC116" s="282"/>
      <c r="CD116" s="282"/>
      <c r="CE116" s="282"/>
      <c r="CF116" s="282"/>
      <c r="CG116" s="282"/>
      <c r="CH116" s="282"/>
      <c r="CI116" s="282"/>
      <c r="CJ116" s="282"/>
      <c r="CK116" s="282"/>
      <c r="CL116" s="282"/>
      <c r="CM116" s="282"/>
      <c r="CN116" s="282"/>
      <c r="CO116" s="282"/>
      <c r="CP116" s="282"/>
      <c r="CQ116" s="282"/>
      <c r="CR116" s="282"/>
      <c r="CS116" s="282"/>
      <c r="CT116" s="282"/>
      <c r="CU116" s="282"/>
      <c r="CV116" s="282"/>
      <c r="CW116" s="282"/>
      <c r="CX116" s="282"/>
      <c r="CY116" s="282"/>
      <c r="CZ116" s="282"/>
      <c r="DA116" s="282"/>
      <c r="DB116" s="282"/>
      <c r="DC116" s="282"/>
      <c r="DD116" s="282"/>
      <c r="DE116" s="282"/>
      <c r="DF116" s="282"/>
      <c r="DG116" s="282"/>
    </row>
    <row r="117" spans="1:111">
      <c r="AI117" s="1"/>
      <c r="AJ117" s="1"/>
      <c r="AK117" s="1"/>
      <c r="AL117" s="1"/>
      <c r="AM117" s="1"/>
      <c r="AN117" s="1"/>
      <c r="AO117" s="1"/>
      <c r="AP117" s="1"/>
      <c r="AQ117" s="282"/>
      <c r="AR117" s="282"/>
      <c r="AS117" s="282"/>
      <c r="AT117" s="282"/>
      <c r="AU117" s="282"/>
      <c r="AV117" s="282"/>
      <c r="AW117" s="282"/>
      <c r="AX117" s="282"/>
      <c r="AY117" s="282"/>
      <c r="AZ117" s="282"/>
      <c r="BA117" s="282"/>
      <c r="BB117" s="282"/>
      <c r="BC117" s="282"/>
      <c r="BD117" s="282"/>
      <c r="BE117" s="282"/>
      <c r="BF117" s="282"/>
      <c r="BG117" s="282"/>
      <c r="BH117" s="282"/>
      <c r="BI117" s="282"/>
      <c r="BJ117" s="282"/>
      <c r="BK117" s="282"/>
      <c r="BL117" s="282"/>
      <c r="BM117" s="282"/>
      <c r="BN117" s="282"/>
      <c r="BO117" s="282"/>
      <c r="BP117" s="282"/>
      <c r="BQ117" s="282"/>
      <c r="BR117" s="282"/>
      <c r="BS117" s="282"/>
      <c r="BT117" s="282"/>
      <c r="BU117" s="282"/>
      <c r="BV117" s="282"/>
      <c r="BW117" s="282"/>
      <c r="BX117" s="282"/>
      <c r="BY117" s="282"/>
      <c r="BZ117" s="282"/>
      <c r="CA117" s="282"/>
      <c r="CB117" s="282"/>
      <c r="CC117" s="282"/>
      <c r="CD117" s="282"/>
      <c r="CE117" s="282"/>
      <c r="CF117" s="282"/>
      <c r="CG117" s="282"/>
      <c r="CH117" s="282"/>
      <c r="CI117" s="282"/>
      <c r="CJ117" s="282"/>
      <c r="CK117" s="282"/>
      <c r="CL117" s="282"/>
      <c r="CM117" s="282"/>
      <c r="CN117" s="282"/>
      <c r="CO117" s="282"/>
      <c r="CP117" s="282"/>
      <c r="CQ117" s="282"/>
      <c r="CR117" s="282"/>
      <c r="CS117" s="282"/>
      <c r="CT117" s="282"/>
      <c r="CU117" s="282"/>
      <c r="CV117" s="282"/>
      <c r="CW117" s="282"/>
      <c r="CX117" s="282"/>
      <c r="CY117" s="282"/>
      <c r="CZ117" s="282"/>
      <c r="DA117" s="282"/>
      <c r="DB117" s="282"/>
      <c r="DC117" s="282"/>
      <c r="DD117" s="282"/>
      <c r="DE117" s="282"/>
      <c r="DF117" s="282"/>
      <c r="DG117" s="282"/>
    </row>
    <row r="118" spans="1:111">
      <c r="AI118" s="1"/>
      <c r="AJ118" s="1"/>
      <c r="AK118" s="1"/>
      <c r="AL118" s="1"/>
      <c r="AM118" s="1"/>
      <c r="AN118" s="1"/>
      <c r="AO118" s="1"/>
      <c r="AP118" s="1"/>
      <c r="AQ118" s="282"/>
      <c r="AR118" s="282"/>
      <c r="AS118" s="282"/>
      <c r="AT118" s="282"/>
      <c r="AU118" s="282"/>
      <c r="AV118" s="282"/>
      <c r="AW118" s="282"/>
      <c r="AX118" s="282"/>
      <c r="AY118" s="282"/>
      <c r="AZ118" s="282"/>
      <c r="BA118" s="282"/>
      <c r="BB118" s="282"/>
      <c r="BC118" s="282"/>
      <c r="BD118" s="282"/>
      <c r="BE118" s="282"/>
      <c r="BF118" s="282"/>
      <c r="BG118" s="282"/>
      <c r="BH118" s="282"/>
      <c r="BI118" s="282"/>
      <c r="BJ118" s="282"/>
      <c r="BK118" s="282"/>
      <c r="BL118" s="282"/>
      <c r="BM118" s="282"/>
      <c r="BN118" s="282"/>
      <c r="BO118" s="282"/>
      <c r="BP118" s="282"/>
      <c r="BQ118" s="282"/>
      <c r="BR118" s="282"/>
      <c r="BS118" s="282"/>
      <c r="BT118" s="282"/>
      <c r="BU118" s="282"/>
      <c r="BV118" s="282"/>
      <c r="BW118" s="282"/>
      <c r="BX118" s="282"/>
      <c r="BY118" s="282"/>
      <c r="BZ118" s="282"/>
      <c r="CA118" s="282"/>
      <c r="CB118" s="282"/>
      <c r="CC118" s="282"/>
      <c r="CD118" s="282"/>
      <c r="CE118" s="282"/>
      <c r="CF118" s="282"/>
      <c r="CG118" s="282"/>
      <c r="CH118" s="282"/>
      <c r="CI118" s="282"/>
      <c r="CJ118" s="282"/>
      <c r="CK118" s="282"/>
      <c r="CL118" s="282"/>
      <c r="CM118" s="282"/>
      <c r="CN118" s="282"/>
      <c r="CO118" s="282"/>
      <c r="CP118" s="282"/>
      <c r="CQ118" s="282"/>
      <c r="CR118" s="282"/>
      <c r="CS118" s="282"/>
      <c r="CT118" s="282"/>
      <c r="CU118" s="282"/>
      <c r="CV118" s="282"/>
      <c r="CW118" s="282"/>
      <c r="CX118" s="282"/>
      <c r="CY118" s="282"/>
      <c r="CZ118" s="282"/>
      <c r="DA118" s="282"/>
      <c r="DB118" s="282"/>
      <c r="DC118" s="282"/>
      <c r="DD118" s="282"/>
      <c r="DE118" s="282"/>
      <c r="DF118" s="282"/>
      <c r="DG118" s="282"/>
    </row>
    <row r="119" spans="1:111">
      <c r="AI119" s="1"/>
      <c r="AJ119" s="1"/>
      <c r="AK119" s="1"/>
      <c r="AL119" s="1"/>
      <c r="AM119" s="1"/>
      <c r="AN119" s="1"/>
      <c r="AO119" s="1"/>
      <c r="AP119" s="1"/>
      <c r="AQ119" s="282"/>
      <c r="AR119" s="282"/>
      <c r="AS119" s="282"/>
      <c r="AT119" s="282"/>
      <c r="AU119" s="282"/>
      <c r="AV119" s="282"/>
      <c r="AW119" s="282"/>
      <c r="AX119" s="282"/>
      <c r="AY119" s="282"/>
      <c r="AZ119" s="282"/>
      <c r="BA119" s="282"/>
      <c r="BB119" s="282"/>
      <c r="BC119" s="282"/>
      <c r="BD119" s="282"/>
      <c r="BE119" s="282"/>
      <c r="BF119" s="282"/>
      <c r="BG119" s="282"/>
      <c r="BH119" s="282"/>
      <c r="BI119" s="282"/>
      <c r="BJ119" s="282"/>
      <c r="BK119" s="282"/>
      <c r="BL119" s="282"/>
      <c r="BM119" s="282"/>
      <c r="BN119" s="282"/>
      <c r="BO119" s="282"/>
      <c r="BP119" s="282"/>
      <c r="BQ119" s="282"/>
      <c r="BR119" s="282"/>
      <c r="BS119" s="282"/>
      <c r="BT119" s="282"/>
      <c r="BU119" s="282"/>
      <c r="BV119" s="282"/>
      <c r="BW119" s="282"/>
      <c r="BX119" s="282"/>
      <c r="BY119" s="282"/>
      <c r="BZ119" s="282"/>
      <c r="CA119" s="282"/>
      <c r="CB119" s="282"/>
      <c r="CC119" s="282"/>
      <c r="CD119" s="282"/>
      <c r="CE119" s="282"/>
      <c r="CF119" s="282"/>
      <c r="CG119" s="282"/>
      <c r="CH119" s="282"/>
      <c r="CI119" s="282"/>
      <c r="CJ119" s="282"/>
      <c r="CK119" s="282"/>
      <c r="CL119" s="282"/>
      <c r="CM119" s="282"/>
      <c r="CN119" s="282"/>
      <c r="CO119" s="282"/>
      <c r="CP119" s="282"/>
      <c r="CQ119" s="282"/>
      <c r="CR119" s="282"/>
      <c r="CS119" s="282"/>
      <c r="CT119" s="282"/>
      <c r="CU119" s="282"/>
      <c r="CV119" s="282"/>
      <c r="CW119" s="282"/>
      <c r="CX119" s="282"/>
      <c r="CY119" s="282"/>
      <c r="CZ119" s="282"/>
      <c r="DA119" s="282"/>
      <c r="DB119" s="282"/>
      <c r="DC119" s="282"/>
      <c r="DD119" s="282"/>
      <c r="DE119" s="282"/>
      <c r="DF119" s="282"/>
      <c r="DG119" s="282"/>
    </row>
    <row r="120" spans="1:111">
      <c r="AI120" s="1"/>
      <c r="AJ120" s="1"/>
      <c r="AK120" s="1"/>
      <c r="AL120" s="1"/>
      <c r="AM120" s="1"/>
      <c r="AN120" s="1"/>
      <c r="AO120" s="1"/>
      <c r="AP120" s="1"/>
      <c r="AQ120" s="282"/>
      <c r="AR120" s="282"/>
      <c r="AS120" s="282"/>
      <c r="AT120" s="282"/>
      <c r="AU120" s="282"/>
      <c r="AV120" s="282"/>
      <c r="AW120" s="282"/>
      <c r="AX120" s="282"/>
      <c r="AY120" s="282"/>
      <c r="AZ120" s="282"/>
      <c r="BA120" s="282"/>
      <c r="BB120" s="282"/>
      <c r="BC120" s="282"/>
      <c r="BD120" s="282"/>
      <c r="BE120" s="282"/>
      <c r="BF120" s="282"/>
      <c r="BG120" s="282"/>
      <c r="BH120" s="282"/>
      <c r="BI120" s="282"/>
      <c r="BJ120" s="282"/>
      <c r="BK120" s="282"/>
      <c r="BL120" s="282"/>
      <c r="BM120" s="282"/>
      <c r="BN120" s="282"/>
      <c r="BO120" s="282"/>
      <c r="BP120" s="282"/>
      <c r="BQ120" s="282"/>
      <c r="BR120" s="282"/>
      <c r="BS120" s="282"/>
      <c r="BT120" s="282"/>
      <c r="BU120" s="282"/>
      <c r="BV120" s="282"/>
      <c r="BW120" s="282"/>
      <c r="BX120" s="282"/>
      <c r="BY120" s="282"/>
      <c r="BZ120" s="282"/>
      <c r="CA120" s="282"/>
      <c r="CB120" s="282"/>
      <c r="CC120" s="282"/>
      <c r="CD120" s="282"/>
      <c r="CE120" s="282"/>
      <c r="CF120" s="282"/>
      <c r="CG120" s="282"/>
      <c r="CH120" s="282"/>
      <c r="CI120" s="282"/>
      <c r="CJ120" s="282"/>
      <c r="CK120" s="282"/>
      <c r="CL120" s="282"/>
      <c r="CM120" s="282"/>
      <c r="CN120" s="282"/>
      <c r="CO120" s="282"/>
      <c r="CP120" s="282"/>
      <c r="CQ120" s="282"/>
      <c r="CR120" s="282"/>
      <c r="CS120" s="282"/>
      <c r="CT120" s="282"/>
      <c r="CU120" s="282"/>
      <c r="CV120" s="282"/>
      <c r="CW120" s="282"/>
      <c r="CX120" s="282"/>
      <c r="CY120" s="282"/>
      <c r="CZ120" s="282"/>
      <c r="DA120" s="282"/>
      <c r="DB120" s="282"/>
      <c r="DC120" s="282"/>
      <c r="DD120" s="282"/>
      <c r="DE120" s="282"/>
      <c r="DF120" s="282"/>
      <c r="DG120" s="282"/>
    </row>
    <row r="121" spans="1:111">
      <c r="AI121" s="1"/>
      <c r="AJ121" s="1"/>
      <c r="AK121" s="1"/>
      <c r="AL121" s="1"/>
      <c r="AM121" s="1"/>
      <c r="AN121" s="1"/>
      <c r="AO121" s="1"/>
      <c r="AP121" s="1"/>
      <c r="AQ121" s="282"/>
      <c r="AR121" s="282"/>
      <c r="AS121" s="282"/>
      <c r="AT121" s="282"/>
      <c r="AU121" s="282"/>
      <c r="AV121" s="282"/>
      <c r="AW121" s="282"/>
      <c r="AX121" s="282"/>
      <c r="AY121" s="282"/>
      <c r="AZ121" s="282"/>
      <c r="BA121" s="282"/>
      <c r="BB121" s="282"/>
      <c r="BC121" s="282"/>
      <c r="BD121" s="282"/>
      <c r="BE121" s="282"/>
      <c r="BF121" s="282"/>
      <c r="BG121" s="282"/>
      <c r="BH121" s="282"/>
      <c r="BI121" s="282"/>
      <c r="BJ121" s="282"/>
      <c r="BK121" s="282"/>
      <c r="BL121" s="282"/>
      <c r="BM121" s="282"/>
      <c r="BN121" s="282"/>
      <c r="BO121" s="282"/>
      <c r="BP121" s="282"/>
      <c r="BQ121" s="282"/>
      <c r="BR121" s="282"/>
      <c r="BS121" s="282"/>
      <c r="BT121" s="282"/>
      <c r="BU121" s="282"/>
      <c r="BV121" s="282"/>
      <c r="BW121" s="282"/>
      <c r="BX121" s="282"/>
      <c r="BY121" s="282"/>
      <c r="BZ121" s="282"/>
      <c r="CA121" s="282"/>
      <c r="CB121" s="282"/>
      <c r="CC121" s="282"/>
      <c r="CD121" s="282"/>
      <c r="CE121" s="282"/>
      <c r="CF121" s="282"/>
      <c r="CG121" s="282"/>
      <c r="CH121" s="282"/>
      <c r="CI121" s="282"/>
      <c r="CJ121" s="282"/>
      <c r="CK121" s="282"/>
      <c r="CL121" s="282"/>
      <c r="CM121" s="282"/>
      <c r="CN121" s="282"/>
      <c r="CO121" s="282"/>
      <c r="CP121" s="282"/>
      <c r="CQ121" s="282"/>
      <c r="CR121" s="282"/>
      <c r="CS121" s="282"/>
      <c r="CT121" s="282"/>
      <c r="CU121" s="282"/>
      <c r="CV121" s="282"/>
      <c r="CW121" s="282"/>
      <c r="CX121" s="282"/>
      <c r="CY121" s="282"/>
      <c r="CZ121" s="282"/>
      <c r="DA121" s="282"/>
      <c r="DB121" s="282"/>
      <c r="DC121" s="282"/>
      <c r="DD121" s="282"/>
      <c r="DE121" s="282"/>
      <c r="DF121" s="282"/>
      <c r="DG121" s="282"/>
    </row>
    <row r="122" spans="1:111">
      <c r="AI122" s="1"/>
      <c r="AJ122" s="1"/>
      <c r="AK122" s="1"/>
      <c r="AL122" s="1"/>
      <c r="AM122" s="1"/>
      <c r="AN122" s="1"/>
      <c r="AO122" s="1"/>
      <c r="AP122" s="1"/>
      <c r="AQ122" s="282"/>
      <c r="AR122" s="282"/>
      <c r="AS122" s="282"/>
      <c r="AT122" s="282"/>
      <c r="AU122" s="282"/>
      <c r="AV122" s="282"/>
      <c r="AW122" s="282"/>
      <c r="AX122" s="282"/>
      <c r="AY122" s="282"/>
      <c r="AZ122" s="282"/>
      <c r="BA122" s="282"/>
      <c r="BB122" s="282"/>
      <c r="BC122" s="282"/>
      <c r="BD122" s="282"/>
      <c r="BE122" s="282"/>
      <c r="BF122" s="282"/>
      <c r="BG122" s="282"/>
      <c r="BH122" s="282"/>
      <c r="BI122" s="282"/>
      <c r="BJ122" s="282"/>
      <c r="BK122" s="282"/>
      <c r="BL122" s="282"/>
      <c r="BM122" s="282"/>
      <c r="BN122" s="282"/>
      <c r="BO122" s="282"/>
      <c r="BP122" s="282"/>
      <c r="BQ122" s="282"/>
      <c r="BR122" s="282"/>
      <c r="BS122" s="282"/>
      <c r="BT122" s="282"/>
      <c r="BU122" s="282"/>
      <c r="BV122" s="282"/>
      <c r="BW122" s="282"/>
      <c r="BX122" s="282"/>
      <c r="BY122" s="282"/>
      <c r="BZ122" s="282"/>
      <c r="CA122" s="282"/>
      <c r="CB122" s="282"/>
      <c r="CC122" s="282"/>
      <c r="CD122" s="282"/>
      <c r="CE122" s="282"/>
      <c r="CF122" s="282"/>
      <c r="CG122" s="282"/>
      <c r="CH122" s="282"/>
      <c r="CI122" s="282"/>
      <c r="CJ122" s="282"/>
      <c r="CK122" s="282"/>
      <c r="CL122" s="282"/>
      <c r="CM122" s="282"/>
      <c r="CN122" s="282"/>
      <c r="CO122" s="282"/>
      <c r="CP122" s="282"/>
      <c r="CQ122" s="282"/>
      <c r="CR122" s="282"/>
      <c r="CS122" s="282"/>
      <c r="CT122" s="282"/>
      <c r="CU122" s="282"/>
      <c r="CV122" s="282"/>
      <c r="CW122" s="282"/>
      <c r="CX122" s="282"/>
      <c r="CY122" s="282"/>
      <c r="CZ122" s="282"/>
      <c r="DA122" s="282"/>
      <c r="DB122" s="282"/>
      <c r="DC122" s="282"/>
      <c r="DD122" s="282"/>
      <c r="DE122" s="282"/>
      <c r="DF122" s="282"/>
      <c r="DG122" s="282"/>
    </row>
    <row r="123" spans="1:111">
      <c r="AI123" s="1"/>
      <c r="AJ123" s="1"/>
      <c r="AK123" s="1"/>
      <c r="AL123" s="1"/>
      <c r="AM123" s="1"/>
      <c r="AN123" s="1"/>
      <c r="AO123" s="1"/>
      <c r="AP123" s="1"/>
      <c r="AQ123" s="282"/>
      <c r="AR123" s="282"/>
      <c r="AS123" s="282"/>
      <c r="AT123" s="282"/>
      <c r="AU123" s="282"/>
      <c r="AV123" s="282"/>
      <c r="AW123" s="282"/>
      <c r="AX123" s="282"/>
      <c r="AY123" s="282"/>
      <c r="AZ123" s="282"/>
      <c r="BA123" s="282"/>
      <c r="BB123" s="282"/>
      <c r="BC123" s="282"/>
      <c r="BD123" s="282"/>
      <c r="BE123" s="282"/>
      <c r="BF123" s="282"/>
      <c r="BG123" s="282"/>
      <c r="BH123" s="282"/>
      <c r="BI123" s="282"/>
      <c r="BJ123" s="282"/>
      <c r="BK123" s="282"/>
      <c r="BL123" s="282"/>
      <c r="BM123" s="282"/>
      <c r="BN123" s="282"/>
      <c r="BO123" s="282"/>
      <c r="BP123" s="282"/>
      <c r="BQ123" s="282"/>
      <c r="BR123" s="282"/>
      <c r="BS123" s="282"/>
      <c r="BT123" s="282"/>
      <c r="BU123" s="282"/>
      <c r="BV123" s="282"/>
      <c r="BW123" s="282"/>
      <c r="BX123" s="282"/>
      <c r="BY123" s="282"/>
      <c r="BZ123" s="282"/>
      <c r="CA123" s="282"/>
      <c r="CB123" s="282"/>
      <c r="CC123" s="282"/>
      <c r="CD123" s="282"/>
      <c r="CE123" s="282"/>
      <c r="CF123" s="282"/>
      <c r="CG123" s="282"/>
      <c r="CH123" s="282"/>
      <c r="CI123" s="282"/>
      <c r="CJ123" s="282"/>
      <c r="CK123" s="282"/>
      <c r="CL123" s="282"/>
      <c r="CM123" s="282"/>
      <c r="CN123" s="282"/>
      <c r="CO123" s="282"/>
      <c r="CP123" s="282"/>
      <c r="CQ123" s="282"/>
      <c r="CR123" s="282"/>
      <c r="CS123" s="282"/>
      <c r="CT123" s="282"/>
      <c r="CU123" s="282"/>
      <c r="CV123" s="282"/>
      <c r="CW123" s="282"/>
      <c r="CX123" s="282"/>
      <c r="CY123" s="282"/>
      <c r="CZ123" s="282"/>
      <c r="DA123" s="282"/>
      <c r="DB123" s="282"/>
      <c r="DC123" s="282"/>
      <c r="DD123" s="282"/>
      <c r="DE123" s="282"/>
      <c r="DF123" s="282"/>
      <c r="DG123" s="282"/>
    </row>
    <row r="124" spans="1:111">
      <c r="AI124" s="1"/>
      <c r="AJ124" s="1"/>
      <c r="AK124" s="1"/>
      <c r="AL124" s="1"/>
      <c r="AM124" s="1"/>
      <c r="AN124" s="1"/>
      <c r="AO124" s="1"/>
      <c r="AP124" s="1"/>
      <c r="AQ124" s="282"/>
      <c r="AR124" s="282"/>
      <c r="AS124" s="282"/>
      <c r="AT124" s="282"/>
      <c r="AU124" s="282"/>
      <c r="AV124" s="282"/>
      <c r="AW124" s="282"/>
      <c r="AX124" s="282"/>
      <c r="AY124" s="282"/>
      <c r="AZ124" s="282"/>
      <c r="BA124" s="282"/>
      <c r="BB124" s="282"/>
      <c r="BC124" s="282"/>
      <c r="BD124" s="282"/>
      <c r="BE124" s="282"/>
      <c r="BF124" s="282"/>
      <c r="BG124" s="282"/>
      <c r="BH124" s="282"/>
      <c r="BI124" s="282"/>
      <c r="BJ124" s="282"/>
      <c r="BK124" s="282"/>
      <c r="BL124" s="282"/>
      <c r="BM124" s="282"/>
      <c r="BN124" s="282"/>
      <c r="BO124" s="282"/>
      <c r="BP124" s="282"/>
      <c r="BQ124" s="282"/>
      <c r="BR124" s="282"/>
      <c r="BS124" s="282"/>
      <c r="BT124" s="282"/>
      <c r="BU124" s="282"/>
      <c r="BV124" s="282"/>
      <c r="BW124" s="282"/>
      <c r="BX124" s="282"/>
      <c r="BY124" s="282"/>
      <c r="BZ124" s="282"/>
      <c r="CA124" s="282"/>
      <c r="CB124" s="282"/>
      <c r="CC124" s="282"/>
      <c r="CD124" s="282"/>
      <c r="CE124" s="282"/>
      <c r="CF124" s="282"/>
      <c r="CG124" s="282"/>
      <c r="CH124" s="282"/>
      <c r="CI124" s="282"/>
      <c r="CJ124" s="282"/>
      <c r="CK124" s="282"/>
      <c r="CL124" s="282"/>
      <c r="CM124" s="282"/>
      <c r="CN124" s="282"/>
      <c r="CO124" s="282"/>
      <c r="CP124" s="282"/>
      <c r="CQ124" s="282"/>
      <c r="CR124" s="282"/>
      <c r="CS124" s="282"/>
      <c r="CT124" s="282"/>
      <c r="CU124" s="282"/>
      <c r="CV124" s="282"/>
      <c r="CW124" s="282"/>
      <c r="CX124" s="282"/>
      <c r="CY124" s="282"/>
      <c r="CZ124" s="282"/>
      <c r="DA124" s="282"/>
      <c r="DB124" s="282"/>
      <c r="DC124" s="282"/>
      <c r="DD124" s="282"/>
      <c r="DE124" s="282"/>
      <c r="DF124" s="282"/>
      <c r="DG124" s="282"/>
    </row>
    <row r="125" spans="1:111">
      <c r="AI125" s="1"/>
      <c r="AJ125" s="1"/>
      <c r="AK125" s="1"/>
      <c r="AL125" s="1"/>
      <c r="AM125" s="1"/>
      <c r="AN125" s="1"/>
      <c r="AO125" s="1"/>
      <c r="AP125" s="1"/>
      <c r="AQ125" s="282"/>
      <c r="AR125" s="282"/>
      <c r="AS125" s="282"/>
      <c r="AT125" s="282"/>
      <c r="AU125" s="282"/>
      <c r="AV125" s="282"/>
      <c r="AW125" s="282"/>
      <c r="AX125" s="282"/>
      <c r="AY125" s="282"/>
      <c r="AZ125" s="282"/>
      <c r="BA125" s="282"/>
      <c r="BB125" s="282"/>
      <c r="BC125" s="282"/>
      <c r="BD125" s="282"/>
      <c r="BE125" s="282"/>
      <c r="BF125" s="282"/>
      <c r="BG125" s="282"/>
      <c r="BH125" s="282"/>
      <c r="BI125" s="282"/>
      <c r="BJ125" s="282"/>
      <c r="BK125" s="282"/>
      <c r="BL125" s="282"/>
      <c r="BM125" s="282"/>
      <c r="BN125" s="282"/>
      <c r="BO125" s="282"/>
      <c r="BP125" s="282"/>
      <c r="BQ125" s="282"/>
      <c r="BR125" s="282"/>
      <c r="BS125" s="282"/>
      <c r="BT125" s="282"/>
      <c r="BU125" s="282"/>
      <c r="BV125" s="282"/>
      <c r="BW125" s="282"/>
      <c r="BX125" s="282"/>
      <c r="BY125" s="282"/>
      <c r="BZ125" s="282"/>
      <c r="CA125" s="282"/>
      <c r="CB125" s="282"/>
      <c r="CC125" s="282"/>
      <c r="CD125" s="282"/>
      <c r="CE125" s="282"/>
      <c r="CF125" s="282"/>
      <c r="CG125" s="282"/>
      <c r="CH125" s="282"/>
      <c r="CI125" s="282"/>
      <c r="CJ125" s="282"/>
      <c r="CK125" s="282"/>
      <c r="CL125" s="282"/>
      <c r="CM125" s="282"/>
      <c r="CN125" s="282"/>
      <c r="CO125" s="282"/>
      <c r="CP125" s="282"/>
      <c r="CQ125" s="282"/>
      <c r="CR125" s="282"/>
      <c r="CS125" s="282"/>
      <c r="CT125" s="282"/>
      <c r="CU125" s="282"/>
      <c r="CV125" s="282"/>
      <c r="CW125" s="282"/>
      <c r="CX125" s="282"/>
      <c r="CY125" s="282"/>
      <c r="CZ125" s="282"/>
      <c r="DA125" s="282"/>
      <c r="DB125" s="282"/>
      <c r="DC125" s="282"/>
      <c r="DD125" s="282"/>
      <c r="DE125" s="282"/>
      <c r="DF125" s="282"/>
      <c r="DG125" s="282"/>
    </row>
    <row r="126" spans="1:111">
      <c r="AI126" s="1"/>
      <c r="AJ126" s="1"/>
      <c r="AK126" s="1"/>
      <c r="AL126" s="1"/>
      <c r="AM126" s="1"/>
      <c r="AN126" s="1"/>
      <c r="AO126" s="1"/>
      <c r="AP126" s="1"/>
      <c r="AQ126" s="282"/>
      <c r="AR126" s="282"/>
      <c r="AS126" s="282"/>
      <c r="AT126" s="282"/>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2"/>
      <c r="CE126" s="282"/>
      <c r="CF126" s="282"/>
      <c r="CG126" s="282"/>
      <c r="CH126" s="282"/>
      <c r="CI126" s="282"/>
      <c r="CJ126" s="282"/>
      <c r="CK126" s="282"/>
      <c r="CL126" s="282"/>
      <c r="CM126" s="282"/>
      <c r="CN126" s="282"/>
      <c r="CO126" s="282"/>
      <c r="CP126" s="282"/>
      <c r="CQ126" s="282"/>
      <c r="CR126" s="282"/>
      <c r="CS126" s="282"/>
      <c r="CT126" s="282"/>
      <c r="CU126" s="282"/>
      <c r="CV126" s="282"/>
      <c r="CW126" s="282"/>
      <c r="CX126" s="282"/>
      <c r="CY126" s="282"/>
      <c r="CZ126" s="282"/>
      <c r="DA126" s="282"/>
      <c r="DB126" s="282"/>
      <c r="DC126" s="282"/>
      <c r="DD126" s="282"/>
      <c r="DE126" s="282"/>
      <c r="DF126" s="282"/>
      <c r="DG126" s="282"/>
    </row>
    <row r="127" spans="1:111">
      <c r="AI127" s="1"/>
      <c r="AJ127" s="1"/>
      <c r="AK127" s="1"/>
      <c r="AL127" s="1"/>
      <c r="AM127" s="1"/>
      <c r="AN127" s="1"/>
      <c r="AO127" s="1"/>
      <c r="AP127" s="1"/>
      <c r="AQ127" s="282"/>
      <c r="AR127" s="282"/>
      <c r="AS127" s="282"/>
      <c r="AT127" s="282"/>
      <c r="AU127" s="282"/>
      <c r="AV127" s="282"/>
      <c r="AW127" s="282"/>
      <c r="AX127" s="282"/>
      <c r="AY127" s="282"/>
      <c r="AZ127" s="282"/>
      <c r="BA127" s="282"/>
      <c r="BB127" s="282"/>
      <c r="BC127" s="282"/>
      <c r="BD127" s="282"/>
      <c r="BE127" s="282"/>
      <c r="BF127" s="282"/>
      <c r="BG127" s="282"/>
      <c r="BH127" s="282"/>
      <c r="BI127" s="282"/>
      <c r="BJ127" s="282"/>
      <c r="BK127" s="282"/>
      <c r="BL127" s="282"/>
      <c r="BM127" s="282"/>
      <c r="BN127" s="282"/>
      <c r="BO127" s="282"/>
      <c r="BP127" s="282"/>
      <c r="BQ127" s="282"/>
      <c r="BR127" s="282"/>
      <c r="BS127" s="282"/>
      <c r="BT127" s="282"/>
      <c r="BU127" s="282"/>
      <c r="BV127" s="282"/>
      <c r="BW127" s="282"/>
      <c r="BX127" s="282"/>
      <c r="BY127" s="282"/>
      <c r="BZ127" s="282"/>
      <c r="CA127" s="282"/>
      <c r="CB127" s="282"/>
      <c r="CC127" s="282"/>
      <c r="CD127" s="282"/>
      <c r="CE127" s="282"/>
      <c r="CF127" s="282"/>
      <c r="CG127" s="282"/>
      <c r="CH127" s="282"/>
      <c r="CI127" s="282"/>
      <c r="CJ127" s="282"/>
      <c r="CK127" s="282"/>
      <c r="CL127" s="282"/>
      <c r="CM127" s="282"/>
      <c r="CN127" s="282"/>
      <c r="CO127" s="282"/>
      <c r="CP127" s="282"/>
      <c r="CQ127" s="282"/>
      <c r="CR127" s="282"/>
      <c r="CS127" s="282"/>
      <c r="CT127" s="282"/>
      <c r="CU127" s="282"/>
      <c r="CV127" s="282"/>
      <c r="CW127" s="282"/>
      <c r="CX127" s="282"/>
      <c r="CY127" s="282"/>
      <c r="CZ127" s="282"/>
      <c r="DA127" s="282"/>
      <c r="DB127" s="282"/>
      <c r="DC127" s="282"/>
      <c r="DD127" s="282"/>
      <c r="DE127" s="282"/>
      <c r="DF127" s="282"/>
      <c r="DG127" s="282"/>
    </row>
    <row r="128" spans="1:111">
      <c r="AI128" s="1"/>
      <c r="AJ128" s="1"/>
      <c r="AK128" s="1"/>
      <c r="AL128" s="1"/>
      <c r="AM128" s="1"/>
      <c r="AN128" s="1"/>
      <c r="AO128" s="1"/>
      <c r="AP128" s="1"/>
      <c r="AQ128" s="282"/>
      <c r="AR128" s="282"/>
      <c r="AS128" s="282"/>
      <c r="AT128" s="282"/>
      <c r="AU128" s="282"/>
      <c r="AV128" s="282"/>
      <c r="AW128" s="282"/>
      <c r="AX128" s="282"/>
      <c r="AY128" s="282"/>
      <c r="AZ128" s="282"/>
      <c r="BA128" s="282"/>
      <c r="BB128" s="282"/>
      <c r="BC128" s="282"/>
      <c r="BD128" s="282"/>
      <c r="BE128" s="282"/>
      <c r="BF128" s="282"/>
      <c r="BG128" s="282"/>
      <c r="BH128" s="282"/>
      <c r="BI128" s="282"/>
      <c r="BJ128" s="282"/>
      <c r="BK128" s="282"/>
      <c r="BL128" s="282"/>
      <c r="BM128" s="282"/>
      <c r="BN128" s="282"/>
      <c r="BO128" s="282"/>
      <c r="BP128" s="282"/>
      <c r="BQ128" s="282"/>
      <c r="BR128" s="282"/>
      <c r="BS128" s="282"/>
      <c r="BT128" s="282"/>
      <c r="BU128" s="282"/>
      <c r="BV128" s="282"/>
      <c r="BW128" s="282"/>
      <c r="BX128" s="282"/>
      <c r="BY128" s="282"/>
      <c r="BZ128" s="282"/>
      <c r="CA128" s="282"/>
      <c r="CB128" s="282"/>
      <c r="CC128" s="282"/>
      <c r="CD128" s="282"/>
      <c r="CE128" s="282"/>
      <c r="CF128" s="282"/>
      <c r="CG128" s="282"/>
      <c r="CH128" s="282"/>
      <c r="CI128" s="282"/>
      <c r="CJ128" s="282"/>
      <c r="CK128" s="282"/>
      <c r="CL128" s="282"/>
      <c r="CM128" s="282"/>
      <c r="CN128" s="282"/>
      <c r="CO128" s="282"/>
      <c r="CP128" s="282"/>
      <c r="CQ128" s="282"/>
      <c r="CR128" s="282"/>
      <c r="CS128" s="282"/>
      <c r="CT128" s="282"/>
      <c r="CU128" s="282"/>
      <c r="CV128" s="282"/>
      <c r="CW128" s="282"/>
      <c r="CX128" s="282"/>
      <c r="CY128" s="282"/>
      <c r="CZ128" s="282"/>
      <c r="DA128" s="282"/>
      <c r="DB128" s="282"/>
      <c r="DC128" s="282"/>
      <c r="DD128" s="282"/>
      <c r="DE128" s="282"/>
      <c r="DF128" s="282"/>
      <c r="DG128" s="282"/>
    </row>
    <row r="129" spans="35:111">
      <c r="AI129" s="1"/>
      <c r="AJ129" s="1"/>
      <c r="AK129" s="1"/>
      <c r="AL129" s="1"/>
      <c r="AM129" s="1"/>
      <c r="AN129" s="1"/>
      <c r="AO129" s="1"/>
      <c r="AP129" s="1"/>
      <c r="AQ129" s="282"/>
      <c r="AR129" s="282"/>
      <c r="AS129" s="282"/>
      <c r="AT129" s="282"/>
      <c r="AU129" s="282"/>
      <c r="AV129" s="282"/>
      <c r="AW129" s="282"/>
      <c r="AX129" s="282"/>
      <c r="AY129" s="282"/>
      <c r="AZ129" s="282"/>
      <c r="BA129" s="282"/>
      <c r="BB129" s="282"/>
      <c r="BC129" s="282"/>
      <c r="BD129" s="282"/>
      <c r="BE129" s="282"/>
      <c r="BF129" s="282"/>
      <c r="BG129" s="282"/>
      <c r="BH129" s="282"/>
      <c r="BI129" s="282"/>
      <c r="BJ129" s="282"/>
      <c r="BK129" s="282"/>
      <c r="BL129" s="282"/>
      <c r="BM129" s="282"/>
      <c r="BN129" s="282"/>
      <c r="BO129" s="282"/>
      <c r="BP129" s="282"/>
      <c r="BQ129" s="282"/>
      <c r="BR129" s="282"/>
      <c r="BS129" s="282"/>
      <c r="BT129" s="282"/>
      <c r="BU129" s="282"/>
      <c r="BV129" s="282"/>
      <c r="BW129" s="282"/>
      <c r="BX129" s="282"/>
      <c r="BY129" s="282"/>
      <c r="BZ129" s="282"/>
      <c r="CA129" s="282"/>
      <c r="CB129" s="282"/>
      <c r="CC129" s="282"/>
      <c r="CD129" s="282"/>
      <c r="CE129" s="282"/>
      <c r="CF129" s="282"/>
      <c r="CG129" s="282"/>
      <c r="CH129" s="282"/>
      <c r="CI129" s="282"/>
      <c r="CJ129" s="282"/>
      <c r="CK129" s="282"/>
      <c r="CL129" s="282"/>
      <c r="CM129" s="282"/>
      <c r="CN129" s="282"/>
      <c r="CO129" s="282"/>
      <c r="CP129" s="282"/>
      <c r="CQ129" s="282"/>
      <c r="CR129" s="282"/>
      <c r="CS129" s="282"/>
      <c r="CT129" s="282"/>
      <c r="CU129" s="282"/>
      <c r="CV129" s="282"/>
      <c r="CW129" s="282"/>
      <c r="CX129" s="282"/>
      <c r="CY129" s="282"/>
      <c r="CZ129" s="282"/>
      <c r="DA129" s="282"/>
      <c r="DB129" s="282"/>
      <c r="DC129" s="282"/>
      <c r="DD129" s="282"/>
      <c r="DE129" s="282"/>
      <c r="DF129" s="282"/>
      <c r="DG129" s="282"/>
    </row>
    <row r="130" spans="35:111">
      <c r="AI130" s="1"/>
      <c r="AJ130" s="1"/>
      <c r="AK130" s="1"/>
      <c r="AL130" s="1"/>
      <c r="AM130" s="1"/>
      <c r="AN130" s="1"/>
      <c r="AO130" s="1"/>
      <c r="AP130" s="1"/>
      <c r="AQ130" s="282"/>
      <c r="AR130" s="282"/>
      <c r="AS130" s="282"/>
      <c r="AT130" s="282"/>
      <c r="AU130" s="282"/>
      <c r="AV130" s="282"/>
      <c r="AW130" s="282"/>
      <c r="AX130" s="282"/>
      <c r="AY130" s="282"/>
      <c r="AZ130" s="282"/>
      <c r="BA130" s="282"/>
      <c r="BB130" s="282"/>
      <c r="BC130" s="282"/>
      <c r="BD130" s="282"/>
      <c r="BE130" s="282"/>
      <c r="BF130" s="282"/>
      <c r="BG130" s="282"/>
      <c r="BH130" s="282"/>
      <c r="BI130" s="282"/>
      <c r="BJ130" s="282"/>
      <c r="BK130" s="282"/>
      <c r="BL130" s="282"/>
      <c r="BM130" s="282"/>
      <c r="BN130" s="282"/>
      <c r="BO130" s="282"/>
      <c r="BP130" s="282"/>
      <c r="BQ130" s="282"/>
      <c r="BR130" s="282"/>
      <c r="BS130" s="282"/>
      <c r="BT130" s="282"/>
      <c r="BU130" s="282"/>
      <c r="BV130" s="282"/>
      <c r="BW130" s="282"/>
      <c r="BX130" s="282"/>
      <c r="BY130" s="282"/>
      <c r="BZ130" s="282"/>
      <c r="CA130" s="282"/>
      <c r="CB130" s="282"/>
      <c r="CC130" s="282"/>
      <c r="CD130" s="282"/>
      <c r="CE130" s="282"/>
      <c r="CF130" s="282"/>
      <c r="CG130" s="282"/>
      <c r="CH130" s="282"/>
      <c r="CI130" s="282"/>
      <c r="CJ130" s="282"/>
      <c r="CK130" s="282"/>
      <c r="CL130" s="282"/>
      <c r="CM130" s="282"/>
      <c r="CN130" s="282"/>
      <c r="CO130" s="282"/>
      <c r="CP130" s="282"/>
      <c r="CQ130" s="282"/>
      <c r="CR130" s="282"/>
      <c r="CS130" s="282"/>
      <c r="CT130" s="282"/>
      <c r="CU130" s="282"/>
      <c r="CV130" s="282"/>
      <c r="CW130" s="282"/>
      <c r="CX130" s="282"/>
      <c r="CY130" s="282"/>
      <c r="CZ130" s="282"/>
      <c r="DA130" s="282"/>
      <c r="DB130" s="282"/>
      <c r="DC130" s="282"/>
      <c r="DD130" s="282"/>
      <c r="DE130" s="282"/>
      <c r="DF130" s="282"/>
      <c r="DG130" s="282"/>
    </row>
    <row r="131" spans="35:111">
      <c r="AI131" s="1"/>
      <c r="AJ131" s="1"/>
      <c r="AK131" s="1"/>
      <c r="AL131" s="1"/>
      <c r="AM131" s="1"/>
      <c r="AN131" s="1"/>
      <c r="AO131" s="1"/>
      <c r="AP131" s="1"/>
      <c r="AQ131" s="282"/>
      <c r="AR131" s="282"/>
      <c r="AS131" s="282"/>
      <c r="AT131" s="282"/>
      <c r="AU131" s="282"/>
      <c r="AV131" s="282"/>
      <c r="AW131" s="282"/>
      <c r="AX131" s="282"/>
      <c r="AY131" s="282"/>
      <c r="AZ131" s="282"/>
      <c r="BA131" s="282"/>
      <c r="BB131" s="282"/>
      <c r="BC131" s="282"/>
      <c r="BD131" s="282"/>
      <c r="BE131" s="282"/>
      <c r="BF131" s="282"/>
      <c r="BG131" s="282"/>
      <c r="BH131" s="282"/>
      <c r="BI131" s="282"/>
      <c r="BJ131" s="282"/>
      <c r="BK131" s="282"/>
      <c r="BL131" s="282"/>
      <c r="BM131" s="282"/>
      <c r="BN131" s="282"/>
      <c r="BO131" s="282"/>
      <c r="BP131" s="282"/>
      <c r="BQ131" s="282"/>
      <c r="BR131" s="282"/>
      <c r="BS131" s="282"/>
      <c r="BT131" s="282"/>
      <c r="BU131" s="282"/>
      <c r="BV131" s="282"/>
      <c r="BW131" s="282"/>
      <c r="BX131" s="282"/>
      <c r="BY131" s="282"/>
      <c r="BZ131" s="282"/>
      <c r="CA131" s="282"/>
      <c r="CB131" s="282"/>
      <c r="CC131" s="282"/>
      <c r="CD131" s="282"/>
      <c r="CE131" s="282"/>
      <c r="CF131" s="282"/>
      <c r="CG131" s="282"/>
      <c r="CH131" s="282"/>
      <c r="CI131" s="282"/>
      <c r="CJ131" s="282"/>
      <c r="CK131" s="282"/>
      <c r="CL131" s="282"/>
      <c r="CM131" s="282"/>
      <c r="CN131" s="282"/>
      <c r="CO131" s="282"/>
      <c r="CP131" s="282"/>
      <c r="CQ131" s="282"/>
      <c r="CR131" s="282"/>
      <c r="CS131" s="282"/>
      <c r="CT131" s="282"/>
      <c r="CU131" s="282"/>
      <c r="CV131" s="282"/>
      <c r="CW131" s="282"/>
      <c r="CX131" s="282"/>
      <c r="CY131" s="282"/>
      <c r="CZ131" s="282"/>
      <c r="DA131" s="282"/>
      <c r="DB131" s="282"/>
      <c r="DC131" s="282"/>
      <c r="DD131" s="282"/>
      <c r="DE131" s="282"/>
      <c r="DF131" s="282"/>
      <c r="DG131" s="282"/>
    </row>
    <row r="132" spans="35:111">
      <c r="AI132" s="1"/>
      <c r="AJ132" s="1"/>
      <c r="AK132" s="1"/>
      <c r="AL132" s="1"/>
      <c r="AM132" s="1"/>
      <c r="AN132" s="1"/>
      <c r="AO132" s="1"/>
      <c r="AP132" s="1"/>
      <c r="AQ132" s="282"/>
      <c r="AR132" s="282"/>
      <c r="AS132" s="282"/>
      <c r="AT132" s="282"/>
      <c r="AU132" s="282"/>
      <c r="AV132" s="282"/>
      <c r="AW132" s="282"/>
      <c r="AX132" s="282"/>
      <c r="AY132" s="282"/>
      <c r="AZ132" s="282"/>
      <c r="BA132" s="282"/>
      <c r="BB132" s="282"/>
      <c r="BC132" s="282"/>
      <c r="BD132" s="282"/>
      <c r="BE132" s="282"/>
      <c r="BF132" s="282"/>
      <c r="BG132" s="282"/>
      <c r="BH132" s="282"/>
      <c r="BI132" s="282"/>
      <c r="BJ132" s="282"/>
      <c r="BK132" s="282"/>
      <c r="BL132" s="282"/>
      <c r="BM132" s="282"/>
      <c r="BN132" s="282"/>
      <c r="BO132" s="282"/>
      <c r="BP132" s="282"/>
      <c r="BQ132" s="282"/>
      <c r="BR132" s="282"/>
      <c r="BS132" s="282"/>
      <c r="BT132" s="282"/>
      <c r="BU132" s="282"/>
      <c r="BV132" s="282"/>
      <c r="BW132" s="282"/>
      <c r="BX132" s="282"/>
      <c r="BY132" s="282"/>
      <c r="BZ132" s="282"/>
      <c r="CA132" s="282"/>
      <c r="CB132" s="282"/>
      <c r="CC132" s="282"/>
      <c r="CD132" s="282"/>
      <c r="CE132" s="282"/>
      <c r="CF132" s="282"/>
      <c r="CG132" s="282"/>
      <c r="CH132" s="282"/>
      <c r="CI132" s="282"/>
      <c r="CJ132" s="282"/>
      <c r="CK132" s="282"/>
      <c r="CL132" s="282"/>
      <c r="CM132" s="282"/>
      <c r="CN132" s="282"/>
      <c r="CO132" s="282"/>
      <c r="CP132" s="282"/>
      <c r="CQ132" s="282"/>
      <c r="CR132" s="282"/>
      <c r="CS132" s="282"/>
      <c r="CT132" s="282"/>
      <c r="CU132" s="282"/>
      <c r="CV132" s="282"/>
      <c r="CW132" s="282"/>
      <c r="CX132" s="282"/>
      <c r="CY132" s="282"/>
      <c r="CZ132" s="282"/>
      <c r="DA132" s="282"/>
      <c r="DB132" s="282"/>
      <c r="DC132" s="282"/>
      <c r="DD132" s="282"/>
      <c r="DE132" s="282"/>
      <c r="DF132" s="282"/>
      <c r="DG132" s="282"/>
    </row>
    <row r="133" spans="35:111">
      <c r="AI133" s="1"/>
      <c r="AJ133" s="1"/>
      <c r="AK133" s="1"/>
      <c r="AL133" s="1"/>
      <c r="AM133" s="1"/>
      <c r="AN133" s="1"/>
      <c r="AO133" s="1"/>
      <c r="AP133" s="1"/>
      <c r="AQ133" s="282"/>
      <c r="AR133" s="282"/>
      <c r="AS133" s="282"/>
      <c r="AT133" s="282"/>
      <c r="AU133" s="282"/>
      <c r="AV133" s="282"/>
      <c r="AW133" s="282"/>
      <c r="AX133" s="282"/>
      <c r="AY133" s="282"/>
      <c r="AZ133" s="282"/>
      <c r="BA133" s="282"/>
      <c r="BB133" s="282"/>
      <c r="BC133" s="282"/>
      <c r="BD133" s="282"/>
      <c r="BE133" s="282"/>
      <c r="BF133" s="282"/>
      <c r="BG133" s="282"/>
      <c r="BH133" s="282"/>
      <c r="BI133" s="282"/>
      <c r="BJ133" s="282"/>
      <c r="BK133" s="282"/>
      <c r="BL133" s="282"/>
      <c r="BM133" s="282"/>
      <c r="BN133" s="282"/>
      <c r="BO133" s="282"/>
      <c r="BP133" s="282"/>
      <c r="BQ133" s="282"/>
      <c r="BR133" s="282"/>
      <c r="BS133" s="282"/>
      <c r="BT133" s="282"/>
      <c r="BU133" s="282"/>
      <c r="BV133" s="282"/>
      <c r="BW133" s="282"/>
      <c r="BX133" s="282"/>
      <c r="BY133" s="282"/>
      <c r="BZ133" s="282"/>
      <c r="CA133" s="282"/>
      <c r="CB133" s="282"/>
      <c r="CC133" s="282"/>
      <c r="CD133" s="282"/>
      <c r="CE133" s="282"/>
      <c r="CF133" s="282"/>
      <c r="CG133" s="282"/>
      <c r="CH133" s="282"/>
      <c r="CI133" s="282"/>
      <c r="CJ133" s="282"/>
      <c r="CK133" s="282"/>
      <c r="CL133" s="282"/>
      <c r="CM133" s="282"/>
      <c r="CN133" s="282"/>
      <c r="CO133" s="282"/>
      <c r="CP133" s="282"/>
      <c r="CQ133" s="282"/>
      <c r="CR133" s="282"/>
      <c r="CS133" s="282"/>
      <c r="CT133" s="282"/>
      <c r="CU133" s="282"/>
      <c r="CV133" s="282"/>
      <c r="CW133" s="282"/>
      <c r="CX133" s="282"/>
      <c r="CY133" s="282"/>
      <c r="CZ133" s="282"/>
      <c r="DA133" s="282"/>
      <c r="DB133" s="282"/>
      <c r="DC133" s="282"/>
      <c r="DD133" s="282"/>
      <c r="DE133" s="282"/>
      <c r="DF133" s="282"/>
      <c r="DG133" s="282"/>
    </row>
    <row r="134" spans="35:111">
      <c r="AI134" s="1"/>
      <c r="AJ134" s="1"/>
      <c r="AK134" s="1"/>
      <c r="AL134" s="1"/>
      <c r="AM134" s="1"/>
      <c r="AN134" s="1"/>
      <c r="AO134" s="1"/>
      <c r="AP134" s="1"/>
      <c r="AQ134" s="282"/>
      <c r="AR134" s="282"/>
      <c r="AS134" s="282"/>
      <c r="AT134" s="282"/>
      <c r="AU134" s="282"/>
      <c r="AV134" s="282"/>
      <c r="AW134" s="282"/>
      <c r="AX134" s="282"/>
      <c r="AY134" s="282"/>
      <c r="AZ134" s="282"/>
      <c r="BA134" s="282"/>
      <c r="BB134" s="282"/>
      <c r="BC134" s="282"/>
      <c r="BD134" s="282"/>
      <c r="BE134" s="282"/>
      <c r="BF134" s="282"/>
      <c r="BG134" s="282"/>
      <c r="BH134" s="282"/>
      <c r="BI134" s="282"/>
      <c r="BJ134" s="282"/>
      <c r="BK134" s="282"/>
      <c r="BL134" s="282"/>
      <c r="BM134" s="282"/>
      <c r="BN134" s="282"/>
      <c r="BO134" s="282"/>
      <c r="BP134" s="282"/>
      <c r="BQ134" s="282"/>
      <c r="BR134" s="282"/>
      <c r="BS134" s="282"/>
      <c r="BT134" s="282"/>
      <c r="BU134" s="282"/>
      <c r="BV134" s="282"/>
      <c r="BW134" s="282"/>
      <c r="BX134" s="282"/>
      <c r="BY134" s="282"/>
      <c r="BZ134" s="282"/>
      <c r="CA134" s="282"/>
      <c r="CB134" s="282"/>
      <c r="CC134" s="282"/>
      <c r="CD134" s="282"/>
      <c r="CE134" s="282"/>
      <c r="CF134" s="282"/>
      <c r="CG134" s="282"/>
      <c r="CH134" s="282"/>
      <c r="CI134" s="282"/>
      <c r="CJ134" s="282"/>
      <c r="CK134" s="282"/>
      <c r="CL134" s="282"/>
      <c r="CM134" s="282"/>
      <c r="CN134" s="282"/>
      <c r="CO134" s="282"/>
      <c r="CP134" s="282"/>
      <c r="CQ134" s="282"/>
      <c r="CR134" s="282"/>
      <c r="CS134" s="282"/>
      <c r="CT134" s="282"/>
      <c r="CU134" s="282"/>
      <c r="CV134" s="282"/>
      <c r="CW134" s="282"/>
      <c r="CX134" s="282"/>
      <c r="CY134" s="282"/>
      <c r="CZ134" s="282"/>
      <c r="DA134" s="282"/>
      <c r="DB134" s="282"/>
      <c r="DC134" s="282"/>
      <c r="DD134" s="282"/>
      <c r="DE134" s="282"/>
      <c r="DF134" s="282"/>
      <c r="DG134" s="282"/>
    </row>
    <row r="135" spans="35:111">
      <c r="AI135" s="1"/>
      <c r="AJ135" s="1"/>
      <c r="AK135" s="1"/>
      <c r="AL135" s="1"/>
      <c r="AM135" s="1"/>
      <c r="AN135" s="1"/>
      <c r="AO135" s="1"/>
      <c r="AP135" s="1"/>
      <c r="AQ135" s="282"/>
      <c r="AR135" s="282"/>
      <c r="AS135" s="282"/>
      <c r="AT135" s="282"/>
      <c r="AU135" s="282"/>
      <c r="AV135" s="282"/>
      <c r="AW135" s="282"/>
      <c r="AX135" s="282"/>
      <c r="AY135" s="282"/>
      <c r="AZ135" s="282"/>
      <c r="BA135" s="282"/>
      <c r="BB135" s="282"/>
      <c r="BC135" s="282"/>
      <c r="BD135" s="282"/>
      <c r="BE135" s="282"/>
      <c r="BF135" s="282"/>
      <c r="BG135" s="282"/>
      <c r="BH135" s="282"/>
      <c r="BI135" s="282"/>
      <c r="BJ135" s="282"/>
      <c r="BK135" s="282"/>
      <c r="BL135" s="282"/>
      <c r="BM135" s="282"/>
      <c r="BN135" s="282"/>
      <c r="BO135" s="282"/>
      <c r="BP135" s="282"/>
      <c r="BQ135" s="282"/>
      <c r="BR135" s="282"/>
      <c r="BS135" s="282"/>
      <c r="BT135" s="282"/>
      <c r="BU135" s="282"/>
      <c r="BV135" s="282"/>
      <c r="BW135" s="282"/>
      <c r="BX135" s="282"/>
      <c r="BY135" s="282"/>
      <c r="BZ135" s="282"/>
      <c r="CA135" s="282"/>
      <c r="CB135" s="282"/>
      <c r="CC135" s="282"/>
      <c r="CD135" s="282"/>
      <c r="CE135" s="282"/>
      <c r="CF135" s="282"/>
      <c r="CG135" s="282"/>
      <c r="CH135" s="282"/>
      <c r="CI135" s="282"/>
      <c r="CJ135" s="282"/>
      <c r="CK135" s="282"/>
      <c r="CL135" s="282"/>
      <c r="CM135" s="282"/>
      <c r="CN135" s="282"/>
      <c r="CO135" s="282"/>
      <c r="CP135" s="282"/>
      <c r="CQ135" s="282"/>
      <c r="CR135" s="282"/>
      <c r="CS135" s="282"/>
      <c r="CT135" s="282"/>
      <c r="CU135" s="282"/>
      <c r="CV135" s="282"/>
      <c r="CW135" s="282"/>
      <c r="CX135" s="282"/>
      <c r="CY135" s="282"/>
      <c r="CZ135" s="282"/>
      <c r="DA135" s="282"/>
      <c r="DB135" s="282"/>
      <c r="DC135" s="282"/>
      <c r="DD135" s="282"/>
      <c r="DE135" s="282"/>
      <c r="DF135" s="282"/>
      <c r="DG135" s="282"/>
    </row>
    <row r="136" spans="35:111">
      <c r="AI136" s="1"/>
      <c r="AJ136" s="1"/>
      <c r="AK136" s="1"/>
      <c r="AL136" s="1"/>
      <c r="AM136" s="1"/>
      <c r="AN136" s="1"/>
      <c r="AO136" s="1"/>
      <c r="AP136" s="1"/>
      <c r="AQ136" s="282"/>
      <c r="AR136" s="282"/>
      <c r="AS136" s="282"/>
      <c r="AT136" s="282"/>
      <c r="AU136" s="282"/>
      <c r="AV136" s="282"/>
      <c r="AW136" s="282"/>
      <c r="AX136" s="282"/>
      <c r="AY136" s="282"/>
      <c r="AZ136" s="282"/>
      <c r="BA136" s="282"/>
      <c r="BB136" s="282"/>
      <c r="BC136" s="282"/>
      <c r="BD136" s="282"/>
      <c r="BE136" s="282"/>
      <c r="BF136" s="282"/>
      <c r="BG136" s="282"/>
      <c r="BH136" s="282"/>
      <c r="BI136" s="282"/>
      <c r="BJ136" s="282"/>
      <c r="BK136" s="282"/>
      <c r="BL136" s="282"/>
      <c r="BM136" s="282"/>
      <c r="BN136" s="282"/>
      <c r="BO136" s="282"/>
      <c r="BP136" s="282"/>
      <c r="BQ136" s="282"/>
      <c r="BR136" s="282"/>
      <c r="BS136" s="282"/>
      <c r="BT136" s="282"/>
      <c r="BU136" s="282"/>
      <c r="BV136" s="282"/>
      <c r="BW136" s="282"/>
      <c r="BX136" s="282"/>
      <c r="BY136" s="282"/>
      <c r="BZ136" s="282"/>
      <c r="CA136" s="282"/>
      <c r="CB136" s="282"/>
      <c r="CC136" s="282"/>
      <c r="CD136" s="282"/>
      <c r="CE136" s="282"/>
      <c r="CF136" s="282"/>
      <c r="CG136" s="282"/>
      <c r="CH136" s="282"/>
      <c r="CI136" s="282"/>
      <c r="CJ136" s="282"/>
      <c r="CK136" s="282"/>
      <c r="CL136" s="282"/>
      <c r="CM136" s="282"/>
      <c r="CN136" s="282"/>
      <c r="CO136" s="282"/>
      <c r="CP136" s="282"/>
      <c r="CQ136" s="282"/>
      <c r="CR136" s="282"/>
      <c r="CS136" s="282"/>
      <c r="CT136" s="282"/>
      <c r="CU136" s="282"/>
      <c r="CV136" s="282"/>
      <c r="CW136" s="282"/>
      <c r="CX136" s="282"/>
      <c r="CY136" s="282"/>
      <c r="CZ136" s="282"/>
      <c r="DA136" s="282"/>
      <c r="DB136" s="282"/>
      <c r="DC136" s="282"/>
      <c r="DD136" s="282"/>
      <c r="DE136" s="282"/>
      <c r="DF136" s="282"/>
      <c r="DG136" s="282"/>
    </row>
    <row r="137" spans="35:111">
      <c r="AI137" s="1"/>
      <c r="AJ137" s="1"/>
      <c r="AK137" s="1"/>
      <c r="AL137" s="1"/>
      <c r="AM137" s="1"/>
      <c r="AN137" s="1"/>
      <c r="AO137" s="1"/>
      <c r="AP137" s="1"/>
      <c r="AQ137" s="282"/>
      <c r="AR137" s="282"/>
      <c r="AS137" s="282"/>
      <c r="AT137" s="282"/>
      <c r="AU137" s="282"/>
      <c r="AV137" s="282"/>
      <c r="AW137" s="282"/>
      <c r="AX137" s="282"/>
      <c r="AY137" s="282"/>
      <c r="AZ137" s="282"/>
      <c r="BA137" s="282"/>
      <c r="BB137" s="282"/>
      <c r="BC137" s="282"/>
      <c r="BD137" s="282"/>
      <c r="BE137" s="282"/>
      <c r="BF137" s="282"/>
      <c r="BG137" s="282"/>
      <c r="BH137" s="282"/>
      <c r="BI137" s="282"/>
      <c r="BJ137" s="282"/>
      <c r="BK137" s="282"/>
      <c r="BL137" s="282"/>
      <c r="BM137" s="282"/>
      <c r="BN137" s="282"/>
      <c r="BO137" s="282"/>
      <c r="BP137" s="282"/>
      <c r="BQ137" s="282"/>
      <c r="BR137" s="282"/>
      <c r="BS137" s="282"/>
      <c r="BT137" s="282"/>
      <c r="BU137" s="282"/>
      <c r="BV137" s="282"/>
      <c r="BW137" s="282"/>
      <c r="BX137" s="282"/>
      <c r="BY137" s="282"/>
      <c r="BZ137" s="282"/>
      <c r="CA137" s="282"/>
      <c r="CB137" s="282"/>
      <c r="CC137" s="282"/>
      <c r="CD137" s="282"/>
      <c r="CE137" s="282"/>
      <c r="CF137" s="282"/>
      <c r="CG137" s="282"/>
      <c r="CH137" s="282"/>
      <c r="CI137" s="282"/>
      <c r="CJ137" s="282"/>
      <c r="CK137" s="282"/>
      <c r="CL137" s="282"/>
      <c r="CM137" s="282"/>
      <c r="CN137" s="282"/>
      <c r="CO137" s="282"/>
      <c r="CP137" s="282"/>
      <c r="CQ137" s="282"/>
      <c r="CR137" s="282"/>
      <c r="CS137" s="282"/>
      <c r="CT137" s="282"/>
      <c r="CU137" s="282"/>
      <c r="CV137" s="282"/>
      <c r="CW137" s="282"/>
      <c r="CX137" s="282"/>
      <c r="CY137" s="282"/>
      <c r="CZ137" s="282"/>
      <c r="DA137" s="282"/>
      <c r="DB137" s="282"/>
      <c r="DC137" s="282"/>
      <c r="DD137" s="282"/>
      <c r="DE137" s="282"/>
      <c r="DF137" s="282"/>
      <c r="DG137" s="282"/>
    </row>
    <row r="138" spans="35:111">
      <c r="AI138" s="1"/>
      <c r="AJ138" s="1"/>
      <c r="AK138" s="1"/>
      <c r="AL138" s="1"/>
      <c r="AM138" s="1"/>
      <c r="AN138" s="1"/>
      <c r="AO138" s="1"/>
      <c r="AP138" s="1"/>
      <c r="AQ138" s="282"/>
      <c r="AR138" s="282"/>
      <c r="AS138" s="282"/>
      <c r="AT138" s="282"/>
      <c r="AU138" s="282"/>
      <c r="AV138" s="282"/>
      <c r="AW138" s="282"/>
      <c r="AX138" s="282"/>
      <c r="AY138" s="282"/>
      <c r="AZ138" s="282"/>
      <c r="BA138" s="282"/>
      <c r="BB138" s="282"/>
      <c r="BC138" s="282"/>
      <c r="BD138" s="282"/>
      <c r="BE138" s="282"/>
      <c r="BF138" s="282"/>
      <c r="BG138" s="282"/>
      <c r="BH138" s="282"/>
      <c r="BI138" s="282"/>
      <c r="BJ138" s="282"/>
      <c r="BK138" s="282"/>
      <c r="BL138" s="282"/>
      <c r="BM138" s="282"/>
      <c r="BN138" s="282"/>
      <c r="BO138" s="282"/>
      <c r="BP138" s="282"/>
      <c r="BQ138" s="282"/>
      <c r="BR138" s="282"/>
      <c r="BS138" s="282"/>
      <c r="BT138" s="282"/>
      <c r="BU138" s="282"/>
      <c r="BV138" s="282"/>
      <c r="BW138" s="282"/>
      <c r="BX138" s="282"/>
      <c r="BY138" s="282"/>
      <c r="BZ138" s="282"/>
      <c r="CA138" s="282"/>
      <c r="CB138" s="282"/>
      <c r="CC138" s="282"/>
      <c r="CD138" s="282"/>
      <c r="CE138" s="282"/>
      <c r="CF138" s="282"/>
      <c r="CG138" s="282"/>
      <c r="CH138" s="282"/>
      <c r="CI138" s="282"/>
      <c r="CJ138" s="282"/>
      <c r="CK138" s="282"/>
      <c r="CL138" s="282"/>
      <c r="CM138" s="282"/>
      <c r="CN138" s="282"/>
      <c r="CO138" s="282"/>
      <c r="CP138" s="282"/>
      <c r="CQ138" s="282"/>
      <c r="CR138" s="282"/>
      <c r="CS138" s="282"/>
      <c r="CT138" s="282"/>
      <c r="CU138" s="282"/>
      <c r="CV138" s="282"/>
      <c r="CW138" s="282"/>
      <c r="CX138" s="282"/>
      <c r="CY138" s="282"/>
      <c r="CZ138" s="282"/>
      <c r="DA138" s="282"/>
      <c r="DB138" s="282"/>
      <c r="DC138" s="282"/>
      <c r="DD138" s="282"/>
      <c r="DE138" s="282"/>
      <c r="DF138" s="282"/>
      <c r="DG138" s="282"/>
    </row>
    <row r="139" spans="35:111">
      <c r="AI139" s="1"/>
      <c r="AJ139" s="1"/>
      <c r="AK139" s="1"/>
      <c r="AL139" s="1"/>
      <c r="AM139" s="1"/>
      <c r="AN139" s="1"/>
      <c r="AO139" s="1"/>
      <c r="AP139" s="1"/>
      <c r="AQ139" s="282"/>
      <c r="AR139" s="282"/>
      <c r="AS139" s="282"/>
      <c r="AT139" s="282"/>
      <c r="AU139" s="282"/>
      <c r="AV139" s="282"/>
      <c r="AW139" s="282"/>
      <c r="AX139" s="282"/>
      <c r="AY139" s="282"/>
      <c r="AZ139" s="282"/>
      <c r="BA139" s="282"/>
      <c r="BB139" s="282"/>
      <c r="BC139" s="282"/>
      <c r="BD139" s="282"/>
      <c r="BE139" s="282"/>
      <c r="BF139" s="282"/>
      <c r="BG139" s="282"/>
      <c r="BH139" s="282"/>
      <c r="BI139" s="282"/>
      <c r="BJ139" s="282"/>
      <c r="BK139" s="282"/>
      <c r="BL139" s="282"/>
      <c r="BM139" s="282"/>
      <c r="BN139" s="282"/>
      <c r="BO139" s="282"/>
      <c r="BP139" s="282"/>
      <c r="BQ139" s="282"/>
      <c r="BR139" s="282"/>
      <c r="BS139" s="282"/>
      <c r="BT139" s="282"/>
      <c r="BU139" s="282"/>
      <c r="BV139" s="282"/>
      <c r="BW139" s="282"/>
      <c r="BX139" s="282"/>
      <c r="BY139" s="282"/>
      <c r="BZ139" s="282"/>
      <c r="CA139" s="282"/>
      <c r="CB139" s="282"/>
      <c r="CC139" s="282"/>
      <c r="CD139" s="282"/>
      <c r="CE139" s="282"/>
      <c r="CF139" s="282"/>
      <c r="CG139" s="282"/>
      <c r="CH139" s="282"/>
      <c r="CI139" s="282"/>
      <c r="CJ139" s="282"/>
      <c r="CK139" s="282"/>
      <c r="CL139" s="282"/>
      <c r="CM139" s="282"/>
      <c r="CN139" s="282"/>
      <c r="CO139" s="282"/>
      <c r="CP139" s="282"/>
      <c r="CQ139" s="282"/>
      <c r="CR139" s="282"/>
      <c r="CS139" s="282"/>
      <c r="CT139" s="282"/>
      <c r="CU139" s="282"/>
      <c r="CV139" s="282"/>
      <c r="CW139" s="282"/>
      <c r="CX139" s="282"/>
      <c r="CY139" s="282"/>
      <c r="CZ139" s="282"/>
      <c r="DA139" s="282"/>
      <c r="DB139" s="282"/>
      <c r="DC139" s="282"/>
      <c r="DD139" s="282"/>
      <c r="DE139" s="282"/>
      <c r="DF139" s="282"/>
      <c r="DG139" s="282"/>
    </row>
    <row r="140" spans="35:111">
      <c r="AI140" s="1"/>
      <c r="AJ140" s="1"/>
      <c r="AK140" s="1"/>
      <c r="AL140" s="1"/>
      <c r="AM140" s="1"/>
      <c r="AN140" s="1"/>
      <c r="AO140" s="1"/>
      <c r="AP140" s="1"/>
      <c r="AQ140" s="282"/>
      <c r="AR140" s="282"/>
      <c r="AS140" s="282"/>
      <c r="AT140" s="282"/>
      <c r="AU140" s="282"/>
      <c r="AV140" s="282"/>
      <c r="AW140" s="282"/>
      <c r="AX140" s="282"/>
      <c r="AY140" s="282"/>
      <c r="AZ140" s="282"/>
      <c r="BA140" s="282"/>
      <c r="BB140" s="282"/>
      <c r="BC140" s="282"/>
      <c r="BD140" s="282"/>
      <c r="BE140" s="282"/>
      <c r="BF140" s="282"/>
      <c r="BG140" s="282"/>
      <c r="BH140" s="282"/>
      <c r="BI140" s="282"/>
      <c r="BJ140" s="282"/>
      <c r="BK140" s="282"/>
      <c r="BL140" s="282"/>
      <c r="BM140" s="282"/>
      <c r="BN140" s="282"/>
      <c r="BO140" s="282"/>
      <c r="BP140" s="282"/>
      <c r="BQ140" s="282"/>
      <c r="BR140" s="282"/>
      <c r="BS140" s="282"/>
      <c r="BT140" s="282"/>
      <c r="BU140" s="282"/>
      <c r="BV140" s="282"/>
      <c r="BW140" s="282"/>
      <c r="BX140" s="282"/>
      <c r="BY140" s="282"/>
      <c r="BZ140" s="282"/>
      <c r="CA140" s="282"/>
      <c r="CB140" s="282"/>
      <c r="CC140" s="282"/>
      <c r="CD140" s="282"/>
      <c r="CE140" s="282"/>
      <c r="CF140" s="282"/>
      <c r="CG140" s="282"/>
      <c r="CH140" s="282"/>
      <c r="CI140" s="282"/>
      <c r="CJ140" s="282"/>
      <c r="CK140" s="282"/>
      <c r="CL140" s="282"/>
      <c r="CM140" s="282"/>
      <c r="CN140" s="282"/>
      <c r="CO140" s="282"/>
      <c r="CP140" s="282"/>
      <c r="CQ140" s="282"/>
      <c r="CR140" s="282"/>
      <c r="CS140" s="282"/>
      <c r="CT140" s="282"/>
      <c r="CU140" s="282"/>
      <c r="CV140" s="282"/>
      <c r="CW140" s="282"/>
      <c r="CX140" s="282"/>
      <c r="CY140" s="282"/>
      <c r="CZ140" s="282"/>
      <c r="DA140" s="282"/>
      <c r="DB140" s="282"/>
      <c r="DC140" s="282"/>
      <c r="DD140" s="282"/>
      <c r="DE140" s="282"/>
      <c r="DF140" s="282"/>
      <c r="DG140" s="282"/>
    </row>
    <row r="141" spans="35:111">
      <c r="AI141" s="1"/>
      <c r="AJ141" s="1"/>
      <c r="AK141" s="1"/>
      <c r="AL141" s="1"/>
      <c r="AM141" s="1"/>
      <c r="AN141" s="1"/>
      <c r="AO141" s="1"/>
      <c r="AP141" s="1"/>
      <c r="AQ141" s="282"/>
      <c r="AR141" s="282"/>
      <c r="AS141" s="282"/>
      <c r="AT141" s="282"/>
      <c r="AU141" s="282"/>
      <c r="AV141" s="282"/>
      <c r="AW141" s="282"/>
      <c r="AX141" s="282"/>
      <c r="AY141" s="282"/>
      <c r="AZ141" s="282"/>
      <c r="BA141" s="282"/>
      <c r="BB141" s="282"/>
      <c r="BC141" s="282"/>
      <c r="BD141" s="282"/>
      <c r="BE141" s="282"/>
      <c r="BF141" s="282"/>
      <c r="BG141" s="282"/>
      <c r="BH141" s="282"/>
      <c r="BI141" s="282"/>
      <c r="BJ141" s="282"/>
      <c r="BK141" s="282"/>
      <c r="BL141" s="282"/>
      <c r="BM141" s="282"/>
      <c r="BN141" s="282"/>
      <c r="BO141" s="282"/>
      <c r="BP141" s="282"/>
      <c r="BQ141" s="282"/>
      <c r="BR141" s="282"/>
      <c r="BS141" s="282"/>
      <c r="BT141" s="282"/>
      <c r="BU141" s="282"/>
      <c r="BV141" s="282"/>
      <c r="BW141" s="282"/>
      <c r="BX141" s="282"/>
      <c r="BY141" s="282"/>
      <c r="BZ141" s="282"/>
      <c r="CA141" s="282"/>
      <c r="CB141" s="282"/>
      <c r="CC141" s="282"/>
      <c r="CD141" s="282"/>
      <c r="CE141" s="282"/>
      <c r="CF141" s="282"/>
      <c r="CG141" s="282"/>
      <c r="CH141" s="282"/>
      <c r="CI141" s="282"/>
      <c r="CJ141" s="282"/>
      <c r="CK141" s="282"/>
      <c r="CL141" s="282"/>
      <c r="CM141" s="282"/>
      <c r="CN141" s="282"/>
      <c r="CO141" s="282"/>
      <c r="CP141" s="282"/>
      <c r="CQ141" s="282"/>
      <c r="CR141" s="282"/>
      <c r="CS141" s="282"/>
      <c r="CT141" s="282"/>
      <c r="CU141" s="282"/>
      <c r="CV141" s="282"/>
      <c r="CW141" s="282"/>
      <c r="CX141" s="282"/>
      <c r="CY141" s="282"/>
      <c r="CZ141" s="282"/>
      <c r="DA141" s="282"/>
      <c r="DB141" s="282"/>
      <c r="DC141" s="282"/>
      <c r="DD141" s="282"/>
      <c r="DE141" s="282"/>
      <c r="DF141" s="282"/>
      <c r="DG141" s="282"/>
    </row>
    <row r="142" spans="35:111">
      <c r="AI142" s="1"/>
      <c r="AJ142" s="1"/>
      <c r="AK142" s="1"/>
      <c r="AL142" s="1"/>
      <c r="AM142" s="1"/>
      <c r="AN142" s="1"/>
      <c r="AO142" s="1"/>
      <c r="AP142" s="1"/>
      <c r="AQ142" s="282"/>
      <c r="AR142" s="282"/>
      <c r="AS142" s="282"/>
      <c r="AT142" s="282"/>
      <c r="AU142" s="282"/>
      <c r="AV142" s="282"/>
      <c r="AW142" s="282"/>
      <c r="AX142" s="282"/>
      <c r="AY142" s="282"/>
      <c r="AZ142" s="282"/>
      <c r="BA142" s="282"/>
      <c r="BB142" s="282"/>
      <c r="BC142" s="282"/>
      <c r="BD142" s="282"/>
      <c r="BE142" s="282"/>
      <c r="BF142" s="282"/>
      <c r="BG142" s="282"/>
      <c r="BH142" s="282"/>
      <c r="BI142" s="282"/>
      <c r="BJ142" s="282"/>
      <c r="BK142" s="282"/>
      <c r="BL142" s="282"/>
      <c r="BM142" s="282"/>
      <c r="BN142" s="282"/>
      <c r="BO142" s="282"/>
      <c r="BP142" s="282"/>
      <c r="BQ142" s="282"/>
      <c r="BR142" s="282"/>
      <c r="BS142" s="282"/>
      <c r="BT142" s="282"/>
      <c r="BU142" s="282"/>
      <c r="BV142" s="282"/>
      <c r="BW142" s="282"/>
      <c r="BX142" s="282"/>
      <c r="BY142" s="282"/>
      <c r="BZ142" s="282"/>
      <c r="CA142" s="282"/>
      <c r="CB142" s="282"/>
      <c r="CC142" s="282"/>
      <c r="CD142" s="282"/>
      <c r="CE142" s="282"/>
      <c r="CF142" s="282"/>
      <c r="CG142" s="282"/>
      <c r="CH142" s="282"/>
      <c r="CI142" s="282"/>
      <c r="CJ142" s="282"/>
      <c r="CK142" s="282"/>
      <c r="CL142" s="282"/>
      <c r="CM142" s="282"/>
      <c r="CN142" s="282"/>
      <c r="CO142" s="282"/>
      <c r="CP142" s="282"/>
      <c r="CQ142" s="282"/>
      <c r="CR142" s="282"/>
      <c r="CS142" s="282"/>
      <c r="CT142" s="282"/>
      <c r="CU142" s="282"/>
      <c r="CV142" s="282"/>
      <c r="CW142" s="282"/>
      <c r="CX142" s="282"/>
      <c r="CY142" s="282"/>
      <c r="CZ142" s="282"/>
      <c r="DA142" s="282"/>
      <c r="DB142" s="282"/>
      <c r="DC142" s="282"/>
      <c r="DD142" s="282"/>
      <c r="DE142" s="282"/>
      <c r="DF142" s="282"/>
      <c r="DG142" s="282"/>
    </row>
    <row r="143" spans="35:111">
      <c r="AI143" s="1"/>
      <c r="AJ143" s="1"/>
      <c r="AK143" s="1"/>
      <c r="AL143" s="1"/>
      <c r="AM143" s="1"/>
      <c r="AN143" s="1"/>
      <c r="AO143" s="1"/>
      <c r="AP143" s="1"/>
      <c r="AQ143" s="282"/>
      <c r="AR143" s="282"/>
      <c r="AS143" s="282"/>
      <c r="AT143" s="282"/>
      <c r="AU143" s="282"/>
      <c r="AV143" s="282"/>
      <c r="AW143" s="282"/>
      <c r="AX143" s="282"/>
      <c r="AY143" s="282"/>
      <c r="AZ143" s="282"/>
      <c r="BA143" s="282"/>
      <c r="BB143" s="282"/>
      <c r="BC143" s="282"/>
      <c r="BD143" s="282"/>
      <c r="BE143" s="282"/>
      <c r="BF143" s="282"/>
      <c r="BG143" s="282"/>
      <c r="BH143" s="282"/>
      <c r="BI143" s="282"/>
      <c r="BJ143" s="282"/>
      <c r="BK143" s="282"/>
      <c r="BL143" s="282"/>
      <c r="BM143" s="282"/>
      <c r="BN143" s="282"/>
      <c r="BO143" s="282"/>
      <c r="BP143" s="282"/>
      <c r="BQ143" s="282"/>
      <c r="BR143" s="282"/>
      <c r="BS143" s="282"/>
      <c r="BT143" s="282"/>
      <c r="BU143" s="282"/>
      <c r="BV143" s="282"/>
      <c r="BW143" s="282"/>
      <c r="BX143" s="282"/>
      <c r="BY143" s="282"/>
      <c r="BZ143" s="282"/>
      <c r="CA143" s="282"/>
      <c r="CB143" s="282"/>
      <c r="CC143" s="282"/>
      <c r="CD143" s="282"/>
      <c r="CE143" s="282"/>
      <c r="CF143" s="282"/>
      <c r="CG143" s="282"/>
      <c r="CH143" s="282"/>
      <c r="CI143" s="282"/>
      <c r="CJ143" s="282"/>
      <c r="CK143" s="282"/>
      <c r="CL143" s="282"/>
      <c r="CM143" s="282"/>
      <c r="CN143" s="282"/>
      <c r="CO143" s="282"/>
      <c r="CP143" s="282"/>
      <c r="CQ143" s="282"/>
      <c r="CR143" s="282"/>
      <c r="CS143" s="282"/>
      <c r="CT143" s="282"/>
      <c r="CU143" s="282"/>
      <c r="CV143" s="282"/>
      <c r="CW143" s="282"/>
      <c r="CX143" s="282"/>
      <c r="CY143" s="282"/>
      <c r="CZ143" s="282"/>
      <c r="DA143" s="282"/>
      <c r="DB143" s="282"/>
      <c r="DC143" s="282"/>
      <c r="DD143" s="282"/>
      <c r="DE143" s="282"/>
      <c r="DF143" s="282"/>
      <c r="DG143" s="282"/>
    </row>
    <row r="144" spans="35:111">
      <c r="AI144" s="1"/>
      <c r="AJ144" s="1"/>
      <c r="AK144" s="1"/>
      <c r="AL144" s="1"/>
      <c r="AM144" s="1"/>
      <c r="AN144" s="1"/>
      <c r="AO144" s="1"/>
      <c r="AP144" s="1"/>
      <c r="AQ144" s="282"/>
      <c r="AR144" s="282"/>
      <c r="AS144" s="282"/>
      <c r="AT144" s="282"/>
      <c r="AU144" s="282"/>
      <c r="AV144" s="282"/>
      <c r="AW144" s="282"/>
      <c r="AX144" s="282"/>
      <c r="AY144" s="282"/>
      <c r="AZ144" s="282"/>
      <c r="BA144" s="282"/>
      <c r="BB144" s="282"/>
      <c r="BC144" s="282"/>
      <c r="BD144" s="282"/>
      <c r="BE144" s="282"/>
      <c r="BF144" s="282"/>
      <c r="BG144" s="282"/>
      <c r="BH144" s="282"/>
      <c r="BI144" s="282"/>
      <c r="BJ144" s="282"/>
      <c r="BK144" s="282"/>
      <c r="BL144" s="282"/>
      <c r="BM144" s="282"/>
      <c r="BN144" s="282"/>
      <c r="BO144" s="282"/>
      <c r="BP144" s="282"/>
      <c r="BQ144" s="282"/>
      <c r="BR144" s="282"/>
      <c r="BS144" s="282"/>
      <c r="BT144" s="282"/>
      <c r="BU144" s="282"/>
      <c r="BV144" s="282"/>
      <c r="BW144" s="282"/>
      <c r="BX144" s="282"/>
      <c r="BY144" s="282"/>
      <c r="BZ144" s="282"/>
      <c r="CA144" s="282"/>
      <c r="CB144" s="282"/>
      <c r="CC144" s="282"/>
      <c r="CD144" s="282"/>
      <c r="CE144" s="282"/>
      <c r="CF144" s="282"/>
      <c r="CG144" s="282"/>
      <c r="CH144" s="282"/>
      <c r="CI144" s="282"/>
      <c r="CJ144" s="282"/>
      <c r="CK144" s="282"/>
      <c r="CL144" s="282"/>
      <c r="CM144" s="282"/>
      <c r="CN144" s="282"/>
      <c r="CO144" s="282"/>
      <c r="CP144" s="282"/>
      <c r="CQ144" s="282"/>
      <c r="CR144" s="282"/>
      <c r="CS144" s="282"/>
      <c r="CT144" s="282"/>
      <c r="CU144" s="282"/>
      <c r="CV144" s="282"/>
      <c r="CW144" s="282"/>
      <c r="CX144" s="282"/>
      <c r="CY144" s="282"/>
      <c r="CZ144" s="282"/>
      <c r="DA144" s="282"/>
      <c r="DB144" s="282"/>
      <c r="DC144" s="282"/>
      <c r="DD144" s="282"/>
      <c r="DE144" s="282"/>
      <c r="DF144" s="282"/>
      <c r="DG144" s="282"/>
    </row>
    <row r="145" spans="35:111">
      <c r="AI145" s="1"/>
      <c r="AJ145" s="1"/>
      <c r="AK145" s="1"/>
      <c r="AL145" s="1"/>
      <c r="AM145" s="1"/>
      <c r="AN145" s="1"/>
      <c r="AO145" s="1"/>
      <c r="AP145" s="1"/>
      <c r="AQ145" s="282"/>
      <c r="AR145" s="282"/>
      <c r="AS145" s="282"/>
      <c r="AT145" s="282"/>
      <c r="AU145" s="282"/>
      <c r="AV145" s="282"/>
      <c r="AW145" s="282"/>
      <c r="AX145" s="282"/>
      <c r="AY145" s="282"/>
      <c r="AZ145" s="282"/>
      <c r="BA145" s="282"/>
      <c r="BB145" s="282"/>
      <c r="BC145" s="282"/>
      <c r="BD145" s="282"/>
      <c r="BE145" s="282"/>
      <c r="BF145" s="282"/>
      <c r="BG145" s="282"/>
      <c r="BH145" s="282"/>
      <c r="BI145" s="282"/>
      <c r="BJ145" s="282"/>
      <c r="BK145" s="282"/>
      <c r="BL145" s="282"/>
      <c r="BM145" s="282"/>
      <c r="BN145" s="282"/>
      <c r="BO145" s="282"/>
      <c r="BP145" s="282"/>
      <c r="BQ145" s="282"/>
      <c r="BR145" s="282"/>
      <c r="BS145" s="282"/>
      <c r="BT145" s="282"/>
      <c r="BU145" s="282"/>
      <c r="BV145" s="282"/>
      <c r="BW145" s="282"/>
      <c r="BX145" s="282"/>
      <c r="BY145" s="282"/>
      <c r="BZ145" s="282"/>
      <c r="CA145" s="282"/>
      <c r="CB145" s="282"/>
      <c r="CC145" s="282"/>
      <c r="CD145" s="282"/>
      <c r="CE145" s="282"/>
      <c r="CF145" s="282"/>
      <c r="CG145" s="282"/>
      <c r="CH145" s="282"/>
      <c r="CI145" s="282"/>
      <c r="CJ145" s="282"/>
      <c r="CK145" s="282"/>
      <c r="CL145" s="282"/>
      <c r="CM145" s="282"/>
      <c r="CN145" s="282"/>
      <c r="CO145" s="282"/>
      <c r="CP145" s="282"/>
      <c r="CQ145" s="282"/>
      <c r="CR145" s="282"/>
      <c r="CS145" s="282"/>
      <c r="CT145" s="282"/>
      <c r="CU145" s="282"/>
      <c r="CV145" s="282"/>
      <c r="CW145" s="282"/>
      <c r="CX145" s="282"/>
      <c r="CY145" s="282"/>
      <c r="CZ145" s="282"/>
      <c r="DA145" s="282"/>
      <c r="DB145" s="282"/>
      <c r="DC145" s="282"/>
      <c r="DD145" s="282"/>
      <c r="DE145" s="282"/>
      <c r="DF145" s="282"/>
      <c r="DG145" s="282"/>
    </row>
    <row r="146" spans="35:111">
      <c r="AI146" s="1"/>
      <c r="AJ146" s="1"/>
      <c r="AK146" s="1"/>
      <c r="AL146" s="1"/>
      <c r="AM146" s="1"/>
      <c r="AN146" s="1"/>
      <c r="AO146" s="1"/>
      <c r="AP146" s="1"/>
      <c r="AQ146" s="282"/>
      <c r="AR146" s="282"/>
      <c r="AS146" s="282"/>
      <c r="AT146" s="282"/>
      <c r="AU146" s="282"/>
      <c r="AV146" s="282"/>
      <c r="AW146" s="282"/>
      <c r="AX146" s="282"/>
      <c r="AY146" s="282"/>
      <c r="AZ146" s="282"/>
      <c r="BA146" s="282"/>
      <c r="BB146" s="282"/>
      <c r="BC146" s="282"/>
      <c r="BD146" s="282"/>
      <c r="BE146" s="282"/>
      <c r="BF146" s="282"/>
      <c r="BG146" s="282"/>
      <c r="BH146" s="282"/>
      <c r="BI146" s="282"/>
      <c r="BJ146" s="282"/>
      <c r="BK146" s="282"/>
      <c r="BL146" s="282"/>
      <c r="BM146" s="282"/>
      <c r="BN146" s="282"/>
      <c r="BO146" s="282"/>
      <c r="BP146" s="282"/>
      <c r="BQ146" s="282"/>
      <c r="BR146" s="282"/>
      <c r="BS146" s="282"/>
      <c r="BT146" s="282"/>
      <c r="BU146" s="282"/>
      <c r="BV146" s="282"/>
      <c r="BW146" s="282"/>
      <c r="BX146" s="282"/>
      <c r="BY146" s="282"/>
      <c r="BZ146" s="282"/>
      <c r="CA146" s="282"/>
      <c r="CB146" s="282"/>
      <c r="CC146" s="282"/>
      <c r="CD146" s="282"/>
      <c r="CE146" s="282"/>
      <c r="CF146" s="282"/>
      <c r="CG146" s="282"/>
      <c r="CH146" s="282"/>
      <c r="CI146" s="282"/>
      <c r="CJ146" s="282"/>
      <c r="CK146" s="282"/>
      <c r="CL146" s="282"/>
      <c r="CM146" s="282"/>
      <c r="CN146" s="282"/>
      <c r="CO146" s="282"/>
      <c r="CP146" s="282"/>
      <c r="CQ146" s="282"/>
      <c r="CR146" s="282"/>
      <c r="CS146" s="282"/>
      <c r="CT146" s="282"/>
      <c r="CU146" s="282"/>
      <c r="CV146" s="282"/>
      <c r="CW146" s="282"/>
      <c r="CX146" s="282"/>
      <c r="CY146" s="282"/>
      <c r="CZ146" s="282"/>
      <c r="DA146" s="282"/>
      <c r="DB146" s="282"/>
      <c r="DC146" s="282"/>
      <c r="DD146" s="282"/>
      <c r="DE146" s="282"/>
      <c r="DF146" s="282"/>
      <c r="DG146" s="282"/>
    </row>
    <row r="147" spans="35:111">
      <c r="AI147" s="1"/>
      <c r="AJ147" s="1"/>
      <c r="AK147" s="1"/>
      <c r="AL147" s="1"/>
      <c r="AM147" s="1"/>
      <c r="AN147" s="1"/>
      <c r="AO147" s="1"/>
      <c r="AP147" s="1"/>
      <c r="AQ147" s="282"/>
      <c r="AR147" s="282"/>
      <c r="AS147" s="282"/>
      <c r="AT147" s="282"/>
      <c r="AU147" s="282"/>
      <c r="AV147" s="282"/>
      <c r="AW147" s="282"/>
      <c r="AX147" s="282"/>
      <c r="AY147" s="282"/>
      <c r="AZ147" s="282"/>
      <c r="BA147" s="282"/>
      <c r="BB147" s="282"/>
      <c r="BC147" s="282"/>
      <c r="BD147" s="282"/>
      <c r="BE147" s="282"/>
      <c r="BF147" s="282"/>
      <c r="BG147" s="282"/>
      <c r="BH147" s="282"/>
      <c r="BI147" s="282"/>
      <c r="BJ147" s="282"/>
      <c r="BK147" s="282"/>
      <c r="BL147" s="282"/>
      <c r="BM147" s="282"/>
      <c r="BN147" s="282"/>
      <c r="BO147" s="282"/>
      <c r="BP147" s="282"/>
      <c r="BQ147" s="282"/>
      <c r="BR147" s="282"/>
      <c r="BS147" s="282"/>
      <c r="BT147" s="282"/>
      <c r="BU147" s="282"/>
      <c r="BV147" s="282"/>
      <c r="BW147" s="282"/>
      <c r="BX147" s="282"/>
      <c r="BY147" s="282"/>
      <c r="BZ147" s="282"/>
      <c r="CA147" s="282"/>
      <c r="CB147" s="282"/>
      <c r="CC147" s="282"/>
      <c r="CD147" s="282"/>
      <c r="CE147" s="282"/>
      <c r="CF147" s="282"/>
      <c r="CG147" s="282"/>
      <c r="CH147" s="282"/>
      <c r="CI147" s="282"/>
      <c r="CJ147" s="282"/>
      <c r="CK147" s="282"/>
      <c r="CL147" s="282"/>
      <c r="CM147" s="282"/>
      <c r="CN147" s="282"/>
      <c r="CO147" s="282"/>
      <c r="CP147" s="282"/>
      <c r="CQ147" s="282"/>
      <c r="CR147" s="282"/>
      <c r="CS147" s="282"/>
      <c r="CT147" s="282"/>
      <c r="CU147" s="282"/>
      <c r="CV147" s="282"/>
      <c r="CW147" s="282"/>
      <c r="CX147" s="282"/>
      <c r="CY147" s="282"/>
      <c r="CZ147" s="282"/>
      <c r="DA147" s="282"/>
      <c r="DB147" s="282"/>
      <c r="DC147" s="282"/>
      <c r="DD147" s="282"/>
      <c r="DE147" s="282"/>
      <c r="DF147" s="282"/>
      <c r="DG147" s="282"/>
    </row>
    <row r="148" spans="35:111">
      <c r="AI148" s="1"/>
      <c r="AJ148" s="1"/>
      <c r="AK148" s="1"/>
      <c r="AL148" s="1"/>
      <c r="AM148" s="1"/>
      <c r="AN148" s="1"/>
      <c r="AO148" s="1"/>
      <c r="AP148" s="1"/>
      <c r="AQ148" s="282"/>
      <c r="AR148" s="282"/>
      <c r="AS148" s="282"/>
      <c r="AT148" s="282"/>
      <c r="AU148" s="282"/>
      <c r="AV148" s="282"/>
      <c r="AW148" s="282"/>
      <c r="AX148" s="282"/>
      <c r="AY148" s="282"/>
      <c r="AZ148" s="282"/>
      <c r="BA148" s="282"/>
      <c r="BB148" s="282"/>
      <c r="BC148" s="282"/>
      <c r="BD148" s="282"/>
      <c r="BE148" s="282"/>
      <c r="BF148" s="282"/>
      <c r="BG148" s="282"/>
      <c r="BH148" s="282"/>
      <c r="BI148" s="282"/>
      <c r="BJ148" s="282"/>
      <c r="BK148" s="282"/>
      <c r="BL148" s="282"/>
      <c r="BM148" s="282"/>
      <c r="BN148" s="282"/>
      <c r="BO148" s="282"/>
      <c r="BP148" s="282"/>
      <c r="BQ148" s="282"/>
      <c r="BR148" s="282"/>
      <c r="BS148" s="282"/>
      <c r="BT148" s="282"/>
      <c r="BU148" s="282"/>
      <c r="BV148" s="282"/>
      <c r="BW148" s="282"/>
      <c r="BX148" s="282"/>
      <c r="BY148" s="282"/>
      <c r="BZ148" s="282"/>
      <c r="CA148" s="282"/>
      <c r="CB148" s="282"/>
      <c r="CC148" s="282"/>
      <c r="CD148" s="282"/>
      <c r="CE148" s="282"/>
      <c r="CF148" s="282"/>
      <c r="CG148" s="282"/>
      <c r="CH148" s="282"/>
      <c r="CI148" s="282"/>
      <c r="CJ148" s="282"/>
      <c r="CK148" s="282"/>
      <c r="CL148" s="282"/>
      <c r="CM148" s="282"/>
      <c r="CN148" s="282"/>
      <c r="CO148" s="282"/>
      <c r="CP148" s="282"/>
      <c r="CQ148" s="282"/>
      <c r="CR148" s="282"/>
      <c r="CS148" s="282"/>
      <c r="CT148" s="282"/>
      <c r="CU148" s="282"/>
      <c r="CV148" s="282"/>
      <c r="CW148" s="282"/>
      <c r="CX148" s="282"/>
      <c r="CY148" s="282"/>
      <c r="CZ148" s="282"/>
      <c r="DA148" s="282"/>
      <c r="DB148" s="282"/>
      <c r="DC148" s="282"/>
      <c r="DD148" s="282"/>
      <c r="DE148" s="282"/>
      <c r="DF148" s="282"/>
      <c r="DG148" s="282"/>
    </row>
    <row r="149" spans="35:111">
      <c r="AI149" s="1"/>
      <c r="AJ149" s="1"/>
      <c r="AK149" s="1"/>
      <c r="AL149" s="1"/>
      <c r="AM149" s="1"/>
      <c r="AN149" s="1"/>
      <c r="AO149" s="1"/>
      <c r="AP149" s="1"/>
      <c r="AQ149" s="282"/>
      <c r="AR149" s="282"/>
      <c r="AS149" s="282"/>
      <c r="AT149" s="282"/>
      <c r="AU149" s="282"/>
      <c r="AV149" s="282"/>
      <c r="AW149" s="282"/>
      <c r="AX149" s="282"/>
      <c r="AY149" s="282"/>
      <c r="AZ149" s="282"/>
      <c r="BA149" s="282"/>
      <c r="BB149" s="282"/>
      <c r="BC149" s="282"/>
      <c r="BD149" s="282"/>
      <c r="BE149" s="282"/>
      <c r="BF149" s="282"/>
      <c r="BG149" s="282"/>
      <c r="BH149" s="282"/>
      <c r="BI149" s="282"/>
      <c r="BJ149" s="282"/>
      <c r="BK149" s="282"/>
      <c r="BL149" s="282"/>
      <c r="BM149" s="282"/>
      <c r="BN149" s="282"/>
      <c r="BO149" s="282"/>
      <c r="BP149" s="282"/>
      <c r="BQ149" s="282"/>
      <c r="BR149" s="282"/>
      <c r="BS149" s="282"/>
      <c r="BT149" s="282"/>
      <c r="BU149" s="282"/>
      <c r="BV149" s="282"/>
      <c r="BW149" s="282"/>
      <c r="BX149" s="282"/>
      <c r="BY149" s="282"/>
      <c r="BZ149" s="282"/>
      <c r="CA149" s="282"/>
      <c r="CB149" s="282"/>
      <c r="CC149" s="282"/>
      <c r="CD149" s="282"/>
      <c r="CE149" s="282"/>
      <c r="CF149" s="282"/>
      <c r="CG149" s="282"/>
      <c r="CH149" s="282"/>
      <c r="CI149" s="282"/>
      <c r="CJ149" s="282"/>
      <c r="CK149" s="282"/>
      <c r="CL149" s="282"/>
      <c r="CM149" s="282"/>
      <c r="CN149" s="282"/>
      <c r="CO149" s="282"/>
      <c r="CP149" s="282"/>
      <c r="CQ149" s="282"/>
      <c r="CR149" s="282"/>
      <c r="CS149" s="282"/>
      <c r="CT149" s="282"/>
      <c r="CU149" s="282"/>
      <c r="CV149" s="282"/>
      <c r="CW149" s="282"/>
      <c r="CX149" s="282"/>
      <c r="CY149" s="282"/>
      <c r="CZ149" s="282"/>
      <c r="DA149" s="282"/>
      <c r="DB149" s="282"/>
      <c r="DC149" s="282"/>
      <c r="DD149" s="282"/>
      <c r="DE149" s="282"/>
      <c r="DF149" s="282"/>
      <c r="DG149" s="282"/>
    </row>
    <row r="150" spans="35:111">
      <c r="AI150" s="1"/>
      <c r="AJ150" s="1"/>
      <c r="AK150" s="1"/>
      <c r="AL150" s="1"/>
      <c r="AM150" s="1"/>
      <c r="AN150" s="1"/>
      <c r="AO150" s="1"/>
      <c r="AP150" s="1"/>
      <c r="AQ150" s="282"/>
      <c r="AR150" s="282"/>
      <c r="AS150" s="282"/>
      <c r="AT150" s="282"/>
      <c r="AU150" s="282"/>
      <c r="AV150" s="282"/>
      <c r="AW150" s="282"/>
      <c r="AX150" s="282"/>
      <c r="AY150" s="282"/>
      <c r="AZ150" s="282"/>
      <c r="BA150" s="282"/>
      <c r="BB150" s="282"/>
      <c r="BC150" s="282"/>
      <c r="BD150" s="282"/>
      <c r="BE150" s="282"/>
      <c r="BF150" s="282"/>
      <c r="BG150" s="282"/>
      <c r="BH150" s="282"/>
      <c r="BI150" s="282"/>
      <c r="BJ150" s="282"/>
      <c r="BK150" s="282"/>
      <c r="BL150" s="282"/>
      <c r="BM150" s="282"/>
      <c r="BN150" s="282"/>
      <c r="BO150" s="282"/>
      <c r="BP150" s="282"/>
      <c r="BQ150" s="282"/>
      <c r="BR150" s="282"/>
      <c r="BS150" s="282"/>
      <c r="BT150" s="282"/>
      <c r="BU150" s="282"/>
      <c r="BV150" s="282"/>
      <c r="BW150" s="282"/>
      <c r="BX150" s="282"/>
      <c r="BY150" s="282"/>
      <c r="BZ150" s="282"/>
      <c r="CA150" s="282"/>
      <c r="CB150" s="282"/>
      <c r="CC150" s="282"/>
      <c r="CD150" s="282"/>
      <c r="CE150" s="282"/>
      <c r="CF150" s="282"/>
      <c r="CG150" s="282"/>
      <c r="CH150" s="282"/>
      <c r="CI150" s="282"/>
      <c r="CJ150" s="282"/>
      <c r="CK150" s="282"/>
      <c r="CL150" s="282"/>
      <c r="CM150" s="282"/>
      <c r="CN150" s="282"/>
      <c r="CO150" s="282"/>
      <c r="CP150" s="282"/>
      <c r="CQ150" s="282"/>
      <c r="CR150" s="282"/>
      <c r="CS150" s="282"/>
      <c r="CT150" s="282"/>
      <c r="CU150" s="282"/>
      <c r="CV150" s="282"/>
      <c r="CW150" s="282"/>
      <c r="CX150" s="282"/>
      <c r="CY150" s="282"/>
      <c r="CZ150" s="282"/>
      <c r="DA150" s="282"/>
      <c r="DB150" s="282"/>
      <c r="DC150" s="282"/>
      <c r="DD150" s="282"/>
      <c r="DE150" s="282"/>
      <c r="DF150" s="282"/>
      <c r="DG150" s="282"/>
    </row>
    <row r="151" spans="35:111">
      <c r="AI151" s="1"/>
      <c r="AJ151" s="1"/>
      <c r="AK151" s="1"/>
      <c r="AL151" s="1"/>
      <c r="AM151" s="1"/>
      <c r="AN151" s="1"/>
      <c r="AO151" s="1"/>
      <c r="AP151" s="1"/>
      <c r="AQ151" s="282"/>
      <c r="AR151" s="282"/>
      <c r="AS151" s="282"/>
      <c r="AT151" s="282"/>
      <c r="AU151" s="282"/>
      <c r="AV151" s="282"/>
      <c r="AW151" s="282"/>
      <c r="AX151" s="282"/>
      <c r="AY151" s="282"/>
      <c r="AZ151" s="282"/>
      <c r="BA151" s="282"/>
      <c r="BB151" s="282"/>
      <c r="BC151" s="282"/>
      <c r="BD151" s="282"/>
      <c r="BE151" s="282"/>
      <c r="BF151" s="282"/>
      <c r="BG151" s="282"/>
      <c r="BH151" s="282"/>
      <c r="BI151" s="282"/>
      <c r="BJ151" s="282"/>
      <c r="BK151" s="282"/>
      <c r="BL151" s="282"/>
      <c r="BM151" s="282"/>
      <c r="BN151" s="282"/>
      <c r="BO151" s="282"/>
      <c r="BP151" s="282"/>
      <c r="BQ151" s="282"/>
      <c r="BR151" s="282"/>
      <c r="BS151" s="282"/>
      <c r="BT151" s="282"/>
      <c r="BU151" s="282"/>
      <c r="BV151" s="282"/>
      <c r="BW151" s="282"/>
      <c r="BX151" s="282"/>
      <c r="BY151" s="282"/>
      <c r="BZ151" s="282"/>
      <c r="CA151" s="282"/>
      <c r="CB151" s="282"/>
      <c r="CC151" s="282"/>
      <c r="CD151" s="282"/>
      <c r="CE151" s="282"/>
      <c r="CF151" s="282"/>
      <c r="CG151" s="282"/>
      <c r="CH151" s="282"/>
      <c r="CI151" s="282"/>
      <c r="CJ151" s="282"/>
      <c r="CK151" s="282"/>
      <c r="CL151" s="282"/>
      <c r="CM151" s="282"/>
      <c r="CN151" s="282"/>
      <c r="CO151" s="282"/>
      <c r="CP151" s="282"/>
      <c r="CQ151" s="282"/>
      <c r="CR151" s="282"/>
      <c r="CS151" s="282"/>
      <c r="CT151" s="282"/>
      <c r="CU151" s="282"/>
      <c r="CV151" s="282"/>
      <c r="CW151" s="282"/>
      <c r="CX151" s="282"/>
      <c r="CY151" s="282"/>
      <c r="CZ151" s="282"/>
      <c r="DA151" s="282"/>
      <c r="DB151" s="282"/>
      <c r="DC151" s="282"/>
      <c r="DD151" s="282"/>
      <c r="DE151" s="282"/>
      <c r="DF151" s="282"/>
      <c r="DG151" s="282"/>
    </row>
    <row r="152" spans="35:111">
      <c r="AI152" s="1"/>
      <c r="AJ152" s="1"/>
      <c r="AK152" s="1"/>
      <c r="AL152" s="1"/>
      <c r="AM152" s="1"/>
      <c r="AN152" s="1"/>
      <c r="AO152" s="1"/>
      <c r="AP152" s="1"/>
      <c r="AQ152" s="282"/>
      <c r="AR152" s="282"/>
      <c r="AS152" s="282"/>
      <c r="AT152" s="282"/>
      <c r="AU152" s="282"/>
      <c r="AV152" s="282"/>
      <c r="AW152" s="282"/>
      <c r="AX152" s="282"/>
      <c r="AY152" s="282"/>
      <c r="AZ152" s="282"/>
      <c r="BA152" s="282"/>
      <c r="BB152" s="282"/>
      <c r="BC152" s="282"/>
      <c r="BD152" s="282"/>
      <c r="BE152" s="282"/>
      <c r="BF152" s="282"/>
      <c r="BG152" s="282"/>
      <c r="BH152" s="282"/>
      <c r="BI152" s="282"/>
      <c r="BJ152" s="282"/>
      <c r="BK152" s="282"/>
      <c r="BL152" s="282"/>
      <c r="BM152" s="282"/>
      <c r="BN152" s="282"/>
      <c r="BO152" s="282"/>
      <c r="BP152" s="282"/>
      <c r="BQ152" s="282"/>
      <c r="BR152" s="282"/>
      <c r="BS152" s="282"/>
      <c r="BT152" s="282"/>
      <c r="BU152" s="282"/>
      <c r="BV152" s="282"/>
      <c r="BW152" s="282"/>
      <c r="BX152" s="282"/>
      <c r="BY152" s="282"/>
      <c r="BZ152" s="282"/>
      <c r="CA152" s="282"/>
      <c r="CB152" s="282"/>
      <c r="CC152" s="282"/>
      <c r="CD152" s="282"/>
      <c r="CE152" s="282"/>
      <c r="CF152" s="282"/>
      <c r="CG152" s="282"/>
      <c r="CH152" s="282"/>
      <c r="CI152" s="282"/>
      <c r="CJ152" s="282"/>
      <c r="CK152" s="282"/>
      <c r="CL152" s="282"/>
      <c r="CM152" s="282"/>
      <c r="CN152" s="282"/>
      <c r="CO152" s="282"/>
      <c r="CP152" s="282"/>
      <c r="CQ152" s="282"/>
      <c r="CR152" s="282"/>
      <c r="CS152" s="282"/>
      <c r="CT152" s="282"/>
      <c r="CU152" s="282"/>
      <c r="CV152" s="282"/>
      <c r="CW152" s="282"/>
      <c r="CX152" s="282"/>
      <c r="CY152" s="282"/>
      <c r="CZ152" s="282"/>
      <c r="DA152" s="282"/>
      <c r="DB152" s="282"/>
      <c r="DC152" s="282"/>
      <c r="DD152" s="282"/>
      <c r="DE152" s="282"/>
      <c r="DF152" s="282"/>
      <c r="DG152" s="282"/>
    </row>
    <row r="153" spans="35:111">
      <c r="AI153" s="1"/>
      <c r="AJ153" s="1"/>
      <c r="AK153" s="1"/>
      <c r="AL153" s="1"/>
      <c r="AM153" s="1"/>
      <c r="AN153" s="1"/>
      <c r="AO153" s="1"/>
      <c r="AP153" s="1"/>
      <c r="AQ153" s="282"/>
      <c r="AR153" s="282"/>
      <c r="AS153" s="282"/>
      <c r="AT153" s="282"/>
      <c r="AU153" s="282"/>
      <c r="AV153" s="282"/>
      <c r="AW153" s="282"/>
      <c r="AX153" s="282"/>
      <c r="AY153" s="282"/>
      <c r="AZ153" s="282"/>
      <c r="BA153" s="282"/>
      <c r="BB153" s="282"/>
      <c r="BC153" s="282"/>
      <c r="BD153" s="282"/>
      <c r="BE153" s="282"/>
      <c r="BF153" s="282"/>
      <c r="BG153" s="282"/>
      <c r="BH153" s="282"/>
      <c r="BI153" s="282"/>
      <c r="BJ153" s="282"/>
      <c r="BK153" s="282"/>
      <c r="BL153" s="282"/>
      <c r="BM153" s="282"/>
      <c r="BN153" s="282"/>
      <c r="BO153" s="282"/>
      <c r="BP153" s="282"/>
      <c r="BQ153" s="282"/>
      <c r="BR153" s="282"/>
      <c r="BS153" s="282"/>
      <c r="BT153" s="282"/>
      <c r="BU153" s="282"/>
      <c r="BV153" s="282"/>
      <c r="BW153" s="282"/>
      <c r="BX153" s="282"/>
      <c r="BY153" s="282"/>
      <c r="BZ153" s="282"/>
      <c r="CA153" s="282"/>
      <c r="CB153" s="282"/>
      <c r="CC153" s="282"/>
      <c r="CD153" s="282"/>
      <c r="CE153" s="282"/>
      <c r="CF153" s="282"/>
      <c r="CG153" s="282"/>
      <c r="CH153" s="282"/>
      <c r="CI153" s="282"/>
      <c r="CJ153" s="282"/>
      <c r="CK153" s="282"/>
      <c r="CL153" s="282"/>
      <c r="CM153" s="282"/>
      <c r="CN153" s="282"/>
      <c r="CO153" s="282"/>
      <c r="CP153" s="282"/>
      <c r="CQ153" s="282"/>
      <c r="CR153" s="282"/>
      <c r="CS153" s="282"/>
      <c r="CT153" s="282"/>
      <c r="CU153" s="282"/>
      <c r="CV153" s="282"/>
      <c r="CW153" s="282"/>
      <c r="CX153" s="282"/>
      <c r="CY153" s="282"/>
      <c r="CZ153" s="282"/>
      <c r="DA153" s="282"/>
      <c r="DB153" s="282"/>
      <c r="DC153" s="282"/>
      <c r="DD153" s="282"/>
      <c r="DE153" s="282"/>
      <c r="DF153" s="282"/>
      <c r="DG153" s="282"/>
    </row>
    <row r="154" spans="35:111">
      <c r="AI154" s="1"/>
      <c r="AJ154" s="1"/>
      <c r="AK154" s="1"/>
      <c r="AL154" s="1"/>
      <c r="AM154" s="1"/>
      <c r="AN154" s="1"/>
      <c r="AO154" s="1"/>
      <c r="AP154" s="1"/>
      <c r="AQ154" s="282"/>
      <c r="AR154" s="282"/>
      <c r="AS154" s="282"/>
      <c r="AT154" s="282"/>
      <c r="AU154" s="282"/>
      <c r="AV154" s="282"/>
      <c r="AW154" s="282"/>
      <c r="AX154" s="282"/>
      <c r="AY154" s="282"/>
      <c r="AZ154" s="282"/>
      <c r="BA154" s="282"/>
      <c r="BB154" s="282"/>
      <c r="BC154" s="282"/>
      <c r="BD154" s="282"/>
      <c r="BE154" s="282"/>
      <c r="BF154" s="282"/>
      <c r="BG154" s="282"/>
      <c r="BH154" s="282"/>
      <c r="BI154" s="282"/>
      <c r="BJ154" s="282"/>
      <c r="BK154" s="282"/>
      <c r="BL154" s="282"/>
      <c r="BM154" s="282"/>
      <c r="BN154" s="282"/>
      <c r="BO154" s="282"/>
      <c r="BP154" s="282"/>
      <c r="BQ154" s="282"/>
      <c r="BR154" s="282"/>
      <c r="BS154" s="282"/>
      <c r="BT154" s="282"/>
      <c r="BU154" s="282"/>
      <c r="BV154" s="282"/>
      <c r="BW154" s="282"/>
      <c r="BX154" s="282"/>
      <c r="BY154" s="282"/>
      <c r="BZ154" s="282"/>
      <c r="CA154" s="282"/>
      <c r="CB154" s="282"/>
      <c r="CC154" s="282"/>
      <c r="CD154" s="282"/>
      <c r="CE154" s="282"/>
      <c r="CF154" s="282"/>
      <c r="CG154" s="282"/>
      <c r="CH154" s="282"/>
      <c r="CI154" s="282"/>
      <c r="CJ154" s="282"/>
      <c r="CK154" s="282"/>
      <c r="CL154" s="282"/>
      <c r="CM154" s="282"/>
      <c r="CN154" s="282"/>
      <c r="CO154" s="282"/>
      <c r="CP154" s="282"/>
      <c r="CQ154" s="282"/>
      <c r="CR154" s="282"/>
      <c r="CS154" s="282"/>
      <c r="CT154" s="282"/>
      <c r="CU154" s="282"/>
      <c r="CV154" s="282"/>
      <c r="CW154" s="282"/>
      <c r="CX154" s="282"/>
      <c r="CY154" s="282"/>
      <c r="CZ154" s="282"/>
      <c r="DA154" s="282"/>
      <c r="DB154" s="282"/>
      <c r="DC154" s="282"/>
      <c r="DD154" s="282"/>
      <c r="DE154" s="282"/>
      <c r="DF154" s="282"/>
      <c r="DG154" s="282"/>
    </row>
    <row r="155" spans="35:111">
      <c r="AI155" s="1"/>
      <c r="AJ155" s="1"/>
      <c r="AK155" s="1"/>
      <c r="AL155" s="1"/>
      <c r="AM155" s="1"/>
      <c r="AN155" s="1"/>
      <c r="AO155" s="1"/>
      <c r="AP155" s="1"/>
      <c r="AQ155" s="282"/>
      <c r="AR155" s="282"/>
      <c r="AS155" s="282"/>
      <c r="AT155" s="282"/>
      <c r="AU155" s="282"/>
      <c r="AV155" s="282"/>
      <c r="AW155" s="282"/>
      <c r="AX155" s="282"/>
      <c r="AY155" s="282"/>
      <c r="AZ155" s="282"/>
      <c r="BA155" s="282"/>
      <c r="BB155" s="282"/>
      <c r="BC155" s="282"/>
      <c r="BD155" s="282"/>
      <c r="BE155" s="282"/>
      <c r="BF155" s="282"/>
      <c r="BG155" s="282"/>
      <c r="BH155" s="282"/>
      <c r="BI155" s="282"/>
      <c r="BJ155" s="282"/>
      <c r="BK155" s="282"/>
      <c r="BL155" s="282"/>
      <c r="BM155" s="282"/>
      <c r="BN155" s="282"/>
      <c r="BO155" s="282"/>
      <c r="BP155" s="282"/>
      <c r="BQ155" s="282"/>
      <c r="BR155" s="282"/>
      <c r="BS155" s="282"/>
      <c r="BT155" s="282"/>
      <c r="BU155" s="282"/>
      <c r="BV155" s="282"/>
      <c r="BW155" s="282"/>
      <c r="BX155" s="282"/>
      <c r="BY155" s="282"/>
      <c r="BZ155" s="282"/>
      <c r="CA155" s="282"/>
      <c r="CB155" s="282"/>
      <c r="CC155" s="282"/>
      <c r="CD155" s="282"/>
      <c r="CE155" s="282"/>
      <c r="CF155" s="282"/>
      <c r="CG155" s="282"/>
      <c r="CH155" s="282"/>
      <c r="CI155" s="282"/>
      <c r="CJ155" s="282"/>
      <c r="CK155" s="282"/>
      <c r="CL155" s="282"/>
      <c r="CM155" s="282"/>
      <c r="CN155" s="282"/>
      <c r="CO155" s="282"/>
      <c r="CP155" s="282"/>
      <c r="CQ155" s="282"/>
      <c r="CR155" s="282"/>
      <c r="CS155" s="282"/>
      <c r="CT155" s="282"/>
      <c r="CU155" s="282"/>
      <c r="CV155" s="282"/>
      <c r="CW155" s="282"/>
      <c r="CX155" s="282"/>
      <c r="CY155" s="282"/>
      <c r="CZ155" s="282"/>
      <c r="DA155" s="282"/>
      <c r="DB155" s="282"/>
      <c r="DC155" s="282"/>
      <c r="DD155" s="282"/>
      <c r="DE155" s="282"/>
      <c r="DF155" s="282"/>
      <c r="DG155" s="282"/>
    </row>
    <row r="156" spans="35:111">
      <c r="AI156" s="1"/>
      <c r="AJ156" s="1"/>
      <c r="AK156" s="1"/>
      <c r="AL156" s="1"/>
      <c r="AM156" s="1"/>
      <c r="AN156" s="1"/>
      <c r="AO156" s="1"/>
      <c r="AP156" s="1"/>
      <c r="AQ156" s="282"/>
      <c r="AR156" s="282"/>
      <c r="AS156" s="282"/>
      <c r="AT156" s="282"/>
      <c r="AU156" s="282"/>
      <c r="AV156" s="282"/>
      <c r="AW156" s="282"/>
      <c r="AX156" s="282"/>
      <c r="AY156" s="282"/>
      <c r="AZ156" s="282"/>
      <c r="BA156" s="282"/>
      <c r="BB156" s="282"/>
      <c r="BC156" s="282"/>
      <c r="BD156" s="282"/>
      <c r="BE156" s="282"/>
      <c r="BF156" s="282"/>
      <c r="BG156" s="282"/>
      <c r="BH156" s="282"/>
      <c r="BI156" s="282"/>
      <c r="BJ156" s="282"/>
      <c r="BK156" s="282"/>
      <c r="BL156" s="282"/>
      <c r="BM156" s="282"/>
      <c r="BN156" s="282"/>
      <c r="BO156" s="282"/>
      <c r="BP156" s="282"/>
      <c r="BQ156" s="282"/>
      <c r="BR156" s="282"/>
      <c r="BS156" s="282"/>
      <c r="BT156" s="282"/>
      <c r="BU156" s="282"/>
      <c r="BV156" s="282"/>
      <c r="BW156" s="282"/>
      <c r="BX156" s="282"/>
      <c r="BY156" s="282"/>
      <c r="BZ156" s="282"/>
      <c r="CA156" s="282"/>
      <c r="CB156" s="282"/>
      <c r="CC156" s="282"/>
      <c r="CD156" s="282"/>
      <c r="CE156" s="282"/>
      <c r="CF156" s="282"/>
      <c r="CG156" s="282"/>
      <c r="CH156" s="282"/>
      <c r="CI156" s="282"/>
      <c r="CJ156" s="282"/>
      <c r="CK156" s="282"/>
      <c r="CL156" s="282"/>
      <c r="CM156" s="282"/>
      <c r="CN156" s="282"/>
      <c r="CO156" s="282"/>
      <c r="CP156" s="282"/>
      <c r="CQ156" s="282"/>
      <c r="CR156" s="282"/>
      <c r="CS156" s="282"/>
      <c r="CT156" s="282"/>
      <c r="CU156" s="282"/>
      <c r="CV156" s="282"/>
      <c r="CW156" s="282"/>
      <c r="CX156" s="282"/>
      <c r="CY156" s="282"/>
      <c r="CZ156" s="282"/>
      <c r="DA156" s="282"/>
      <c r="DB156" s="282"/>
      <c r="DC156" s="282"/>
      <c r="DD156" s="282"/>
      <c r="DE156" s="282"/>
      <c r="DF156" s="282"/>
      <c r="DG156" s="282"/>
    </row>
    <row r="157" spans="35:111">
      <c r="AI157" s="1"/>
      <c r="AJ157" s="1"/>
      <c r="AK157" s="1"/>
      <c r="AL157" s="1"/>
      <c r="AM157" s="1"/>
      <c r="AN157" s="1"/>
      <c r="AO157" s="1"/>
      <c r="AP157" s="1"/>
      <c r="AQ157" s="282"/>
      <c r="AR157" s="282"/>
      <c r="AS157" s="282"/>
      <c r="AT157" s="282"/>
      <c r="AU157" s="282"/>
      <c r="AV157" s="282"/>
      <c r="AW157" s="282"/>
      <c r="AX157" s="282"/>
      <c r="AY157" s="282"/>
      <c r="AZ157" s="282"/>
      <c r="BA157" s="282"/>
      <c r="BB157" s="282"/>
      <c r="BC157" s="282"/>
      <c r="BD157" s="282"/>
      <c r="BE157" s="282"/>
      <c r="BF157" s="282"/>
      <c r="BG157" s="282"/>
      <c r="BH157" s="282"/>
      <c r="BI157" s="282"/>
      <c r="BJ157" s="282"/>
      <c r="BK157" s="282"/>
      <c r="BL157" s="282"/>
      <c r="BM157" s="282"/>
      <c r="BN157" s="282"/>
      <c r="BO157" s="282"/>
      <c r="BP157" s="282"/>
      <c r="BQ157" s="282"/>
      <c r="BR157" s="282"/>
      <c r="BS157" s="282"/>
      <c r="BT157" s="282"/>
      <c r="BU157" s="282"/>
      <c r="BV157" s="282"/>
      <c r="BW157" s="282"/>
      <c r="BX157" s="282"/>
      <c r="BY157" s="282"/>
      <c r="BZ157" s="282"/>
      <c r="CA157" s="282"/>
      <c r="CB157" s="282"/>
      <c r="CC157" s="282"/>
      <c r="CD157" s="282"/>
      <c r="CE157" s="282"/>
      <c r="CF157" s="282"/>
      <c r="CG157" s="282"/>
      <c r="CH157" s="282"/>
      <c r="CI157" s="282"/>
      <c r="CJ157" s="282"/>
      <c r="CK157" s="282"/>
      <c r="CL157" s="282"/>
      <c r="CM157" s="282"/>
      <c r="CN157" s="282"/>
      <c r="CO157" s="282"/>
      <c r="CP157" s="282"/>
      <c r="CQ157" s="282"/>
      <c r="CR157" s="282"/>
      <c r="CS157" s="282"/>
      <c r="CT157" s="282"/>
      <c r="CU157" s="282"/>
      <c r="CV157" s="282"/>
      <c r="CW157" s="282"/>
      <c r="CX157" s="282"/>
      <c r="CY157" s="282"/>
      <c r="CZ157" s="282"/>
      <c r="DA157" s="282"/>
      <c r="DB157" s="282"/>
      <c r="DC157" s="282"/>
      <c r="DD157" s="282"/>
      <c r="DE157" s="282"/>
      <c r="DF157" s="282"/>
      <c r="DG157" s="282"/>
    </row>
    <row r="158" spans="35:111">
      <c r="AI158" s="1"/>
      <c r="AJ158" s="1"/>
      <c r="AK158" s="1"/>
      <c r="AL158" s="1"/>
      <c r="AM158" s="1"/>
      <c r="AN158" s="1"/>
      <c r="AO158" s="1"/>
      <c r="AP158" s="1"/>
      <c r="AQ158" s="282"/>
      <c r="AR158" s="282"/>
      <c r="AS158" s="282"/>
      <c r="AT158" s="282"/>
      <c r="AU158" s="282"/>
      <c r="AV158" s="282"/>
      <c r="AW158" s="282"/>
      <c r="AX158" s="282"/>
      <c r="AY158" s="282"/>
      <c r="AZ158" s="282"/>
      <c r="BA158" s="282"/>
      <c r="BB158" s="282"/>
      <c r="BC158" s="282"/>
      <c r="BD158" s="282"/>
      <c r="BE158" s="282"/>
      <c r="BF158" s="282"/>
      <c r="BG158" s="282"/>
      <c r="BH158" s="282"/>
      <c r="BI158" s="282"/>
      <c r="BJ158" s="282"/>
      <c r="BK158" s="282"/>
      <c r="BL158" s="282"/>
      <c r="BM158" s="282"/>
      <c r="BN158" s="282"/>
      <c r="BO158" s="282"/>
      <c r="BP158" s="282"/>
      <c r="BQ158" s="282"/>
      <c r="BR158" s="282"/>
      <c r="BS158" s="282"/>
      <c r="BT158" s="282"/>
      <c r="BU158" s="282"/>
      <c r="BV158" s="282"/>
      <c r="BW158" s="282"/>
      <c r="BX158" s="282"/>
      <c r="BY158" s="282"/>
      <c r="BZ158" s="282"/>
      <c r="CA158" s="282"/>
      <c r="CB158" s="282"/>
      <c r="CC158" s="282"/>
      <c r="CD158" s="282"/>
      <c r="CE158" s="282"/>
      <c r="CF158" s="282"/>
      <c r="CG158" s="282"/>
      <c r="CH158" s="282"/>
      <c r="CI158" s="282"/>
      <c r="CJ158" s="282"/>
      <c r="CK158" s="282"/>
      <c r="CL158" s="282"/>
      <c r="CM158" s="282"/>
      <c r="CN158" s="282"/>
      <c r="CO158" s="282"/>
      <c r="CP158" s="282"/>
      <c r="CQ158" s="282"/>
      <c r="CR158" s="282"/>
      <c r="CS158" s="282"/>
      <c r="CT158" s="282"/>
      <c r="CU158" s="282"/>
      <c r="CV158" s="282"/>
      <c r="CW158" s="282"/>
      <c r="CX158" s="282"/>
      <c r="CY158" s="282"/>
      <c r="CZ158" s="282"/>
      <c r="DA158" s="282"/>
      <c r="DB158" s="282"/>
      <c r="DC158" s="282"/>
      <c r="DD158" s="282"/>
      <c r="DE158" s="282"/>
      <c r="DF158" s="282"/>
      <c r="DG158" s="282"/>
    </row>
    <row r="159" spans="35:111">
      <c r="AI159" s="1"/>
      <c r="AJ159" s="1"/>
      <c r="AK159" s="1"/>
      <c r="AL159" s="1"/>
      <c r="AM159" s="1"/>
      <c r="AN159" s="1"/>
      <c r="AO159" s="1"/>
      <c r="AP159" s="1"/>
      <c r="AQ159" s="282"/>
      <c r="AR159" s="282"/>
      <c r="AS159" s="282"/>
      <c r="AT159" s="282"/>
      <c r="AU159" s="282"/>
      <c r="AV159" s="282"/>
      <c r="AW159" s="282"/>
      <c r="AX159" s="282"/>
      <c r="AY159" s="282"/>
      <c r="AZ159" s="282"/>
      <c r="BA159" s="282"/>
      <c r="BB159" s="282"/>
      <c r="BC159" s="282"/>
      <c r="BD159" s="282"/>
      <c r="BE159" s="282"/>
      <c r="BF159" s="282"/>
      <c r="BG159" s="282"/>
      <c r="BH159" s="282"/>
      <c r="BI159" s="282"/>
      <c r="BJ159" s="282"/>
      <c r="BK159" s="282"/>
      <c r="BL159" s="282"/>
      <c r="BM159" s="282"/>
      <c r="BN159" s="282"/>
      <c r="BO159" s="282"/>
      <c r="BP159" s="282"/>
      <c r="BQ159" s="282"/>
      <c r="BR159" s="282"/>
      <c r="BS159" s="282"/>
      <c r="BT159" s="282"/>
      <c r="BU159" s="282"/>
      <c r="BV159" s="282"/>
      <c r="BW159" s="282"/>
      <c r="BX159" s="282"/>
      <c r="BY159" s="282"/>
      <c r="BZ159" s="282"/>
      <c r="CA159" s="282"/>
      <c r="CB159" s="282"/>
      <c r="CC159" s="282"/>
      <c r="CD159" s="282"/>
      <c r="CE159" s="282"/>
      <c r="CF159" s="282"/>
      <c r="CG159" s="282"/>
      <c r="CH159" s="282"/>
      <c r="CI159" s="282"/>
      <c r="CJ159" s="282"/>
      <c r="CK159" s="282"/>
      <c r="CL159" s="282"/>
      <c r="CM159" s="282"/>
      <c r="CN159" s="282"/>
      <c r="CO159" s="282"/>
      <c r="CP159" s="282"/>
      <c r="CQ159" s="282"/>
      <c r="CR159" s="282"/>
      <c r="CS159" s="282"/>
      <c r="CT159" s="282"/>
      <c r="CU159" s="282"/>
      <c r="CV159" s="282"/>
      <c r="CW159" s="282"/>
      <c r="CX159" s="282"/>
      <c r="CY159" s="282"/>
      <c r="CZ159" s="282"/>
      <c r="DA159" s="282"/>
      <c r="DB159" s="282"/>
      <c r="DC159" s="282"/>
      <c r="DD159" s="282"/>
      <c r="DE159" s="282"/>
      <c r="DF159" s="282"/>
      <c r="DG159" s="282"/>
    </row>
    <row r="160" spans="35:111">
      <c r="AI160" s="1"/>
      <c r="AJ160" s="1"/>
      <c r="AK160" s="1"/>
      <c r="AL160" s="1"/>
      <c r="AM160" s="1"/>
      <c r="AN160" s="1"/>
      <c r="AO160" s="1"/>
      <c r="AP160" s="1"/>
      <c r="AQ160" s="282"/>
      <c r="AR160" s="282"/>
      <c r="AS160" s="282"/>
      <c r="AT160" s="282"/>
      <c r="AU160" s="282"/>
      <c r="AV160" s="282"/>
      <c r="AW160" s="282"/>
      <c r="AX160" s="282"/>
      <c r="AY160" s="282"/>
      <c r="AZ160" s="282"/>
      <c r="BA160" s="282"/>
      <c r="BB160" s="282"/>
      <c r="BC160" s="282"/>
      <c r="BD160" s="282"/>
      <c r="BE160" s="282"/>
      <c r="BF160" s="282"/>
      <c r="BG160" s="282"/>
      <c r="BH160" s="282"/>
      <c r="BI160" s="282"/>
      <c r="BJ160" s="282"/>
      <c r="BK160" s="282"/>
      <c r="BL160" s="282"/>
      <c r="BM160" s="282"/>
      <c r="BN160" s="282"/>
      <c r="BO160" s="282"/>
      <c r="BP160" s="282"/>
      <c r="BQ160" s="282"/>
      <c r="BR160" s="282"/>
      <c r="BS160" s="282"/>
      <c r="BT160" s="282"/>
      <c r="BU160" s="282"/>
      <c r="BV160" s="282"/>
      <c r="BW160" s="282"/>
      <c r="BX160" s="282"/>
      <c r="BY160" s="282"/>
      <c r="BZ160" s="282"/>
      <c r="CA160" s="282"/>
      <c r="CB160" s="282"/>
      <c r="CC160" s="282"/>
      <c r="CD160" s="282"/>
      <c r="CE160" s="282"/>
      <c r="CF160" s="282"/>
      <c r="CG160" s="282"/>
      <c r="CH160" s="282"/>
      <c r="CI160" s="282"/>
      <c r="CJ160" s="282"/>
      <c r="CK160" s="282"/>
      <c r="CL160" s="282"/>
      <c r="CM160" s="282"/>
      <c r="CN160" s="282"/>
      <c r="CO160" s="282"/>
      <c r="CP160" s="282"/>
      <c r="CQ160" s="282"/>
      <c r="CR160" s="282"/>
      <c r="CS160" s="282"/>
      <c r="CT160" s="282"/>
      <c r="CU160" s="282"/>
      <c r="CV160" s="282"/>
      <c r="CW160" s="282"/>
      <c r="CX160" s="282"/>
      <c r="CY160" s="282"/>
      <c r="CZ160" s="282"/>
      <c r="DA160" s="282"/>
      <c r="DB160" s="282"/>
      <c r="DC160" s="282"/>
      <c r="DD160" s="282"/>
      <c r="DE160" s="282"/>
      <c r="DF160" s="282"/>
      <c r="DG160" s="282"/>
    </row>
    <row r="161" spans="35:111">
      <c r="AI161" s="1"/>
      <c r="AJ161" s="1"/>
      <c r="AK161" s="1"/>
      <c r="AL161" s="1"/>
      <c r="AM161" s="1"/>
      <c r="AN161" s="1"/>
      <c r="AO161" s="1"/>
      <c r="AP161" s="1"/>
      <c r="AQ161" s="282"/>
      <c r="AR161" s="282"/>
      <c r="AS161" s="282"/>
      <c r="AT161" s="282"/>
      <c r="AU161" s="282"/>
      <c r="AV161" s="282"/>
      <c r="AW161" s="282"/>
      <c r="AX161" s="282"/>
      <c r="AY161" s="282"/>
      <c r="AZ161" s="282"/>
      <c r="BA161" s="282"/>
      <c r="BB161" s="282"/>
      <c r="BC161" s="282"/>
      <c r="BD161" s="282"/>
      <c r="BE161" s="282"/>
      <c r="BF161" s="282"/>
      <c r="BG161" s="282"/>
      <c r="BH161" s="282"/>
      <c r="BI161" s="282"/>
      <c r="BJ161" s="282"/>
      <c r="BK161" s="282"/>
      <c r="BL161" s="282"/>
      <c r="BM161" s="282"/>
      <c r="BN161" s="282"/>
      <c r="BO161" s="282"/>
      <c r="BP161" s="282"/>
      <c r="BQ161" s="282"/>
      <c r="BR161" s="282"/>
      <c r="BS161" s="282"/>
      <c r="BT161" s="282"/>
      <c r="BU161" s="282"/>
      <c r="BV161" s="282"/>
      <c r="BW161" s="282"/>
      <c r="BX161" s="282"/>
      <c r="BY161" s="282"/>
      <c r="BZ161" s="282"/>
      <c r="CA161" s="282"/>
      <c r="CB161" s="282"/>
      <c r="CC161" s="282"/>
      <c r="CD161" s="282"/>
      <c r="CE161" s="282"/>
      <c r="CF161" s="282"/>
      <c r="CG161" s="282"/>
      <c r="CH161" s="282"/>
      <c r="CI161" s="282"/>
      <c r="CJ161" s="282"/>
      <c r="CK161" s="282"/>
      <c r="CL161" s="282"/>
      <c r="CM161" s="282"/>
      <c r="CN161" s="282"/>
      <c r="CO161" s="282"/>
      <c r="CP161" s="282"/>
      <c r="CQ161" s="282"/>
      <c r="CR161" s="282"/>
      <c r="CS161" s="282"/>
      <c r="CT161" s="282"/>
      <c r="CU161" s="282"/>
      <c r="CV161" s="282"/>
      <c r="CW161" s="282"/>
      <c r="CX161" s="282"/>
      <c r="CY161" s="282"/>
      <c r="CZ161" s="282"/>
      <c r="DA161" s="282"/>
      <c r="DB161" s="282"/>
      <c r="DC161" s="282"/>
      <c r="DD161" s="282"/>
      <c r="DE161" s="282"/>
      <c r="DF161" s="282"/>
      <c r="DG161" s="282"/>
    </row>
    <row r="162" spans="35:111">
      <c r="AI162" s="1"/>
      <c r="AJ162" s="1"/>
      <c r="AK162" s="1"/>
      <c r="AL162" s="1"/>
      <c r="AM162" s="1"/>
      <c r="AN162" s="1"/>
      <c r="AO162" s="1"/>
      <c r="AP162" s="1"/>
      <c r="AQ162" s="282"/>
      <c r="AR162" s="282"/>
      <c r="AS162" s="282"/>
      <c r="AT162" s="282"/>
      <c r="AU162" s="282"/>
      <c r="AV162" s="282"/>
      <c r="AW162" s="282"/>
      <c r="AX162" s="282"/>
      <c r="AY162" s="282"/>
      <c r="AZ162" s="282"/>
      <c r="BA162" s="282"/>
      <c r="BB162" s="282"/>
      <c r="BC162" s="282"/>
      <c r="BD162" s="282"/>
      <c r="BE162" s="282"/>
      <c r="BF162" s="282"/>
      <c r="BG162" s="282"/>
      <c r="BH162" s="282"/>
      <c r="BI162" s="282"/>
      <c r="BJ162" s="282"/>
      <c r="BK162" s="282"/>
      <c r="BL162" s="282"/>
      <c r="BM162" s="282"/>
      <c r="BN162" s="282"/>
      <c r="BO162" s="282"/>
      <c r="BP162" s="282"/>
      <c r="BQ162" s="282"/>
      <c r="BR162" s="282"/>
      <c r="BS162" s="282"/>
      <c r="BT162" s="282"/>
      <c r="BU162" s="282"/>
      <c r="BV162" s="282"/>
      <c r="BW162" s="282"/>
      <c r="BX162" s="282"/>
      <c r="BY162" s="282"/>
      <c r="BZ162" s="282"/>
      <c r="CA162" s="282"/>
      <c r="CB162" s="282"/>
      <c r="CC162" s="282"/>
      <c r="CD162" s="282"/>
      <c r="CE162" s="282"/>
      <c r="CF162" s="282"/>
      <c r="CG162" s="282"/>
      <c r="CH162" s="282"/>
      <c r="CI162" s="282"/>
      <c r="CJ162" s="282"/>
      <c r="CK162" s="282"/>
      <c r="CL162" s="282"/>
      <c r="CM162" s="282"/>
      <c r="CN162" s="282"/>
      <c r="CO162" s="282"/>
      <c r="CP162" s="282"/>
      <c r="CQ162" s="282"/>
      <c r="CR162" s="282"/>
      <c r="CS162" s="282"/>
      <c r="CT162" s="282"/>
      <c r="CU162" s="282"/>
      <c r="CV162" s="282"/>
      <c r="CW162" s="282"/>
      <c r="CX162" s="282"/>
      <c r="CY162" s="282"/>
      <c r="CZ162" s="282"/>
      <c r="DA162" s="282"/>
      <c r="DB162" s="282"/>
      <c r="DC162" s="282"/>
      <c r="DD162" s="282"/>
      <c r="DE162" s="282"/>
      <c r="DF162" s="282"/>
      <c r="DG162" s="282"/>
    </row>
    <row r="163" spans="35:111">
      <c r="AI163" s="1"/>
      <c r="AJ163" s="1"/>
      <c r="AK163" s="1"/>
      <c r="AL163" s="1"/>
      <c r="AM163" s="1"/>
      <c r="AN163" s="1"/>
      <c r="AO163" s="1"/>
      <c r="AP163" s="1"/>
      <c r="AQ163" s="282"/>
      <c r="AR163" s="282"/>
      <c r="AS163" s="282"/>
      <c r="AT163" s="282"/>
      <c r="AU163" s="282"/>
      <c r="AV163" s="282"/>
      <c r="AW163" s="282"/>
      <c r="AX163" s="282"/>
      <c r="AY163" s="282"/>
      <c r="AZ163" s="282"/>
      <c r="BA163" s="282"/>
      <c r="BB163" s="282"/>
      <c r="BC163" s="282"/>
      <c r="BD163" s="282"/>
      <c r="BE163" s="282"/>
      <c r="BF163" s="282"/>
      <c r="BG163" s="282"/>
      <c r="BH163" s="282"/>
      <c r="BI163" s="282"/>
      <c r="BJ163" s="282"/>
      <c r="BK163" s="282"/>
      <c r="BL163" s="282"/>
      <c r="BM163" s="282"/>
      <c r="BN163" s="282"/>
      <c r="BO163" s="282"/>
      <c r="BP163" s="282"/>
      <c r="BQ163" s="282"/>
      <c r="BR163" s="282"/>
      <c r="BS163" s="282"/>
      <c r="BT163" s="282"/>
      <c r="BU163" s="282"/>
      <c r="BV163" s="282"/>
      <c r="BW163" s="282"/>
      <c r="BX163" s="282"/>
      <c r="BY163" s="282"/>
      <c r="BZ163" s="282"/>
      <c r="CA163" s="282"/>
      <c r="CB163" s="282"/>
      <c r="CC163" s="282"/>
      <c r="CD163" s="282"/>
      <c r="CE163" s="282"/>
      <c r="CF163" s="282"/>
      <c r="CG163" s="282"/>
      <c r="CH163" s="282"/>
      <c r="CI163" s="282"/>
      <c r="CJ163" s="282"/>
      <c r="CK163" s="282"/>
      <c r="CL163" s="282"/>
      <c r="CM163" s="282"/>
      <c r="CN163" s="282"/>
      <c r="CO163" s="282"/>
      <c r="CP163" s="282"/>
      <c r="CQ163" s="282"/>
      <c r="CR163" s="282"/>
      <c r="CS163" s="282"/>
      <c r="CT163" s="282"/>
      <c r="CU163" s="282"/>
      <c r="CV163" s="282"/>
      <c r="CW163" s="282"/>
      <c r="CX163" s="282"/>
      <c r="CY163" s="282"/>
      <c r="CZ163" s="282"/>
      <c r="DA163" s="282"/>
      <c r="DB163" s="282"/>
      <c r="DC163" s="282"/>
      <c r="DD163" s="282"/>
      <c r="DE163" s="282"/>
      <c r="DF163" s="282"/>
      <c r="DG163" s="282"/>
    </row>
    <row r="164" spans="35:111">
      <c r="AI164" s="1"/>
      <c r="AJ164" s="1"/>
      <c r="AK164" s="1"/>
      <c r="AL164" s="1"/>
      <c r="AM164" s="1"/>
      <c r="AN164" s="1"/>
      <c r="AO164" s="1"/>
      <c r="AP164" s="1"/>
      <c r="AQ164" s="282"/>
      <c r="AR164" s="282"/>
      <c r="AS164" s="282"/>
      <c r="AT164" s="282"/>
      <c r="AU164" s="282"/>
      <c r="AV164" s="282"/>
      <c r="AW164" s="282"/>
      <c r="AX164" s="282"/>
      <c r="AY164" s="282"/>
      <c r="AZ164" s="282"/>
      <c r="BA164" s="282"/>
      <c r="BB164" s="282"/>
      <c r="BC164" s="282"/>
      <c r="BD164" s="282"/>
      <c r="BE164" s="282"/>
      <c r="BF164" s="282"/>
      <c r="BG164" s="282"/>
      <c r="BH164" s="282"/>
      <c r="BI164" s="282"/>
      <c r="BJ164" s="282"/>
      <c r="BK164" s="282"/>
      <c r="BL164" s="282"/>
      <c r="BM164" s="282"/>
      <c r="BN164" s="282"/>
      <c r="BO164" s="282"/>
      <c r="BP164" s="282"/>
      <c r="BQ164" s="282"/>
      <c r="BR164" s="282"/>
      <c r="BS164" s="282"/>
      <c r="BT164" s="282"/>
      <c r="BU164" s="282"/>
      <c r="BV164" s="282"/>
      <c r="BW164" s="282"/>
      <c r="BX164" s="282"/>
      <c r="BY164" s="282"/>
      <c r="BZ164" s="282"/>
      <c r="CA164" s="282"/>
      <c r="CB164" s="282"/>
      <c r="CC164" s="282"/>
      <c r="CD164" s="282"/>
      <c r="CE164" s="282"/>
      <c r="CF164" s="282"/>
      <c r="CG164" s="282"/>
      <c r="CH164" s="282"/>
      <c r="CI164" s="282"/>
      <c r="CJ164" s="282"/>
      <c r="CK164" s="282"/>
      <c r="CL164" s="282"/>
      <c r="CM164" s="282"/>
      <c r="CN164" s="282"/>
      <c r="CO164" s="282"/>
      <c r="CP164" s="282"/>
      <c r="CQ164" s="282"/>
      <c r="CR164" s="282"/>
      <c r="CS164" s="282"/>
      <c r="CT164" s="282"/>
      <c r="CU164" s="282"/>
      <c r="CV164" s="282"/>
      <c r="CW164" s="282"/>
      <c r="CX164" s="282"/>
      <c r="CY164" s="282"/>
      <c r="CZ164" s="282"/>
      <c r="DA164" s="282"/>
      <c r="DB164" s="282"/>
      <c r="DC164" s="282"/>
      <c r="DD164" s="282"/>
      <c r="DE164" s="282"/>
      <c r="DF164" s="282"/>
      <c r="DG164" s="282"/>
    </row>
    <row r="165" spans="35:111">
      <c r="AI165" s="1"/>
      <c r="AJ165" s="1"/>
      <c r="AK165" s="1"/>
      <c r="AL165" s="1"/>
      <c r="AM165" s="1"/>
      <c r="AN165" s="1"/>
      <c r="AO165" s="1"/>
      <c r="AP165" s="1"/>
      <c r="AQ165" s="282"/>
      <c r="AR165" s="282"/>
      <c r="AS165" s="282"/>
      <c r="AT165" s="282"/>
      <c r="AU165" s="282"/>
      <c r="AV165" s="282"/>
      <c r="AW165" s="282"/>
      <c r="AX165" s="282"/>
      <c r="AY165" s="282"/>
      <c r="AZ165" s="282"/>
      <c r="BA165" s="282"/>
      <c r="BB165" s="282"/>
      <c r="BC165" s="282"/>
      <c r="BD165" s="282"/>
      <c r="BE165" s="282"/>
      <c r="BF165" s="282"/>
      <c r="BG165" s="282"/>
      <c r="BH165" s="282"/>
      <c r="BI165" s="282"/>
      <c r="BJ165" s="282"/>
      <c r="BK165" s="282"/>
      <c r="BL165" s="282"/>
      <c r="BM165" s="282"/>
      <c r="BN165" s="282"/>
      <c r="BO165" s="282"/>
      <c r="BP165" s="282"/>
      <c r="BQ165" s="282"/>
      <c r="BR165" s="282"/>
      <c r="BS165" s="282"/>
      <c r="BT165" s="282"/>
      <c r="BU165" s="282"/>
      <c r="BV165" s="282"/>
      <c r="BW165" s="282"/>
      <c r="BX165" s="282"/>
      <c r="BY165" s="282"/>
      <c r="BZ165" s="282"/>
      <c r="CA165" s="282"/>
      <c r="CB165" s="282"/>
      <c r="CC165" s="282"/>
      <c r="CD165" s="282"/>
      <c r="CE165" s="282"/>
      <c r="CF165" s="282"/>
      <c r="CG165" s="282"/>
      <c r="CH165" s="282"/>
      <c r="CI165" s="282"/>
      <c r="CJ165" s="282"/>
      <c r="CK165" s="282"/>
      <c r="CL165" s="282"/>
      <c r="CM165" s="282"/>
      <c r="CN165" s="282"/>
      <c r="CO165" s="282"/>
      <c r="CP165" s="282"/>
      <c r="CQ165" s="282"/>
      <c r="CR165" s="282"/>
      <c r="CS165" s="282"/>
      <c r="CT165" s="282"/>
      <c r="CU165" s="282"/>
      <c r="CV165" s="282"/>
      <c r="CW165" s="282"/>
      <c r="CX165" s="282"/>
      <c r="CY165" s="282"/>
      <c r="CZ165" s="282"/>
      <c r="DA165" s="282"/>
      <c r="DB165" s="282"/>
      <c r="DC165" s="282"/>
      <c r="DD165" s="282"/>
      <c r="DE165" s="282"/>
      <c r="DF165" s="282"/>
      <c r="DG165" s="282"/>
    </row>
    <row r="166" spans="35:111">
      <c r="AI166" s="1"/>
      <c r="AJ166" s="1"/>
      <c r="AK166" s="1"/>
      <c r="AL166" s="1"/>
      <c r="AM166" s="1"/>
      <c r="AN166" s="1"/>
      <c r="AO166" s="1"/>
      <c r="AP166" s="1"/>
      <c r="AQ166" s="282"/>
      <c r="AR166" s="282"/>
      <c r="AS166" s="282"/>
      <c r="AT166" s="282"/>
      <c r="AU166" s="282"/>
      <c r="AV166" s="282"/>
      <c r="AW166" s="282"/>
      <c r="AX166" s="282"/>
      <c r="AY166" s="282"/>
      <c r="AZ166" s="282"/>
      <c r="BA166" s="282"/>
      <c r="BB166" s="282"/>
      <c r="BC166" s="282"/>
      <c r="BD166" s="282"/>
      <c r="BE166" s="282"/>
      <c r="BF166" s="282"/>
      <c r="BG166" s="282"/>
      <c r="BH166" s="282"/>
      <c r="BI166" s="282"/>
      <c r="BJ166" s="282"/>
      <c r="BK166" s="282"/>
      <c r="BL166" s="282"/>
      <c r="BM166" s="282"/>
      <c r="BN166" s="282"/>
      <c r="BO166" s="282"/>
      <c r="BP166" s="282"/>
      <c r="BQ166" s="282"/>
      <c r="BR166" s="282"/>
      <c r="BS166" s="282"/>
      <c r="BT166" s="282"/>
      <c r="BU166" s="282"/>
      <c r="BV166" s="282"/>
      <c r="BW166" s="282"/>
      <c r="BX166" s="282"/>
      <c r="BY166" s="282"/>
      <c r="BZ166" s="282"/>
      <c r="CA166" s="282"/>
      <c r="CB166" s="282"/>
      <c r="CC166" s="282"/>
      <c r="CD166" s="282"/>
      <c r="CE166" s="282"/>
      <c r="CF166" s="282"/>
      <c r="CG166" s="282"/>
      <c r="CH166" s="282"/>
      <c r="CI166" s="282"/>
      <c r="CJ166" s="282"/>
      <c r="CK166" s="282"/>
      <c r="CL166" s="282"/>
      <c r="CM166" s="282"/>
      <c r="CN166" s="282"/>
      <c r="CO166" s="282"/>
      <c r="CP166" s="282"/>
      <c r="CQ166" s="282"/>
      <c r="CR166" s="282"/>
      <c r="CS166" s="282"/>
      <c r="CT166" s="282"/>
      <c r="CU166" s="282"/>
      <c r="CV166" s="282"/>
      <c r="CW166" s="282"/>
      <c r="CX166" s="282"/>
      <c r="CY166" s="282"/>
      <c r="CZ166" s="282"/>
      <c r="DA166" s="282"/>
      <c r="DB166" s="282"/>
      <c r="DC166" s="282"/>
      <c r="DD166" s="282"/>
      <c r="DE166" s="282"/>
      <c r="DF166" s="282"/>
      <c r="DG166" s="282"/>
    </row>
    <row r="167" spans="35:111">
      <c r="AI167" s="1"/>
      <c r="AJ167" s="1"/>
      <c r="AK167" s="1"/>
      <c r="AL167" s="1"/>
      <c r="AM167" s="1"/>
      <c r="AN167" s="1"/>
      <c r="AO167" s="1"/>
      <c r="AP167" s="1"/>
      <c r="AQ167" s="282"/>
      <c r="AR167" s="282"/>
      <c r="AS167" s="282"/>
      <c r="AT167" s="282"/>
      <c r="AU167" s="282"/>
      <c r="AV167" s="282"/>
      <c r="AW167" s="282"/>
      <c r="AX167" s="282"/>
      <c r="AY167" s="282"/>
      <c r="AZ167" s="282"/>
      <c r="BA167" s="282"/>
      <c r="BB167" s="282"/>
      <c r="BC167" s="282"/>
      <c r="BD167" s="282"/>
      <c r="BE167" s="282"/>
      <c r="BF167" s="282"/>
      <c r="BG167" s="282"/>
      <c r="BH167" s="282"/>
      <c r="BI167" s="282"/>
      <c r="BJ167" s="282"/>
      <c r="BK167" s="282"/>
      <c r="BL167" s="282"/>
      <c r="BM167" s="282"/>
      <c r="BN167" s="282"/>
      <c r="BO167" s="282"/>
      <c r="BP167" s="282"/>
      <c r="BQ167" s="282"/>
      <c r="BR167" s="282"/>
      <c r="BS167" s="282"/>
      <c r="BT167" s="282"/>
      <c r="BU167" s="282"/>
      <c r="BV167" s="282"/>
      <c r="BW167" s="282"/>
      <c r="BX167" s="282"/>
      <c r="BY167" s="282"/>
      <c r="BZ167" s="282"/>
      <c r="CA167" s="282"/>
      <c r="CB167" s="282"/>
      <c r="CC167" s="282"/>
      <c r="CD167" s="282"/>
      <c r="CE167" s="282"/>
      <c r="CF167" s="282"/>
      <c r="CG167" s="282"/>
      <c r="CH167" s="282"/>
      <c r="CI167" s="282"/>
      <c r="CJ167" s="282"/>
      <c r="CK167" s="282"/>
      <c r="CL167" s="282"/>
      <c r="CM167" s="282"/>
      <c r="CN167" s="282"/>
      <c r="CO167" s="282"/>
      <c r="CP167" s="282"/>
      <c r="CQ167" s="282"/>
      <c r="CR167" s="282"/>
      <c r="CS167" s="282"/>
      <c r="CT167" s="282"/>
      <c r="CU167" s="282"/>
      <c r="CV167" s="282"/>
      <c r="CW167" s="282"/>
      <c r="CX167" s="282"/>
      <c r="CY167" s="282"/>
      <c r="CZ167" s="282"/>
      <c r="DA167" s="282"/>
      <c r="DB167" s="282"/>
      <c r="DC167" s="282"/>
      <c r="DD167" s="282"/>
      <c r="DE167" s="282"/>
      <c r="DF167" s="282"/>
      <c r="DG167" s="282"/>
    </row>
    <row r="168" spans="35:111">
      <c r="AI168" s="1"/>
      <c r="AJ168" s="1"/>
      <c r="AK168" s="1"/>
      <c r="AL168" s="1"/>
      <c r="AM168" s="1"/>
      <c r="AN168" s="1"/>
      <c r="AO168" s="1"/>
      <c r="AP168" s="1"/>
      <c r="AQ168" s="282"/>
      <c r="AR168" s="282"/>
      <c r="AS168" s="282"/>
      <c r="AT168" s="282"/>
      <c r="AU168" s="282"/>
      <c r="AV168" s="282"/>
      <c r="AW168" s="282"/>
      <c r="AX168" s="282"/>
      <c r="AY168" s="282"/>
      <c r="AZ168" s="282"/>
      <c r="BA168" s="282"/>
      <c r="BB168" s="282"/>
      <c r="BC168" s="282"/>
      <c r="BD168" s="282"/>
      <c r="BE168" s="282"/>
      <c r="BF168" s="282"/>
      <c r="BG168" s="282"/>
      <c r="BH168" s="282"/>
      <c r="BI168" s="282"/>
      <c r="BJ168" s="282"/>
      <c r="BK168" s="282"/>
      <c r="BL168" s="282"/>
      <c r="BM168" s="282"/>
      <c r="BN168" s="282"/>
      <c r="BO168" s="282"/>
      <c r="BP168" s="282"/>
      <c r="BQ168" s="282"/>
      <c r="BR168" s="282"/>
      <c r="BS168" s="282"/>
      <c r="BT168" s="282"/>
      <c r="BU168" s="282"/>
      <c r="BV168" s="282"/>
      <c r="BW168" s="282"/>
      <c r="BX168" s="282"/>
      <c r="BY168" s="282"/>
      <c r="BZ168" s="282"/>
      <c r="CA168" s="282"/>
      <c r="CB168" s="282"/>
      <c r="CC168" s="282"/>
      <c r="CD168" s="282"/>
      <c r="CE168" s="282"/>
      <c r="CF168" s="282"/>
      <c r="CG168" s="282"/>
      <c r="CH168" s="282"/>
      <c r="CI168" s="282"/>
      <c r="CJ168" s="282"/>
      <c r="CK168" s="282"/>
      <c r="CL168" s="282"/>
      <c r="CM168" s="282"/>
      <c r="CN168" s="282"/>
      <c r="CO168" s="282"/>
      <c r="CP168" s="282"/>
      <c r="CQ168" s="282"/>
      <c r="CR168" s="282"/>
      <c r="CS168" s="282"/>
      <c r="CT168" s="282"/>
      <c r="CU168" s="282"/>
      <c r="CV168" s="282"/>
      <c r="CW168" s="282"/>
      <c r="CX168" s="282"/>
      <c r="CY168" s="282"/>
      <c r="CZ168" s="282"/>
      <c r="DA168" s="282"/>
      <c r="DB168" s="282"/>
      <c r="DC168" s="282"/>
      <c r="DD168" s="282"/>
      <c r="DE168" s="282"/>
      <c r="DF168" s="282"/>
      <c r="DG168" s="282"/>
    </row>
    <row r="169" spans="35:111">
      <c r="AI169" s="1"/>
      <c r="AJ169" s="1"/>
      <c r="AK169" s="1"/>
      <c r="AL169" s="1"/>
      <c r="AM169" s="1"/>
      <c r="AN169" s="1"/>
      <c r="AO169" s="1"/>
      <c r="AP169" s="1"/>
      <c r="AQ169" s="282"/>
      <c r="AR169" s="282"/>
      <c r="AS169" s="282"/>
      <c r="AT169" s="282"/>
      <c r="AU169" s="282"/>
      <c r="AV169" s="282"/>
      <c r="AW169" s="282"/>
      <c r="AX169" s="282"/>
      <c r="AY169" s="282"/>
      <c r="AZ169" s="282"/>
      <c r="BA169" s="282"/>
      <c r="BB169" s="282"/>
      <c r="BC169" s="282"/>
      <c r="BD169" s="282"/>
      <c r="BE169" s="282"/>
      <c r="BF169" s="282"/>
      <c r="BG169" s="282"/>
      <c r="BH169" s="282"/>
      <c r="BI169" s="282"/>
      <c r="BJ169" s="282"/>
      <c r="BK169" s="282"/>
      <c r="BL169" s="282"/>
      <c r="BM169" s="282"/>
      <c r="BN169" s="282"/>
      <c r="BO169" s="282"/>
      <c r="BP169" s="282"/>
      <c r="BQ169" s="282"/>
      <c r="BR169" s="282"/>
      <c r="BS169" s="282"/>
      <c r="BT169" s="282"/>
      <c r="BU169" s="282"/>
      <c r="BV169" s="282"/>
      <c r="BW169" s="282"/>
      <c r="BX169" s="282"/>
      <c r="BY169" s="282"/>
      <c r="BZ169" s="282"/>
      <c r="CA169" s="282"/>
      <c r="CB169" s="282"/>
      <c r="CC169" s="282"/>
      <c r="CD169" s="282"/>
      <c r="CE169" s="282"/>
      <c r="CF169" s="282"/>
      <c r="CG169" s="282"/>
      <c r="CH169" s="282"/>
      <c r="CI169" s="282"/>
      <c r="CJ169" s="282"/>
      <c r="CK169" s="282"/>
      <c r="CL169" s="282"/>
      <c r="CM169" s="282"/>
      <c r="CN169" s="282"/>
      <c r="CO169" s="282"/>
      <c r="CP169" s="282"/>
      <c r="CQ169" s="282"/>
      <c r="CR169" s="282"/>
      <c r="CS169" s="282"/>
      <c r="CT169" s="282"/>
      <c r="CU169" s="282"/>
      <c r="CV169" s="282"/>
      <c r="CW169" s="282"/>
      <c r="CX169" s="282"/>
      <c r="CY169" s="282"/>
      <c r="CZ169" s="282"/>
      <c r="DA169" s="282"/>
      <c r="DB169" s="282"/>
      <c r="DC169" s="282"/>
      <c r="DD169" s="282"/>
      <c r="DE169" s="282"/>
      <c r="DF169" s="282"/>
      <c r="DG169" s="282"/>
    </row>
    <row r="170" spans="35:111">
      <c r="AI170" s="1"/>
      <c r="AJ170" s="1"/>
      <c r="AK170" s="1"/>
      <c r="AL170" s="1"/>
      <c r="AM170" s="1"/>
      <c r="AN170" s="1"/>
      <c r="AO170" s="1"/>
      <c r="AP170" s="1"/>
      <c r="AQ170" s="282"/>
      <c r="AR170" s="282"/>
      <c r="AS170" s="282"/>
      <c r="AT170" s="282"/>
      <c r="AU170" s="282"/>
      <c r="AV170" s="282"/>
      <c r="AW170" s="282"/>
      <c r="AX170" s="282"/>
      <c r="AY170" s="282"/>
      <c r="AZ170" s="282"/>
      <c r="BA170" s="282"/>
      <c r="BB170" s="282"/>
      <c r="BC170" s="282"/>
      <c r="BD170" s="282"/>
      <c r="BE170" s="282"/>
      <c r="BF170" s="282"/>
      <c r="BG170" s="282"/>
      <c r="BH170" s="282"/>
      <c r="BI170" s="282"/>
      <c r="BJ170" s="282"/>
      <c r="BK170" s="282"/>
      <c r="BL170" s="282"/>
      <c r="BM170" s="282"/>
      <c r="BN170" s="282"/>
      <c r="BO170" s="282"/>
      <c r="BP170" s="282"/>
      <c r="BQ170" s="282"/>
      <c r="BR170" s="282"/>
      <c r="BS170" s="282"/>
      <c r="BT170" s="282"/>
      <c r="BU170" s="282"/>
      <c r="BV170" s="282"/>
      <c r="BW170" s="282"/>
      <c r="BX170" s="282"/>
      <c r="BY170" s="282"/>
      <c r="BZ170" s="282"/>
      <c r="CA170" s="282"/>
      <c r="CB170" s="282"/>
      <c r="CC170" s="282"/>
      <c r="CD170" s="282"/>
      <c r="CE170" s="282"/>
      <c r="CF170" s="282"/>
      <c r="CG170" s="282"/>
      <c r="CH170" s="282"/>
      <c r="CI170" s="282"/>
      <c r="CJ170" s="282"/>
      <c r="CK170" s="282"/>
      <c r="CL170" s="282"/>
      <c r="CM170" s="282"/>
      <c r="CN170" s="282"/>
      <c r="CO170" s="282"/>
      <c r="CP170" s="282"/>
      <c r="CQ170" s="282"/>
      <c r="CR170" s="282"/>
      <c r="CS170" s="282"/>
      <c r="CT170" s="282"/>
      <c r="CU170" s="282"/>
      <c r="CV170" s="282"/>
      <c r="CW170" s="282"/>
      <c r="CX170" s="282"/>
      <c r="CY170" s="282"/>
      <c r="CZ170" s="282"/>
      <c r="DA170" s="282"/>
      <c r="DB170" s="282"/>
      <c r="DC170" s="282"/>
      <c r="DD170" s="282"/>
      <c r="DE170" s="282"/>
      <c r="DF170" s="282"/>
      <c r="DG170" s="282"/>
    </row>
    <row r="171" spans="35:111">
      <c r="AI171" s="1"/>
      <c r="AJ171" s="1"/>
      <c r="AK171" s="1"/>
      <c r="AL171" s="1"/>
      <c r="AM171" s="1"/>
      <c r="AN171" s="1"/>
      <c r="AO171" s="1"/>
      <c r="AP171" s="1"/>
      <c r="AQ171" s="282"/>
      <c r="AR171" s="282"/>
      <c r="AS171" s="282"/>
      <c r="AT171" s="282"/>
      <c r="AU171" s="282"/>
      <c r="AV171" s="282"/>
      <c r="AW171" s="282"/>
      <c r="AX171" s="282"/>
      <c r="AY171" s="282"/>
      <c r="AZ171" s="282"/>
      <c r="BA171" s="282"/>
      <c r="BB171" s="282"/>
      <c r="BC171" s="282"/>
      <c r="BD171" s="282"/>
      <c r="BE171" s="282"/>
      <c r="BF171" s="282"/>
      <c r="BG171" s="282"/>
      <c r="BH171" s="282"/>
      <c r="BI171" s="282"/>
      <c r="BJ171" s="282"/>
      <c r="BK171" s="282"/>
      <c r="BL171" s="282"/>
      <c r="BM171" s="282"/>
      <c r="BN171" s="282"/>
      <c r="BO171" s="282"/>
      <c r="BP171" s="282"/>
      <c r="BQ171" s="282"/>
      <c r="BR171" s="282"/>
      <c r="BS171" s="282"/>
      <c r="BT171" s="282"/>
      <c r="BU171" s="282"/>
      <c r="BV171" s="282"/>
      <c r="BW171" s="282"/>
      <c r="BX171" s="282"/>
      <c r="BY171" s="282"/>
      <c r="BZ171" s="282"/>
      <c r="CA171" s="282"/>
      <c r="CB171" s="282"/>
      <c r="CC171" s="282"/>
      <c r="CD171" s="282"/>
      <c r="CE171" s="282"/>
      <c r="CF171" s="282"/>
      <c r="CG171" s="282"/>
      <c r="CH171" s="282"/>
      <c r="CI171" s="282"/>
      <c r="CJ171" s="282"/>
      <c r="CK171" s="282"/>
      <c r="CL171" s="282"/>
      <c r="CM171" s="282"/>
      <c r="CN171" s="282"/>
      <c r="CO171" s="282"/>
      <c r="CP171" s="282"/>
      <c r="CQ171" s="282"/>
      <c r="CR171" s="282"/>
      <c r="CS171" s="282"/>
      <c r="CT171" s="282"/>
      <c r="CU171" s="282"/>
      <c r="CV171" s="282"/>
      <c r="CW171" s="282"/>
      <c r="CX171" s="282"/>
      <c r="CY171" s="282"/>
      <c r="CZ171" s="282"/>
      <c r="DA171" s="282"/>
      <c r="DB171" s="282"/>
      <c r="DC171" s="282"/>
      <c r="DD171" s="282"/>
      <c r="DE171" s="282"/>
      <c r="DF171" s="282"/>
      <c r="DG171" s="282"/>
    </row>
    <row r="172" spans="35:111">
      <c r="AI172" s="1"/>
      <c r="AJ172" s="1"/>
      <c r="AK172" s="1"/>
      <c r="AL172" s="1"/>
      <c r="AM172" s="1"/>
      <c r="AN172" s="1"/>
      <c r="AO172" s="1"/>
      <c r="AP172" s="1"/>
      <c r="AQ172" s="282"/>
      <c r="AR172" s="282"/>
      <c r="AS172" s="282"/>
      <c r="AT172" s="282"/>
      <c r="AU172" s="282"/>
      <c r="AV172" s="282"/>
      <c r="AW172" s="282"/>
      <c r="AX172" s="282"/>
      <c r="AY172" s="282"/>
      <c r="AZ172" s="282"/>
      <c r="BA172" s="282"/>
      <c r="BB172" s="282"/>
      <c r="BC172" s="282"/>
      <c r="BD172" s="282"/>
      <c r="BE172" s="282"/>
      <c r="BF172" s="282"/>
      <c r="BG172" s="282"/>
      <c r="BH172" s="282"/>
      <c r="BI172" s="282"/>
      <c r="BJ172" s="282"/>
      <c r="BK172" s="282"/>
      <c r="BL172" s="282"/>
      <c r="BM172" s="282"/>
      <c r="BN172" s="282"/>
      <c r="BO172" s="282"/>
      <c r="BP172" s="282"/>
      <c r="BQ172" s="282"/>
      <c r="BR172" s="282"/>
      <c r="BS172" s="282"/>
      <c r="BT172" s="282"/>
      <c r="BU172" s="282"/>
      <c r="BV172" s="282"/>
      <c r="BW172" s="282"/>
      <c r="BX172" s="282"/>
      <c r="BY172" s="282"/>
      <c r="BZ172" s="282"/>
      <c r="CA172" s="282"/>
      <c r="CB172" s="282"/>
      <c r="CC172" s="282"/>
      <c r="CD172" s="282"/>
      <c r="CE172" s="282"/>
      <c r="CF172" s="282"/>
      <c r="CG172" s="282"/>
      <c r="CH172" s="282"/>
      <c r="CI172" s="282"/>
      <c r="CJ172" s="282"/>
      <c r="CK172" s="282"/>
      <c r="CL172" s="282"/>
      <c r="CM172" s="282"/>
      <c r="CN172" s="282"/>
      <c r="CO172" s="282"/>
      <c r="CP172" s="282"/>
      <c r="CQ172" s="282"/>
      <c r="CR172" s="282"/>
      <c r="CS172" s="282"/>
      <c r="CT172" s="282"/>
      <c r="CU172" s="282"/>
      <c r="CV172" s="282"/>
      <c r="CW172" s="282"/>
      <c r="CX172" s="282"/>
      <c r="CY172" s="282"/>
      <c r="CZ172" s="282"/>
      <c r="DA172" s="282"/>
      <c r="DB172" s="282"/>
      <c r="DC172" s="282"/>
      <c r="DD172" s="282"/>
      <c r="DE172" s="282"/>
      <c r="DF172" s="282"/>
      <c r="DG172" s="282"/>
    </row>
    <row r="173" spans="35:111">
      <c r="AI173" s="1"/>
      <c r="AJ173" s="1"/>
      <c r="AK173" s="1"/>
      <c r="AL173" s="1"/>
      <c r="AM173" s="1"/>
      <c r="AN173" s="1"/>
      <c r="AO173" s="1"/>
      <c r="AP173" s="1"/>
      <c r="AQ173" s="282"/>
      <c r="AR173" s="282"/>
      <c r="AS173" s="282"/>
      <c r="AT173" s="282"/>
      <c r="AU173" s="282"/>
      <c r="AV173" s="282"/>
      <c r="AW173" s="282"/>
      <c r="AX173" s="282"/>
      <c r="AY173" s="282"/>
      <c r="AZ173" s="282"/>
      <c r="BA173" s="282"/>
      <c r="BB173" s="282"/>
      <c r="BC173" s="282"/>
      <c r="BD173" s="282"/>
      <c r="BE173" s="282"/>
      <c r="BF173" s="282"/>
      <c r="BG173" s="282"/>
      <c r="BH173" s="282"/>
      <c r="BI173" s="282"/>
      <c r="BJ173" s="282"/>
      <c r="BK173" s="282"/>
      <c r="BL173" s="282"/>
      <c r="BM173" s="282"/>
      <c r="BN173" s="282"/>
      <c r="BO173" s="282"/>
      <c r="BP173" s="282"/>
      <c r="BQ173" s="282"/>
      <c r="BR173" s="282"/>
      <c r="BS173" s="282"/>
      <c r="BT173" s="282"/>
      <c r="BU173" s="282"/>
      <c r="BV173" s="282"/>
      <c r="BW173" s="282"/>
      <c r="BX173" s="282"/>
      <c r="BY173" s="282"/>
      <c r="BZ173" s="282"/>
      <c r="CA173" s="282"/>
      <c r="CB173" s="282"/>
      <c r="CC173" s="282"/>
      <c r="CD173" s="282"/>
      <c r="CE173" s="282"/>
      <c r="CF173" s="282"/>
      <c r="CG173" s="282"/>
      <c r="CH173" s="282"/>
      <c r="CI173" s="282"/>
      <c r="CJ173" s="282"/>
      <c r="CK173" s="282"/>
      <c r="CL173" s="282"/>
      <c r="CM173" s="282"/>
      <c r="CN173" s="282"/>
      <c r="CO173" s="282"/>
      <c r="CP173" s="282"/>
      <c r="CQ173" s="282"/>
      <c r="CR173" s="282"/>
      <c r="CS173" s="282"/>
      <c r="CT173" s="282"/>
      <c r="CU173" s="282"/>
      <c r="CV173" s="282"/>
      <c r="CW173" s="282"/>
      <c r="CX173" s="282"/>
      <c r="CY173" s="282"/>
      <c r="CZ173" s="282"/>
      <c r="DA173" s="282"/>
      <c r="DB173" s="282"/>
      <c r="DC173" s="282"/>
      <c r="DD173" s="282"/>
      <c r="DE173" s="282"/>
      <c r="DF173" s="282"/>
      <c r="DG173" s="282"/>
    </row>
    <row r="174" spans="35:111">
      <c r="AI174" s="1"/>
      <c r="AJ174" s="1"/>
      <c r="AK174" s="1"/>
      <c r="AL174" s="1"/>
      <c r="AM174" s="1"/>
      <c r="AN174" s="1"/>
      <c r="AO174" s="1"/>
      <c r="AP174" s="1"/>
      <c r="AQ174" s="282"/>
      <c r="AR174" s="282"/>
      <c r="AS174" s="282"/>
      <c r="AT174" s="282"/>
      <c r="AU174" s="282"/>
      <c r="AV174" s="282"/>
      <c r="AW174" s="282"/>
      <c r="AX174" s="282"/>
      <c r="AY174" s="282"/>
      <c r="AZ174" s="282"/>
      <c r="BA174" s="282"/>
      <c r="BB174" s="282"/>
      <c r="BC174" s="282"/>
      <c r="BD174" s="282"/>
      <c r="BE174" s="282"/>
      <c r="BF174" s="282"/>
      <c r="BG174" s="282"/>
      <c r="BH174" s="282"/>
      <c r="BI174" s="282"/>
      <c r="BJ174" s="282"/>
      <c r="BK174" s="282"/>
      <c r="BL174" s="282"/>
      <c r="BM174" s="282"/>
      <c r="BN174" s="282"/>
      <c r="BO174" s="282"/>
      <c r="BP174" s="282"/>
      <c r="BQ174" s="282"/>
      <c r="BR174" s="282"/>
      <c r="BS174" s="282"/>
      <c r="BT174" s="282"/>
      <c r="BU174" s="282"/>
      <c r="BV174" s="282"/>
      <c r="BW174" s="282"/>
      <c r="BX174" s="282"/>
      <c r="BY174" s="282"/>
      <c r="BZ174" s="282"/>
      <c r="CA174" s="282"/>
      <c r="CB174" s="282"/>
      <c r="CC174" s="282"/>
      <c r="CD174" s="282"/>
      <c r="CE174" s="282"/>
      <c r="CF174" s="282"/>
      <c r="CG174" s="282"/>
      <c r="CH174" s="282"/>
      <c r="CI174" s="282"/>
      <c r="CJ174" s="282"/>
      <c r="CK174" s="282"/>
      <c r="CL174" s="282"/>
      <c r="CM174" s="282"/>
      <c r="CN174" s="282"/>
      <c r="CO174" s="282"/>
      <c r="CP174" s="282"/>
      <c r="CQ174" s="282"/>
      <c r="CR174" s="282"/>
      <c r="CS174" s="282"/>
      <c r="CT174" s="282"/>
      <c r="CU174" s="282"/>
      <c r="CV174" s="282"/>
      <c r="CW174" s="282"/>
      <c r="CX174" s="282"/>
      <c r="CY174" s="282"/>
      <c r="CZ174" s="282"/>
      <c r="DA174" s="282"/>
      <c r="DB174" s="282"/>
      <c r="DC174" s="282"/>
      <c r="DD174" s="282"/>
      <c r="DE174" s="282"/>
      <c r="DF174" s="282"/>
      <c r="DG174" s="282"/>
    </row>
    <row r="175" spans="35:111">
      <c r="AI175" s="1"/>
      <c r="AJ175" s="1"/>
      <c r="AK175" s="1"/>
      <c r="AL175" s="1"/>
      <c r="AM175" s="1"/>
      <c r="AN175" s="1"/>
      <c r="AO175" s="1"/>
      <c r="AP175" s="1"/>
      <c r="AQ175" s="282"/>
      <c r="AR175" s="282"/>
      <c r="AS175" s="282"/>
      <c r="AT175" s="282"/>
      <c r="AU175" s="282"/>
      <c r="AV175" s="282"/>
      <c r="AW175" s="282"/>
      <c r="AX175" s="282"/>
      <c r="AY175" s="282"/>
      <c r="AZ175" s="282"/>
      <c r="BA175" s="282"/>
      <c r="BB175" s="282"/>
      <c r="BC175" s="282"/>
      <c r="BD175" s="282"/>
      <c r="BE175" s="282"/>
      <c r="BF175" s="282"/>
      <c r="BG175" s="282"/>
      <c r="BH175" s="282"/>
      <c r="BI175" s="282"/>
      <c r="BJ175" s="282"/>
      <c r="BK175" s="282"/>
      <c r="BL175" s="282"/>
      <c r="BM175" s="282"/>
      <c r="BN175" s="282"/>
      <c r="BO175" s="282"/>
      <c r="BP175" s="282"/>
      <c r="BQ175" s="282"/>
      <c r="BR175" s="282"/>
      <c r="BS175" s="282"/>
      <c r="BT175" s="282"/>
      <c r="BU175" s="282"/>
      <c r="BV175" s="282"/>
      <c r="BW175" s="282"/>
      <c r="BX175" s="282"/>
      <c r="BY175" s="282"/>
      <c r="BZ175" s="282"/>
      <c r="CA175" s="282"/>
      <c r="CB175" s="282"/>
      <c r="CC175" s="282"/>
      <c r="CD175" s="282"/>
      <c r="CE175" s="282"/>
      <c r="CF175" s="282"/>
      <c r="CG175" s="282"/>
      <c r="CH175" s="282"/>
      <c r="CI175" s="282"/>
      <c r="CJ175" s="282"/>
      <c r="CK175" s="282"/>
      <c r="CL175" s="282"/>
      <c r="CM175" s="282"/>
      <c r="CN175" s="282"/>
      <c r="CO175" s="282"/>
      <c r="CP175" s="282"/>
      <c r="CQ175" s="282"/>
      <c r="CR175" s="282"/>
      <c r="CS175" s="282"/>
      <c r="CT175" s="282"/>
      <c r="CU175" s="282"/>
      <c r="CV175" s="282"/>
      <c r="CW175" s="282"/>
      <c r="CX175" s="282"/>
      <c r="CY175" s="282"/>
      <c r="CZ175" s="282"/>
      <c r="DA175" s="282"/>
      <c r="DB175" s="282"/>
      <c r="DC175" s="282"/>
      <c r="DD175" s="282"/>
      <c r="DE175" s="282"/>
      <c r="DF175" s="282"/>
      <c r="DG175" s="282"/>
    </row>
    <row r="176" spans="35:111">
      <c r="AI176" s="1"/>
      <c r="AJ176" s="1"/>
      <c r="AK176" s="1"/>
      <c r="AL176" s="1"/>
      <c r="AM176" s="1"/>
      <c r="AN176" s="1"/>
      <c r="AO176" s="1"/>
      <c r="AP176" s="1"/>
      <c r="AQ176" s="282"/>
      <c r="AR176" s="282"/>
      <c r="AS176" s="282"/>
      <c r="AT176" s="282"/>
      <c r="AU176" s="282"/>
      <c r="AV176" s="282"/>
      <c r="AW176" s="282"/>
      <c r="AX176" s="282"/>
      <c r="AY176" s="282"/>
      <c r="AZ176" s="282"/>
      <c r="BA176" s="282"/>
      <c r="BB176" s="282"/>
      <c r="BC176" s="282"/>
      <c r="BD176" s="282"/>
      <c r="BE176" s="282"/>
      <c r="BF176" s="282"/>
      <c r="BG176" s="282"/>
      <c r="BH176" s="282"/>
      <c r="BI176" s="282"/>
      <c r="BJ176" s="282"/>
      <c r="BK176" s="282"/>
      <c r="BL176" s="282"/>
      <c r="BM176" s="282"/>
      <c r="BN176" s="282"/>
      <c r="BO176" s="282"/>
      <c r="BP176" s="282"/>
      <c r="BQ176" s="282"/>
      <c r="BR176" s="282"/>
      <c r="BS176" s="282"/>
      <c r="BT176" s="282"/>
      <c r="BU176" s="282"/>
      <c r="BV176" s="282"/>
      <c r="BW176" s="282"/>
      <c r="BX176" s="282"/>
      <c r="BY176" s="282"/>
      <c r="BZ176" s="282"/>
      <c r="CA176" s="282"/>
      <c r="CB176" s="282"/>
      <c r="CC176" s="282"/>
      <c r="CD176" s="282"/>
      <c r="CE176" s="282"/>
      <c r="CF176" s="282"/>
      <c r="CG176" s="282"/>
      <c r="CH176" s="282"/>
      <c r="CI176" s="282"/>
      <c r="CJ176" s="282"/>
      <c r="CK176" s="282"/>
      <c r="CL176" s="282"/>
      <c r="CM176" s="282"/>
      <c r="CN176" s="282"/>
      <c r="CO176" s="282"/>
      <c r="CP176" s="282"/>
      <c r="CQ176" s="282"/>
      <c r="CR176" s="282"/>
      <c r="CS176" s="282"/>
      <c r="CT176" s="282"/>
      <c r="CU176" s="282"/>
      <c r="CV176" s="282"/>
      <c r="CW176" s="282"/>
      <c r="CX176" s="282"/>
      <c r="CY176" s="282"/>
      <c r="CZ176" s="282"/>
      <c r="DA176" s="282"/>
      <c r="DB176" s="282"/>
      <c r="DC176" s="282"/>
      <c r="DD176" s="282"/>
      <c r="DE176" s="282"/>
      <c r="DF176" s="282"/>
      <c r="DG176" s="282"/>
    </row>
    <row r="177" spans="35:111">
      <c r="AI177" s="1"/>
      <c r="AJ177" s="1"/>
      <c r="AK177" s="1"/>
      <c r="AL177" s="1"/>
      <c r="AM177" s="1"/>
      <c r="AN177" s="1"/>
      <c r="AO177" s="1"/>
      <c r="AP177" s="1"/>
      <c r="AQ177" s="282"/>
      <c r="AR177" s="282"/>
      <c r="AS177" s="282"/>
      <c r="AT177" s="282"/>
      <c r="AU177" s="282"/>
      <c r="AV177" s="282"/>
      <c r="AW177" s="282"/>
      <c r="AX177" s="282"/>
      <c r="AY177" s="282"/>
      <c r="AZ177" s="282"/>
      <c r="BA177" s="282"/>
      <c r="BB177" s="282"/>
      <c r="BC177" s="282"/>
      <c r="BD177" s="282"/>
      <c r="BE177" s="282"/>
      <c r="BF177" s="282"/>
      <c r="BG177" s="282"/>
      <c r="BH177" s="282"/>
      <c r="BI177" s="282"/>
      <c r="BJ177" s="282"/>
      <c r="BK177" s="282"/>
      <c r="BL177" s="282"/>
      <c r="BM177" s="282"/>
      <c r="BN177" s="282"/>
      <c r="BO177" s="282"/>
      <c r="BP177" s="282"/>
      <c r="BQ177" s="282"/>
      <c r="BR177" s="282"/>
      <c r="BS177" s="282"/>
      <c r="BT177" s="282"/>
      <c r="BU177" s="282"/>
      <c r="BV177" s="282"/>
      <c r="BW177" s="282"/>
      <c r="BX177" s="282"/>
      <c r="BY177" s="282"/>
      <c r="BZ177" s="282"/>
      <c r="CA177" s="282"/>
      <c r="CB177" s="282"/>
      <c r="CC177" s="282"/>
      <c r="CD177" s="282"/>
      <c r="CE177" s="282"/>
      <c r="CF177" s="282"/>
      <c r="CG177" s="282"/>
      <c r="CH177" s="282"/>
      <c r="CI177" s="282"/>
      <c r="CJ177" s="282"/>
      <c r="CK177" s="282"/>
      <c r="CL177" s="282"/>
      <c r="CM177" s="282"/>
      <c r="CN177" s="282"/>
      <c r="CO177" s="282"/>
      <c r="CP177" s="282"/>
      <c r="CQ177" s="282"/>
      <c r="CR177" s="282"/>
      <c r="CS177" s="282"/>
      <c r="CT177" s="282"/>
      <c r="CU177" s="282"/>
      <c r="CV177" s="282"/>
      <c r="CW177" s="282"/>
      <c r="CX177" s="282"/>
      <c r="CY177" s="282"/>
      <c r="CZ177" s="282"/>
      <c r="DA177" s="282"/>
      <c r="DB177" s="282"/>
      <c r="DC177" s="282"/>
      <c r="DD177" s="282"/>
      <c r="DE177" s="282"/>
      <c r="DF177" s="282"/>
      <c r="DG177" s="282"/>
    </row>
    <row r="178" spans="35:111">
      <c r="AI178" s="1"/>
      <c r="AJ178" s="1"/>
      <c r="AK178" s="1"/>
      <c r="AL178" s="1"/>
      <c r="AM178" s="1"/>
      <c r="AN178" s="1"/>
      <c r="AO178" s="1"/>
      <c r="AP178" s="1"/>
      <c r="AQ178" s="282"/>
      <c r="AR178" s="282"/>
      <c r="AS178" s="282"/>
      <c r="AT178" s="282"/>
      <c r="AU178" s="282"/>
      <c r="AV178" s="282"/>
      <c r="AW178" s="282"/>
      <c r="AX178" s="282"/>
      <c r="AY178" s="282"/>
      <c r="AZ178" s="282"/>
      <c r="BA178" s="282"/>
      <c r="BB178" s="282"/>
      <c r="BC178" s="282"/>
      <c r="BD178" s="282"/>
      <c r="BE178" s="282"/>
      <c r="BF178" s="282"/>
      <c r="BG178" s="282"/>
      <c r="BH178" s="282"/>
      <c r="BI178" s="282"/>
      <c r="BJ178" s="282"/>
      <c r="BK178" s="282"/>
      <c r="BL178" s="282"/>
      <c r="BM178" s="282"/>
      <c r="BN178" s="282"/>
      <c r="BO178" s="282"/>
      <c r="BP178" s="282"/>
      <c r="BQ178" s="282"/>
      <c r="BR178" s="282"/>
      <c r="BS178" s="282"/>
      <c r="BT178" s="282"/>
      <c r="BU178" s="282"/>
      <c r="BV178" s="282"/>
      <c r="BW178" s="282"/>
      <c r="BX178" s="282"/>
      <c r="BY178" s="282"/>
      <c r="BZ178" s="282"/>
      <c r="CA178" s="282"/>
      <c r="CB178" s="282"/>
      <c r="CC178" s="282"/>
      <c r="CD178" s="282"/>
      <c r="CE178" s="282"/>
      <c r="CF178" s="282"/>
      <c r="CG178" s="282"/>
      <c r="CH178" s="282"/>
      <c r="CI178" s="282"/>
      <c r="CJ178" s="282"/>
      <c r="CK178" s="282"/>
      <c r="CL178" s="282"/>
      <c r="CM178" s="282"/>
      <c r="CN178" s="282"/>
      <c r="CO178" s="282"/>
      <c r="CP178" s="282"/>
      <c r="CQ178" s="282"/>
      <c r="CR178" s="282"/>
      <c r="CS178" s="282"/>
      <c r="CT178" s="282"/>
      <c r="CU178" s="282"/>
      <c r="CV178" s="282"/>
      <c r="CW178" s="282"/>
      <c r="CX178" s="282"/>
      <c r="CY178" s="282"/>
      <c r="CZ178" s="282"/>
      <c r="DA178" s="282"/>
      <c r="DB178" s="282"/>
      <c r="DC178" s="282"/>
      <c r="DD178" s="282"/>
      <c r="DE178" s="282"/>
      <c r="DF178" s="282"/>
      <c r="DG178" s="282"/>
    </row>
    <row r="179" spans="35:111">
      <c r="AI179" s="1"/>
      <c r="AJ179" s="1"/>
      <c r="AK179" s="1"/>
      <c r="AL179" s="1"/>
      <c r="AM179" s="1"/>
      <c r="AN179" s="1"/>
      <c r="AO179" s="1"/>
      <c r="AP179" s="1"/>
      <c r="AQ179" s="282"/>
      <c r="AR179" s="282"/>
      <c r="AS179" s="282"/>
      <c r="AT179" s="282"/>
      <c r="AU179" s="282"/>
      <c r="AV179" s="282"/>
      <c r="AW179" s="282"/>
      <c r="AX179" s="282"/>
      <c r="AY179" s="282"/>
      <c r="AZ179" s="282"/>
      <c r="BA179" s="282"/>
      <c r="BB179" s="282"/>
      <c r="BC179" s="282"/>
      <c r="BD179" s="282"/>
      <c r="BE179" s="282"/>
      <c r="BF179" s="282"/>
      <c r="BG179" s="282"/>
      <c r="BH179" s="282"/>
      <c r="BI179" s="282"/>
      <c r="BJ179" s="282"/>
      <c r="BK179" s="282"/>
      <c r="BL179" s="282"/>
      <c r="BM179" s="282"/>
      <c r="BN179" s="282"/>
      <c r="BO179" s="282"/>
      <c r="BP179" s="282"/>
      <c r="BQ179" s="282"/>
      <c r="BR179" s="282"/>
      <c r="BS179" s="282"/>
      <c r="BT179" s="282"/>
      <c r="BU179" s="282"/>
      <c r="BV179" s="282"/>
      <c r="BW179" s="282"/>
      <c r="BX179" s="282"/>
      <c r="BY179" s="282"/>
      <c r="BZ179" s="282"/>
      <c r="CA179" s="282"/>
      <c r="CB179" s="282"/>
      <c r="CC179" s="282"/>
      <c r="CD179" s="282"/>
      <c r="CE179" s="282"/>
      <c r="CF179" s="282"/>
      <c r="CG179" s="282"/>
      <c r="CH179" s="282"/>
      <c r="CI179" s="282"/>
      <c r="CJ179" s="282"/>
      <c r="CK179" s="282"/>
      <c r="CL179" s="282"/>
      <c r="CM179" s="282"/>
      <c r="CN179" s="282"/>
      <c r="CO179" s="282"/>
      <c r="CP179" s="282"/>
      <c r="CQ179" s="282"/>
      <c r="CR179" s="282"/>
      <c r="CS179" s="282"/>
      <c r="CT179" s="282"/>
      <c r="CU179" s="282"/>
      <c r="CV179" s="282"/>
      <c r="CW179" s="282"/>
      <c r="CX179" s="282"/>
      <c r="CY179" s="282"/>
      <c r="CZ179" s="282"/>
      <c r="DA179" s="282"/>
      <c r="DB179" s="282"/>
      <c r="DC179" s="282"/>
      <c r="DD179" s="282"/>
      <c r="DE179" s="282"/>
      <c r="DF179" s="282"/>
      <c r="DG179" s="282"/>
    </row>
    <row r="180" spans="35:111">
      <c r="AI180" s="1"/>
      <c r="AJ180" s="1"/>
      <c r="AK180" s="1"/>
      <c r="AL180" s="1"/>
      <c r="AM180" s="1"/>
      <c r="AN180" s="1"/>
      <c r="AO180" s="1"/>
      <c r="AP180" s="1"/>
      <c r="AQ180" s="282"/>
      <c r="AR180" s="282"/>
      <c r="AS180" s="282"/>
      <c r="AT180" s="282"/>
      <c r="AU180" s="282"/>
      <c r="AV180" s="282"/>
      <c r="AW180" s="282"/>
      <c r="AX180" s="282"/>
      <c r="AY180" s="282"/>
      <c r="AZ180" s="282"/>
      <c r="BA180" s="282"/>
      <c r="BB180" s="282"/>
      <c r="BC180" s="282"/>
      <c r="BD180" s="282"/>
      <c r="BE180" s="282"/>
      <c r="BF180" s="282"/>
      <c r="BG180" s="282"/>
      <c r="BH180" s="282"/>
      <c r="BI180" s="282"/>
      <c r="BJ180" s="282"/>
      <c r="BK180" s="282"/>
      <c r="BL180" s="282"/>
      <c r="BM180" s="282"/>
      <c r="BN180" s="282"/>
      <c r="BO180" s="282"/>
      <c r="BP180" s="282"/>
      <c r="BQ180" s="282"/>
      <c r="BR180" s="282"/>
      <c r="BS180" s="282"/>
      <c r="BT180" s="282"/>
      <c r="BU180" s="282"/>
      <c r="BV180" s="282"/>
      <c r="BW180" s="282"/>
      <c r="BX180" s="282"/>
      <c r="BY180" s="282"/>
      <c r="BZ180" s="282"/>
      <c r="CA180" s="282"/>
      <c r="CB180" s="282"/>
      <c r="CC180" s="282"/>
      <c r="CD180" s="282"/>
      <c r="CE180" s="282"/>
      <c r="CF180" s="282"/>
      <c r="CG180" s="282"/>
      <c r="CH180" s="282"/>
      <c r="CI180" s="282"/>
      <c r="CJ180" s="282"/>
      <c r="CK180" s="282"/>
      <c r="CL180" s="282"/>
      <c r="CM180" s="282"/>
      <c r="CN180" s="282"/>
      <c r="CO180" s="282"/>
      <c r="CP180" s="282"/>
      <c r="CQ180" s="282"/>
      <c r="CR180" s="282"/>
      <c r="CS180" s="282"/>
      <c r="CT180" s="282"/>
      <c r="CU180" s="282"/>
      <c r="CV180" s="282"/>
      <c r="CW180" s="282"/>
      <c r="CX180" s="282"/>
      <c r="CY180" s="282"/>
      <c r="CZ180" s="282"/>
      <c r="DA180" s="282"/>
      <c r="DB180" s="282"/>
      <c r="DC180" s="282"/>
      <c r="DD180" s="282"/>
      <c r="DE180" s="282"/>
      <c r="DF180" s="282"/>
      <c r="DG180" s="282"/>
    </row>
    <row r="181" spans="35:111">
      <c r="AI181" s="1"/>
      <c r="AJ181" s="1"/>
      <c r="AK181" s="1"/>
      <c r="AL181" s="1"/>
      <c r="AM181" s="1"/>
      <c r="AN181" s="1"/>
      <c r="AO181" s="1"/>
      <c r="AP181" s="1"/>
      <c r="AQ181" s="282"/>
      <c r="AR181" s="282"/>
      <c r="AS181" s="282"/>
      <c r="AT181" s="282"/>
      <c r="AU181" s="282"/>
      <c r="AV181" s="282"/>
      <c r="AW181" s="282"/>
      <c r="AX181" s="282"/>
      <c r="AY181" s="282"/>
      <c r="AZ181" s="282"/>
      <c r="BA181" s="282"/>
      <c r="BB181" s="282"/>
      <c r="BC181" s="282"/>
      <c r="BD181" s="282"/>
      <c r="BE181" s="282"/>
      <c r="BF181" s="282"/>
      <c r="BG181" s="282"/>
      <c r="BH181" s="282"/>
      <c r="BI181" s="282"/>
      <c r="BJ181" s="282"/>
      <c r="BK181" s="282"/>
      <c r="BL181" s="282"/>
      <c r="BM181" s="282"/>
      <c r="BN181" s="282"/>
      <c r="BO181" s="282"/>
      <c r="BP181" s="282"/>
      <c r="BQ181" s="282"/>
      <c r="BR181" s="282"/>
      <c r="BS181" s="282"/>
      <c r="BT181" s="282"/>
      <c r="BU181" s="282"/>
      <c r="BV181" s="282"/>
      <c r="BW181" s="282"/>
      <c r="BX181" s="282"/>
      <c r="BY181" s="282"/>
      <c r="BZ181" s="282"/>
      <c r="CA181" s="282"/>
      <c r="CB181" s="282"/>
      <c r="CC181" s="282"/>
      <c r="CD181" s="282"/>
      <c r="CE181" s="282"/>
      <c r="CF181" s="282"/>
      <c r="CG181" s="282"/>
      <c r="CH181" s="282"/>
      <c r="CI181" s="282"/>
      <c r="CJ181" s="282"/>
      <c r="CK181" s="282"/>
      <c r="CL181" s="282"/>
      <c r="CM181" s="282"/>
      <c r="CN181" s="282"/>
      <c r="CO181" s="282"/>
      <c r="CP181" s="282"/>
      <c r="CQ181" s="282"/>
      <c r="CR181" s="282"/>
      <c r="CS181" s="282"/>
      <c r="CT181" s="282"/>
      <c r="CU181" s="282"/>
      <c r="CV181" s="282"/>
      <c r="CW181" s="282"/>
      <c r="CX181" s="282"/>
      <c r="CY181" s="282"/>
      <c r="CZ181" s="282"/>
      <c r="DA181" s="282"/>
      <c r="DB181" s="282"/>
      <c r="DC181" s="282"/>
      <c r="DD181" s="282"/>
      <c r="DE181" s="282"/>
      <c r="DF181" s="282"/>
      <c r="DG181" s="282"/>
    </row>
    <row r="182" spans="35:111">
      <c r="AI182" s="1"/>
      <c r="AJ182" s="1"/>
      <c r="AK182" s="1"/>
      <c r="AL182" s="1"/>
      <c r="AM182" s="1"/>
      <c r="AN182" s="1"/>
      <c r="AO182" s="1"/>
      <c r="AP182" s="1"/>
      <c r="AQ182" s="282"/>
      <c r="AR182" s="282"/>
      <c r="AS182" s="282"/>
      <c r="AT182" s="282"/>
      <c r="AU182" s="282"/>
      <c r="AV182" s="282"/>
      <c r="AW182" s="282"/>
      <c r="AX182" s="282"/>
      <c r="AY182" s="282"/>
      <c r="AZ182" s="282"/>
      <c r="BA182" s="282"/>
      <c r="BB182" s="282"/>
      <c r="BC182" s="282"/>
      <c r="BD182" s="282"/>
      <c r="BE182" s="282"/>
      <c r="BF182" s="282"/>
      <c r="BG182" s="282"/>
      <c r="BH182" s="282"/>
      <c r="BI182" s="282"/>
      <c r="BJ182" s="282"/>
      <c r="BK182" s="282"/>
      <c r="BL182" s="282"/>
      <c r="BM182" s="282"/>
      <c r="BN182" s="282"/>
      <c r="BO182" s="282"/>
      <c r="BP182" s="282"/>
      <c r="BQ182" s="282"/>
      <c r="BR182" s="282"/>
      <c r="BS182" s="282"/>
      <c r="BT182" s="282"/>
      <c r="BU182" s="282"/>
      <c r="BV182" s="282"/>
      <c r="BW182" s="282"/>
      <c r="BX182" s="282"/>
      <c r="BY182" s="282"/>
      <c r="BZ182" s="282"/>
      <c r="CA182" s="282"/>
      <c r="CB182" s="282"/>
      <c r="CC182" s="282"/>
      <c r="CD182" s="282"/>
      <c r="CE182" s="282"/>
      <c r="CF182" s="282"/>
      <c r="CG182" s="282"/>
      <c r="CH182" s="282"/>
      <c r="CI182" s="282"/>
      <c r="CJ182" s="282"/>
      <c r="CK182" s="282"/>
      <c r="CL182" s="282"/>
      <c r="CM182" s="282"/>
      <c r="CN182" s="282"/>
      <c r="CO182" s="282"/>
      <c r="CP182" s="282"/>
      <c r="CQ182" s="282"/>
      <c r="CR182" s="282"/>
      <c r="CS182" s="282"/>
      <c r="CT182" s="282"/>
      <c r="CU182" s="282"/>
      <c r="CV182" s="282"/>
      <c r="CW182" s="282"/>
      <c r="CX182" s="282"/>
      <c r="CY182" s="282"/>
      <c r="CZ182" s="282"/>
      <c r="DA182" s="282"/>
      <c r="DB182" s="282"/>
      <c r="DC182" s="282"/>
      <c r="DD182" s="282"/>
      <c r="DE182" s="282"/>
      <c r="DF182" s="282"/>
      <c r="DG182" s="282"/>
    </row>
    <row r="183" spans="35:111">
      <c r="AI183" s="1"/>
      <c r="AJ183" s="1"/>
      <c r="AK183" s="1"/>
      <c r="AL183" s="1"/>
      <c r="AM183" s="1"/>
      <c r="AN183" s="1"/>
      <c r="AO183" s="1"/>
      <c r="AP183" s="1"/>
      <c r="AQ183" s="282"/>
      <c r="AR183" s="282"/>
      <c r="AS183" s="282"/>
      <c r="AT183" s="282"/>
      <c r="AU183" s="282"/>
      <c r="AV183" s="282"/>
      <c r="AW183" s="282"/>
      <c r="AX183" s="282"/>
      <c r="AY183" s="282"/>
      <c r="AZ183" s="282"/>
      <c r="BA183" s="282"/>
      <c r="BB183" s="282"/>
      <c r="BC183" s="282"/>
      <c r="BD183" s="282"/>
      <c r="BE183" s="282"/>
      <c r="BF183" s="282"/>
      <c r="BG183" s="282"/>
      <c r="BH183" s="282"/>
      <c r="BI183" s="282"/>
      <c r="BJ183" s="282"/>
      <c r="BK183" s="282"/>
      <c r="BL183" s="282"/>
      <c r="BM183" s="282"/>
      <c r="BN183" s="282"/>
      <c r="BO183" s="282"/>
      <c r="BP183" s="282"/>
      <c r="BQ183" s="282"/>
      <c r="BR183" s="282"/>
      <c r="BS183" s="282"/>
      <c r="BT183" s="282"/>
      <c r="BU183" s="282"/>
      <c r="BV183" s="282"/>
      <c r="BW183" s="282"/>
      <c r="BX183" s="282"/>
      <c r="BY183" s="282"/>
      <c r="BZ183" s="282"/>
      <c r="CA183" s="282"/>
      <c r="CB183" s="282"/>
      <c r="CC183" s="282"/>
      <c r="CD183" s="282"/>
      <c r="CE183" s="282"/>
      <c r="CF183" s="282"/>
      <c r="CG183" s="282"/>
      <c r="CH183" s="282"/>
      <c r="CI183" s="282"/>
      <c r="CJ183" s="282"/>
      <c r="CK183" s="282"/>
      <c r="CL183" s="282"/>
      <c r="CM183" s="282"/>
      <c r="CN183" s="282"/>
      <c r="CO183" s="282"/>
      <c r="CP183" s="282"/>
      <c r="CQ183" s="282"/>
      <c r="CR183" s="282"/>
      <c r="CS183" s="282"/>
      <c r="CT183" s="282"/>
      <c r="CU183" s="282"/>
      <c r="CV183" s="282"/>
      <c r="CW183" s="282"/>
      <c r="CX183" s="282"/>
      <c r="CY183" s="282"/>
      <c r="CZ183" s="282"/>
      <c r="DA183" s="282"/>
      <c r="DB183" s="282"/>
      <c r="DC183" s="282"/>
      <c r="DD183" s="282"/>
      <c r="DE183" s="282"/>
      <c r="DF183" s="282"/>
      <c r="DG183" s="282"/>
    </row>
    <row r="184" spans="35:111">
      <c r="AI184" s="1"/>
      <c r="AJ184" s="1"/>
      <c r="AK184" s="1"/>
      <c r="AL184" s="1"/>
      <c r="AM184" s="1"/>
      <c r="AN184" s="1"/>
      <c r="AO184" s="1"/>
      <c r="AP184" s="1"/>
      <c r="AQ184" s="282"/>
      <c r="AR184" s="282"/>
      <c r="AS184" s="282"/>
      <c r="AT184" s="282"/>
      <c r="AU184" s="282"/>
      <c r="AV184" s="282"/>
      <c r="AW184" s="282"/>
      <c r="AX184" s="282"/>
      <c r="AY184" s="282"/>
      <c r="AZ184" s="282"/>
      <c r="BA184" s="282"/>
      <c r="BB184" s="282"/>
      <c r="BC184" s="282"/>
      <c r="BD184" s="282"/>
      <c r="BE184" s="282"/>
      <c r="BF184" s="282"/>
      <c r="BG184" s="282"/>
      <c r="BH184" s="282"/>
      <c r="BI184" s="282"/>
      <c r="BJ184" s="282"/>
      <c r="BK184" s="282"/>
      <c r="BL184" s="282"/>
      <c r="BM184" s="282"/>
      <c r="BN184" s="282"/>
      <c r="BO184" s="282"/>
      <c r="BP184" s="282"/>
      <c r="BQ184" s="282"/>
      <c r="BR184" s="282"/>
      <c r="BS184" s="282"/>
      <c r="BT184" s="282"/>
      <c r="BU184" s="282"/>
      <c r="BV184" s="282"/>
      <c r="BW184" s="282"/>
      <c r="BX184" s="282"/>
      <c r="BY184" s="282"/>
      <c r="BZ184" s="282"/>
      <c r="CA184" s="282"/>
      <c r="CB184" s="282"/>
      <c r="CC184" s="282"/>
      <c r="CD184" s="282"/>
      <c r="CE184" s="282"/>
      <c r="CF184" s="282"/>
      <c r="CG184" s="282"/>
      <c r="CH184" s="282"/>
      <c r="CI184" s="282"/>
      <c r="CJ184" s="282"/>
      <c r="CK184" s="282"/>
      <c r="CL184" s="282"/>
      <c r="CM184" s="282"/>
      <c r="CN184" s="282"/>
      <c r="CO184" s="282"/>
      <c r="CP184" s="282"/>
      <c r="CQ184" s="282"/>
      <c r="CR184" s="282"/>
      <c r="CS184" s="282"/>
      <c r="CT184" s="282"/>
      <c r="CU184" s="282"/>
      <c r="CV184" s="282"/>
      <c r="CW184" s="282"/>
      <c r="CX184" s="282"/>
      <c r="CY184" s="282"/>
      <c r="CZ184" s="282"/>
      <c r="DA184" s="282"/>
      <c r="DB184" s="282"/>
      <c r="DC184" s="282"/>
      <c r="DD184" s="282"/>
      <c r="DE184" s="282"/>
      <c r="DF184" s="282"/>
      <c r="DG184" s="282"/>
    </row>
    <row r="185" spans="35:111">
      <c r="AI185" s="1"/>
      <c r="AJ185" s="1"/>
      <c r="AK185" s="1"/>
      <c r="AL185" s="1"/>
      <c r="AM185" s="1"/>
      <c r="AN185" s="1"/>
      <c r="AO185" s="1"/>
      <c r="AP185" s="1"/>
      <c r="AQ185" s="282"/>
      <c r="AR185" s="282"/>
      <c r="AS185" s="282"/>
      <c r="AT185" s="282"/>
      <c r="AU185" s="282"/>
      <c r="AV185" s="282"/>
      <c r="AW185" s="282"/>
      <c r="AX185" s="282"/>
      <c r="AY185" s="282"/>
      <c r="AZ185" s="282"/>
      <c r="BA185" s="282"/>
      <c r="BB185" s="282"/>
      <c r="BC185" s="282"/>
      <c r="BD185" s="282"/>
      <c r="BE185" s="282"/>
      <c r="BF185" s="282"/>
      <c r="BG185" s="282"/>
      <c r="BH185" s="282"/>
      <c r="BI185" s="282"/>
      <c r="BJ185" s="282"/>
      <c r="BK185" s="282"/>
      <c r="BL185" s="282"/>
      <c r="BM185" s="282"/>
      <c r="BN185" s="282"/>
      <c r="BO185" s="282"/>
      <c r="BP185" s="282"/>
      <c r="BQ185" s="282"/>
      <c r="BR185" s="282"/>
      <c r="BS185" s="282"/>
      <c r="BT185" s="282"/>
      <c r="BU185" s="282"/>
      <c r="BV185" s="282"/>
      <c r="BW185" s="282"/>
      <c r="BX185" s="282"/>
      <c r="BY185" s="282"/>
      <c r="BZ185" s="282"/>
      <c r="CA185" s="282"/>
      <c r="CB185" s="282"/>
      <c r="CC185" s="282"/>
      <c r="CD185" s="282"/>
      <c r="CE185" s="282"/>
      <c r="CF185" s="282"/>
      <c r="CG185" s="282"/>
      <c r="CH185" s="282"/>
      <c r="CI185" s="282"/>
      <c r="CJ185" s="282"/>
      <c r="CK185" s="282"/>
      <c r="CL185" s="282"/>
      <c r="CM185" s="282"/>
      <c r="CN185" s="282"/>
      <c r="CO185" s="282"/>
      <c r="CP185" s="282"/>
      <c r="CQ185" s="282"/>
      <c r="CR185" s="282"/>
      <c r="CS185" s="282"/>
      <c r="CT185" s="282"/>
      <c r="CU185" s="282"/>
      <c r="CV185" s="282"/>
      <c r="CW185" s="282"/>
      <c r="CX185" s="282"/>
      <c r="CY185" s="282"/>
      <c r="CZ185" s="282"/>
      <c r="DA185" s="282"/>
      <c r="DB185" s="282"/>
      <c r="DC185" s="282"/>
      <c r="DD185" s="282"/>
      <c r="DE185" s="282"/>
      <c r="DF185" s="282"/>
      <c r="DG185" s="282"/>
    </row>
    <row r="186" spans="35:111">
      <c r="AI186" s="1"/>
      <c r="AJ186" s="1"/>
      <c r="AK186" s="1"/>
      <c r="AL186" s="1"/>
      <c r="AM186" s="1"/>
      <c r="AN186" s="1"/>
      <c r="AO186" s="1"/>
      <c r="AP186" s="1"/>
      <c r="AQ186" s="282"/>
      <c r="AR186" s="282"/>
      <c r="AS186" s="282"/>
      <c r="AT186" s="282"/>
      <c r="AU186" s="282"/>
      <c r="AV186" s="282"/>
      <c r="AW186" s="282"/>
      <c r="AX186" s="282"/>
      <c r="AY186" s="282"/>
      <c r="AZ186" s="282"/>
      <c r="BA186" s="282"/>
      <c r="BB186" s="282"/>
      <c r="BC186" s="282"/>
      <c r="BD186" s="282"/>
      <c r="BE186" s="282"/>
      <c r="BF186" s="282"/>
      <c r="BG186" s="282"/>
      <c r="BH186" s="282"/>
      <c r="BI186" s="282"/>
      <c r="BJ186" s="282"/>
      <c r="BK186" s="282"/>
      <c r="BL186" s="282"/>
      <c r="BM186" s="282"/>
      <c r="BN186" s="282"/>
      <c r="BO186" s="282"/>
      <c r="BP186" s="282"/>
      <c r="BQ186" s="282"/>
      <c r="BR186" s="282"/>
      <c r="BS186" s="282"/>
      <c r="BT186" s="282"/>
      <c r="BU186" s="282"/>
      <c r="BV186" s="282"/>
      <c r="BW186" s="282"/>
      <c r="BX186" s="282"/>
      <c r="BY186" s="282"/>
      <c r="BZ186" s="282"/>
      <c r="CA186" s="282"/>
      <c r="CB186" s="282"/>
      <c r="CC186" s="282"/>
      <c r="CD186" s="282"/>
      <c r="CE186" s="282"/>
      <c r="CF186" s="282"/>
      <c r="CG186" s="282"/>
      <c r="CH186" s="282"/>
      <c r="CI186" s="282"/>
      <c r="CJ186" s="282"/>
      <c r="CK186" s="282"/>
      <c r="CL186" s="282"/>
      <c r="CM186" s="282"/>
      <c r="CN186" s="282"/>
      <c r="CO186" s="282"/>
      <c r="CP186" s="282"/>
      <c r="CQ186" s="282"/>
      <c r="CR186" s="282"/>
      <c r="CS186" s="282"/>
      <c r="CT186" s="282"/>
      <c r="CU186" s="282"/>
      <c r="CV186" s="282"/>
      <c r="CW186" s="282"/>
      <c r="CX186" s="282"/>
      <c r="CY186" s="282"/>
      <c r="CZ186" s="282"/>
      <c r="DA186" s="282"/>
      <c r="DB186" s="282"/>
      <c r="DC186" s="282"/>
      <c r="DD186" s="282"/>
      <c r="DE186" s="282"/>
      <c r="DF186" s="282"/>
      <c r="DG186" s="282"/>
    </row>
    <row r="187" spans="35:111">
      <c r="AI187" s="1"/>
      <c r="AJ187" s="1"/>
      <c r="AK187" s="1"/>
      <c r="AL187" s="1"/>
      <c r="AM187" s="1"/>
      <c r="AN187" s="1"/>
      <c r="AO187" s="1"/>
      <c r="AP187" s="1"/>
      <c r="AQ187" s="282"/>
      <c r="AR187" s="282"/>
      <c r="AS187" s="282"/>
      <c r="AT187" s="282"/>
      <c r="AU187" s="282"/>
      <c r="AV187" s="282"/>
      <c r="AW187" s="282"/>
      <c r="AX187" s="282"/>
      <c r="AY187" s="282"/>
      <c r="AZ187" s="282"/>
      <c r="BA187" s="282"/>
      <c r="BB187" s="282"/>
      <c r="BC187" s="282"/>
      <c r="BD187" s="282"/>
      <c r="BE187" s="282"/>
      <c r="BF187" s="282"/>
      <c r="BG187" s="282"/>
      <c r="BH187" s="282"/>
      <c r="BI187" s="282"/>
      <c r="BJ187" s="282"/>
      <c r="BK187" s="282"/>
      <c r="BL187" s="282"/>
      <c r="BM187" s="282"/>
      <c r="BN187" s="282"/>
      <c r="BO187" s="282"/>
      <c r="BP187" s="282"/>
      <c r="BQ187" s="282"/>
      <c r="BR187" s="282"/>
      <c r="BS187" s="282"/>
      <c r="BT187" s="282"/>
      <c r="BU187" s="282"/>
      <c r="BV187" s="282"/>
      <c r="BW187" s="282"/>
      <c r="BX187" s="282"/>
      <c r="BY187" s="282"/>
      <c r="BZ187" s="282"/>
      <c r="CA187" s="282"/>
      <c r="CB187" s="282"/>
      <c r="CC187" s="282"/>
      <c r="CD187" s="282"/>
      <c r="CE187" s="282"/>
      <c r="CF187" s="282"/>
      <c r="CG187" s="282"/>
      <c r="CH187" s="282"/>
      <c r="CI187" s="282"/>
      <c r="CJ187" s="282"/>
      <c r="CK187" s="282"/>
      <c r="CL187" s="282"/>
      <c r="CM187" s="282"/>
      <c r="CN187" s="282"/>
      <c r="CO187" s="282"/>
      <c r="CP187" s="282"/>
      <c r="CQ187" s="282"/>
      <c r="CR187" s="282"/>
      <c r="CS187" s="282"/>
      <c r="CT187" s="282"/>
      <c r="CU187" s="282"/>
      <c r="CV187" s="282"/>
      <c r="CW187" s="282"/>
      <c r="CX187" s="282"/>
      <c r="CY187" s="282"/>
      <c r="CZ187" s="282"/>
      <c r="DA187" s="282"/>
      <c r="DB187" s="282"/>
      <c r="DC187" s="282"/>
      <c r="DD187" s="282"/>
      <c r="DE187" s="282"/>
      <c r="DF187" s="282"/>
      <c r="DG187" s="282"/>
    </row>
    <row r="188" spans="35:111">
      <c r="AI188" s="1"/>
      <c r="AJ188" s="1"/>
      <c r="AK188" s="1"/>
      <c r="AL188" s="1"/>
      <c r="AM188" s="1"/>
      <c r="AN188" s="1"/>
      <c r="AO188" s="1"/>
      <c r="AP188" s="1"/>
      <c r="AQ188" s="282"/>
      <c r="AR188" s="282"/>
      <c r="AS188" s="282"/>
      <c r="AT188" s="282"/>
      <c r="AU188" s="282"/>
      <c r="AV188" s="282"/>
      <c r="AW188" s="282"/>
      <c r="AX188" s="282"/>
      <c r="AY188" s="282"/>
      <c r="AZ188" s="282"/>
      <c r="BA188" s="282"/>
      <c r="BB188" s="282"/>
      <c r="BC188" s="282"/>
      <c r="BD188" s="282"/>
      <c r="BE188" s="282"/>
      <c r="BF188" s="282"/>
      <c r="BG188" s="282"/>
      <c r="BH188" s="282"/>
      <c r="BI188" s="282"/>
      <c r="BJ188" s="282"/>
      <c r="BK188" s="282"/>
      <c r="BL188" s="282"/>
      <c r="BM188" s="282"/>
      <c r="BN188" s="282"/>
      <c r="BO188" s="282"/>
      <c r="BP188" s="282"/>
      <c r="BQ188" s="282"/>
      <c r="BR188" s="282"/>
      <c r="BS188" s="282"/>
      <c r="BT188" s="282"/>
      <c r="BU188" s="282"/>
      <c r="BV188" s="282"/>
      <c r="BW188" s="282"/>
      <c r="BX188" s="282"/>
      <c r="BY188" s="282"/>
      <c r="BZ188" s="282"/>
      <c r="CA188" s="282"/>
      <c r="CB188" s="282"/>
      <c r="CC188" s="282"/>
      <c r="CD188" s="282"/>
      <c r="CE188" s="282"/>
      <c r="CF188" s="282"/>
      <c r="CG188" s="282"/>
      <c r="CH188" s="282"/>
      <c r="CI188" s="282"/>
      <c r="CJ188" s="282"/>
      <c r="CK188" s="282"/>
      <c r="CL188" s="282"/>
      <c r="CM188" s="282"/>
      <c r="CN188" s="282"/>
      <c r="CO188" s="282"/>
      <c r="CP188" s="282"/>
      <c r="CQ188" s="282"/>
      <c r="CR188" s="282"/>
      <c r="CS188" s="282"/>
      <c r="CT188" s="282"/>
      <c r="CU188" s="282"/>
      <c r="CV188" s="282"/>
      <c r="CW188" s="282"/>
      <c r="CX188" s="282"/>
      <c r="CY188" s="282"/>
      <c r="CZ188" s="282"/>
      <c r="DA188" s="282"/>
      <c r="DB188" s="282"/>
      <c r="DC188" s="282"/>
      <c r="DD188" s="282"/>
      <c r="DE188" s="282"/>
      <c r="DF188" s="282"/>
      <c r="DG188" s="282"/>
    </row>
    <row r="189" spans="35:111">
      <c r="AI189" s="1"/>
      <c r="AJ189" s="1"/>
      <c r="AK189" s="1"/>
      <c r="AL189" s="1"/>
      <c r="AM189" s="1"/>
      <c r="AN189" s="1"/>
      <c r="AO189" s="1"/>
      <c r="AP189" s="1"/>
      <c r="AQ189" s="282"/>
      <c r="AR189" s="282"/>
      <c r="AS189" s="282"/>
      <c r="AT189" s="282"/>
      <c r="AU189" s="282"/>
      <c r="AV189" s="282"/>
      <c r="AW189" s="282"/>
      <c r="AX189" s="282"/>
      <c r="AY189" s="282"/>
      <c r="AZ189" s="282"/>
      <c r="BA189" s="282"/>
      <c r="BB189" s="282"/>
      <c r="BC189" s="282"/>
      <c r="BD189" s="282"/>
      <c r="BE189" s="282"/>
      <c r="BF189" s="282"/>
      <c r="BG189" s="282"/>
      <c r="BH189" s="282"/>
      <c r="BI189" s="282"/>
      <c r="BJ189" s="282"/>
      <c r="BK189" s="282"/>
      <c r="BL189" s="282"/>
      <c r="BM189" s="282"/>
      <c r="BN189" s="282"/>
      <c r="BO189" s="282"/>
      <c r="BP189" s="282"/>
      <c r="BQ189" s="282"/>
      <c r="BR189" s="282"/>
      <c r="BS189" s="282"/>
      <c r="BT189" s="282"/>
      <c r="BU189" s="282"/>
      <c r="BV189" s="282"/>
      <c r="BW189" s="282"/>
      <c r="BX189" s="282"/>
      <c r="BY189" s="282"/>
      <c r="BZ189" s="282"/>
      <c r="CA189" s="282"/>
      <c r="CB189" s="282"/>
      <c r="CC189" s="282"/>
      <c r="CD189" s="282"/>
      <c r="CE189" s="282"/>
      <c r="CF189" s="282"/>
      <c r="CG189" s="282"/>
      <c r="CH189" s="282"/>
      <c r="CI189" s="282"/>
      <c r="CJ189" s="282"/>
      <c r="CK189" s="282"/>
      <c r="CL189" s="282"/>
      <c r="CM189" s="282"/>
      <c r="CN189" s="282"/>
      <c r="CO189" s="282"/>
      <c r="CP189" s="282"/>
      <c r="CQ189" s="282"/>
      <c r="CR189" s="282"/>
      <c r="CS189" s="282"/>
      <c r="CT189" s="282"/>
      <c r="CU189" s="282"/>
      <c r="CV189" s="282"/>
      <c r="CW189" s="282"/>
      <c r="CX189" s="282"/>
      <c r="CY189" s="282"/>
      <c r="CZ189" s="282"/>
      <c r="DA189" s="282"/>
      <c r="DB189" s="282"/>
      <c r="DC189" s="282"/>
      <c r="DD189" s="282"/>
      <c r="DE189" s="282"/>
      <c r="DF189" s="282"/>
      <c r="DG189" s="282"/>
    </row>
    <row r="190" spans="35:111">
      <c r="AI190" s="1"/>
      <c r="AJ190" s="1"/>
      <c r="AK190" s="1"/>
      <c r="AL190" s="1"/>
      <c r="AM190" s="1"/>
      <c r="AN190" s="1"/>
      <c r="AO190" s="1"/>
      <c r="AP190" s="1"/>
      <c r="AQ190" s="282"/>
      <c r="AR190" s="282"/>
      <c r="AS190" s="282"/>
      <c r="AT190" s="282"/>
      <c r="AU190" s="282"/>
      <c r="AV190" s="282"/>
      <c r="AW190" s="282"/>
      <c r="AX190" s="282"/>
      <c r="AY190" s="282"/>
      <c r="AZ190" s="282"/>
      <c r="BA190" s="282"/>
      <c r="BB190" s="282"/>
      <c r="BC190" s="282"/>
      <c r="BD190" s="282"/>
      <c r="BE190" s="282"/>
      <c r="BF190" s="282"/>
      <c r="BG190" s="282"/>
      <c r="BH190" s="282"/>
      <c r="BI190" s="282"/>
      <c r="BJ190" s="282"/>
      <c r="BK190" s="282"/>
      <c r="BL190" s="282"/>
      <c r="BM190" s="282"/>
      <c r="BN190" s="282"/>
      <c r="BO190" s="282"/>
      <c r="BP190" s="282"/>
      <c r="BQ190" s="282"/>
      <c r="BR190" s="282"/>
      <c r="BS190" s="282"/>
      <c r="BT190" s="282"/>
      <c r="BU190" s="282"/>
      <c r="BV190" s="282"/>
      <c r="BW190" s="282"/>
      <c r="BX190" s="282"/>
      <c r="BY190" s="282"/>
      <c r="BZ190" s="282"/>
      <c r="CA190" s="282"/>
      <c r="CB190" s="282"/>
      <c r="CC190" s="282"/>
      <c r="CD190" s="282"/>
      <c r="CE190" s="282"/>
      <c r="CF190" s="282"/>
      <c r="CG190" s="282"/>
      <c r="CH190" s="282"/>
      <c r="CI190" s="282"/>
      <c r="CJ190" s="282"/>
      <c r="CK190" s="282"/>
      <c r="CL190" s="282"/>
      <c r="CM190" s="282"/>
      <c r="CN190" s="282"/>
      <c r="CO190" s="282"/>
      <c r="CP190" s="282"/>
      <c r="CQ190" s="282"/>
      <c r="CR190" s="282"/>
      <c r="CS190" s="282"/>
      <c r="CT190" s="282"/>
      <c r="CU190" s="282"/>
      <c r="CV190" s="282"/>
      <c r="CW190" s="282"/>
      <c r="CX190" s="282"/>
      <c r="CY190" s="282"/>
      <c r="CZ190" s="282"/>
      <c r="DA190" s="282"/>
      <c r="DB190" s="282"/>
      <c r="DC190" s="282"/>
      <c r="DD190" s="282"/>
      <c r="DE190" s="282"/>
      <c r="DF190" s="282"/>
      <c r="DG190" s="282"/>
    </row>
    <row r="191" spans="35:111">
      <c r="AI191" s="1"/>
      <c r="AJ191" s="1"/>
      <c r="AK191" s="1"/>
      <c r="AL191" s="1"/>
      <c r="AM191" s="1"/>
      <c r="AN191" s="1"/>
      <c r="AO191" s="1"/>
      <c r="AP191" s="1"/>
      <c r="AQ191" s="282"/>
      <c r="AR191" s="282"/>
      <c r="AS191" s="282"/>
      <c r="AT191" s="282"/>
      <c r="AU191" s="282"/>
      <c r="AV191" s="282"/>
      <c r="AW191" s="282"/>
      <c r="AX191" s="282"/>
      <c r="AY191" s="282"/>
      <c r="AZ191" s="282"/>
      <c r="BA191" s="282"/>
      <c r="BB191" s="282"/>
      <c r="BC191" s="282"/>
      <c r="BD191" s="282"/>
      <c r="BE191" s="282"/>
      <c r="BF191" s="282"/>
      <c r="BG191" s="282"/>
      <c r="BH191" s="282"/>
      <c r="BI191" s="282"/>
      <c r="BJ191" s="282"/>
      <c r="BK191" s="282"/>
      <c r="BL191" s="282"/>
      <c r="BM191" s="282"/>
      <c r="BN191" s="282"/>
      <c r="BO191" s="282"/>
      <c r="BP191" s="282"/>
      <c r="BQ191" s="282"/>
      <c r="BR191" s="282"/>
      <c r="BS191" s="282"/>
      <c r="BT191" s="282"/>
      <c r="BU191" s="282"/>
      <c r="BV191" s="282"/>
      <c r="BW191" s="282"/>
      <c r="BX191" s="282"/>
      <c r="BY191" s="282"/>
      <c r="BZ191" s="282"/>
      <c r="CA191" s="282"/>
      <c r="CB191" s="282"/>
      <c r="CC191" s="282"/>
      <c r="CD191" s="282"/>
      <c r="CE191" s="282"/>
      <c r="CF191" s="282"/>
      <c r="CG191" s="282"/>
      <c r="CH191" s="282"/>
      <c r="CI191" s="282"/>
      <c r="CJ191" s="282"/>
      <c r="CK191" s="282"/>
      <c r="CL191" s="282"/>
      <c r="CM191" s="282"/>
      <c r="CN191" s="282"/>
      <c r="CO191" s="282"/>
      <c r="CP191" s="282"/>
      <c r="CQ191" s="282"/>
      <c r="CR191" s="282"/>
      <c r="CS191" s="282"/>
      <c r="CT191" s="282"/>
      <c r="CU191" s="282"/>
      <c r="CV191" s="282"/>
      <c r="CW191" s="282"/>
      <c r="CX191" s="282"/>
      <c r="CY191" s="282"/>
      <c r="CZ191" s="282"/>
      <c r="DA191" s="282"/>
      <c r="DB191" s="282"/>
      <c r="DC191" s="282"/>
      <c r="DD191" s="282"/>
      <c r="DE191" s="282"/>
      <c r="DF191" s="282"/>
      <c r="DG191" s="282"/>
    </row>
    <row r="192" spans="35:111">
      <c r="AI192" s="1"/>
      <c r="AJ192" s="1"/>
      <c r="AK192" s="1"/>
      <c r="AL192" s="1"/>
      <c r="AM192" s="1"/>
      <c r="AN192" s="1"/>
      <c r="AO192" s="1"/>
      <c r="AP192" s="1"/>
      <c r="AQ192" s="282"/>
      <c r="AR192" s="282"/>
      <c r="AS192" s="282"/>
      <c r="AT192" s="282"/>
      <c r="AU192" s="282"/>
      <c r="AV192" s="282"/>
      <c r="AW192" s="282"/>
      <c r="AX192" s="282"/>
      <c r="AY192" s="282"/>
      <c r="AZ192" s="282"/>
      <c r="BA192" s="282"/>
      <c r="BB192" s="282"/>
      <c r="BC192" s="282"/>
      <c r="BD192" s="282"/>
      <c r="BE192" s="282"/>
      <c r="BF192" s="282"/>
      <c r="BG192" s="282"/>
      <c r="BH192" s="282"/>
      <c r="BI192" s="282"/>
      <c r="BJ192" s="282"/>
      <c r="BK192" s="282"/>
      <c r="BL192" s="282"/>
      <c r="BM192" s="282"/>
      <c r="BN192" s="282"/>
      <c r="BO192" s="282"/>
      <c r="BP192" s="282"/>
      <c r="BQ192" s="282"/>
      <c r="BR192" s="282"/>
      <c r="BS192" s="282"/>
      <c r="BT192" s="282"/>
      <c r="BU192" s="282"/>
      <c r="BV192" s="282"/>
      <c r="BW192" s="282"/>
      <c r="BX192" s="282"/>
      <c r="BY192" s="282"/>
      <c r="BZ192" s="282"/>
      <c r="CA192" s="282"/>
      <c r="CB192" s="282"/>
      <c r="CC192" s="282"/>
      <c r="CD192" s="282"/>
      <c r="CE192" s="282"/>
      <c r="CF192" s="282"/>
      <c r="CG192" s="282"/>
      <c r="CH192" s="282"/>
      <c r="CI192" s="282"/>
      <c r="CJ192" s="282"/>
      <c r="CK192" s="282"/>
      <c r="CL192" s="282"/>
      <c r="CM192" s="282"/>
      <c r="CN192" s="282"/>
      <c r="CO192" s="282"/>
      <c r="CP192" s="282"/>
      <c r="CQ192" s="282"/>
      <c r="CR192" s="282"/>
      <c r="CS192" s="282"/>
      <c r="CT192" s="282"/>
      <c r="CU192" s="282"/>
      <c r="CV192" s="282"/>
      <c r="CW192" s="282"/>
      <c r="CX192" s="282"/>
      <c r="CY192" s="282"/>
      <c r="CZ192" s="282"/>
      <c r="DA192" s="282"/>
      <c r="DB192" s="282"/>
      <c r="DC192" s="282"/>
      <c r="DD192" s="282"/>
      <c r="DE192" s="282"/>
      <c r="DF192" s="282"/>
      <c r="DG192" s="282"/>
    </row>
    <row r="193" spans="35:111">
      <c r="AI193" s="1"/>
      <c r="AJ193" s="1"/>
      <c r="AK193" s="1"/>
      <c r="AL193" s="1"/>
      <c r="AM193" s="1"/>
      <c r="AN193" s="1"/>
      <c r="AO193" s="1"/>
      <c r="AP193" s="1"/>
      <c r="AQ193" s="282"/>
      <c r="AR193" s="282"/>
      <c r="AS193" s="282"/>
      <c r="AT193" s="282"/>
      <c r="AU193" s="282"/>
      <c r="AV193" s="282"/>
      <c r="AW193" s="282"/>
      <c r="AX193" s="282"/>
      <c r="AY193" s="282"/>
      <c r="AZ193" s="282"/>
      <c r="BA193" s="282"/>
      <c r="BB193" s="282"/>
      <c r="BC193" s="282"/>
      <c r="BD193" s="282"/>
      <c r="BE193" s="282"/>
      <c r="BF193" s="282"/>
      <c r="BG193" s="282"/>
      <c r="BH193" s="282"/>
      <c r="BI193" s="282"/>
      <c r="BJ193" s="282"/>
      <c r="BK193" s="282"/>
      <c r="BL193" s="282"/>
      <c r="BM193" s="282"/>
      <c r="BN193" s="282"/>
      <c r="BO193" s="282"/>
      <c r="BP193" s="282"/>
      <c r="BQ193" s="282"/>
      <c r="BR193" s="282"/>
      <c r="BS193" s="282"/>
      <c r="BT193" s="282"/>
      <c r="BU193" s="282"/>
      <c r="BV193" s="282"/>
      <c r="BW193" s="282"/>
      <c r="BX193" s="282"/>
      <c r="BY193" s="282"/>
      <c r="BZ193" s="282"/>
      <c r="CA193" s="282"/>
      <c r="CB193" s="282"/>
      <c r="CC193" s="282"/>
      <c r="CD193" s="282"/>
      <c r="CE193" s="282"/>
      <c r="CF193" s="282"/>
      <c r="CG193" s="282"/>
      <c r="CH193" s="282"/>
      <c r="CI193" s="282"/>
      <c r="CJ193" s="282"/>
      <c r="CK193" s="282"/>
      <c r="CL193" s="282"/>
      <c r="CM193" s="282"/>
      <c r="CN193" s="282"/>
      <c r="CO193" s="282"/>
      <c r="CP193" s="282"/>
      <c r="CQ193" s="282"/>
      <c r="CR193" s="282"/>
      <c r="CS193" s="282"/>
      <c r="CT193" s="282"/>
      <c r="CU193" s="282"/>
      <c r="CV193" s="282"/>
      <c r="CW193" s="282"/>
      <c r="CX193" s="282"/>
      <c r="CY193" s="282"/>
      <c r="CZ193" s="282"/>
      <c r="DA193" s="282"/>
      <c r="DB193" s="282"/>
      <c r="DC193" s="282"/>
      <c r="DD193" s="282"/>
      <c r="DE193" s="282"/>
      <c r="DF193" s="282"/>
      <c r="DG193" s="282"/>
    </row>
    <row r="194" spans="35:111">
      <c r="AI194" s="1"/>
      <c r="AJ194" s="1"/>
      <c r="AK194" s="1"/>
      <c r="AL194" s="1"/>
      <c r="AM194" s="1"/>
      <c r="AN194" s="1"/>
      <c r="AO194" s="1"/>
      <c r="AP194" s="1"/>
      <c r="AQ194" s="282"/>
      <c r="AR194" s="282"/>
      <c r="AS194" s="282"/>
      <c r="AT194" s="282"/>
      <c r="AU194" s="282"/>
      <c r="AV194" s="282"/>
      <c r="AW194" s="282"/>
      <c r="AX194" s="282"/>
      <c r="AY194" s="282"/>
      <c r="AZ194" s="282"/>
      <c r="BA194" s="282"/>
      <c r="BB194" s="282"/>
      <c r="BC194" s="282"/>
      <c r="BD194" s="282"/>
      <c r="BE194" s="282"/>
      <c r="BF194" s="282"/>
      <c r="BG194" s="282"/>
      <c r="BH194" s="282"/>
      <c r="BI194" s="282"/>
      <c r="BJ194" s="282"/>
      <c r="BK194" s="282"/>
      <c r="BL194" s="282"/>
      <c r="BM194" s="282"/>
      <c r="BN194" s="282"/>
      <c r="BO194" s="282"/>
      <c r="BP194" s="282"/>
      <c r="BQ194" s="282"/>
      <c r="BR194" s="282"/>
      <c r="BS194" s="282"/>
      <c r="BT194" s="282"/>
      <c r="BU194" s="282"/>
      <c r="BV194" s="282"/>
      <c r="BW194" s="282"/>
      <c r="BX194" s="282"/>
      <c r="BY194" s="282"/>
      <c r="BZ194" s="282"/>
      <c r="CA194" s="282"/>
      <c r="CB194" s="282"/>
      <c r="CC194" s="282"/>
      <c r="CD194" s="282"/>
      <c r="CE194" s="282"/>
      <c r="CF194" s="282"/>
      <c r="CG194" s="282"/>
      <c r="CH194" s="282"/>
      <c r="CI194" s="282"/>
      <c r="CJ194" s="282"/>
      <c r="CK194" s="282"/>
      <c r="CL194" s="282"/>
      <c r="CM194" s="282"/>
      <c r="CN194" s="282"/>
      <c r="CO194" s="282"/>
      <c r="CP194" s="282"/>
      <c r="CQ194" s="282"/>
      <c r="CR194" s="282"/>
      <c r="CS194" s="282"/>
      <c r="CT194" s="282"/>
      <c r="CU194" s="282"/>
      <c r="CV194" s="282"/>
      <c r="CW194" s="282"/>
      <c r="CX194" s="282"/>
      <c r="CY194" s="282"/>
      <c r="CZ194" s="282"/>
      <c r="DA194" s="282"/>
      <c r="DB194" s="282"/>
      <c r="DC194" s="282"/>
      <c r="DD194" s="282"/>
      <c r="DE194" s="282"/>
      <c r="DF194" s="282"/>
      <c r="DG194" s="282"/>
    </row>
    <row r="195" spans="35:111">
      <c r="AI195" s="1"/>
      <c r="AJ195" s="1"/>
      <c r="AK195" s="1"/>
      <c r="AL195" s="1"/>
      <c r="AM195" s="1"/>
      <c r="AN195" s="1"/>
      <c r="AO195" s="1"/>
      <c r="AP195" s="1"/>
      <c r="AQ195" s="282"/>
      <c r="AR195" s="282"/>
      <c r="AS195" s="282"/>
      <c r="AT195" s="282"/>
      <c r="AU195" s="282"/>
      <c r="AV195" s="282"/>
      <c r="AW195" s="282"/>
      <c r="AX195" s="282"/>
      <c r="AY195" s="282"/>
      <c r="AZ195" s="282"/>
      <c r="BA195" s="282"/>
      <c r="BB195" s="282"/>
      <c r="BC195" s="282"/>
      <c r="BD195" s="282"/>
      <c r="BE195" s="282"/>
      <c r="BF195" s="282"/>
      <c r="BG195" s="282"/>
      <c r="BH195" s="282"/>
      <c r="BI195" s="282"/>
      <c r="BJ195" s="282"/>
      <c r="BK195" s="282"/>
      <c r="BL195" s="282"/>
      <c r="BM195" s="282"/>
      <c r="BN195" s="282"/>
      <c r="BO195" s="282"/>
      <c r="BP195" s="282"/>
      <c r="BQ195" s="282"/>
      <c r="BR195" s="282"/>
      <c r="BS195" s="282"/>
      <c r="BT195" s="282"/>
      <c r="BU195" s="282"/>
      <c r="BV195" s="282"/>
      <c r="BW195" s="282"/>
      <c r="BX195" s="282"/>
      <c r="BY195" s="282"/>
      <c r="BZ195" s="282"/>
      <c r="CA195" s="282"/>
      <c r="CB195" s="282"/>
      <c r="CC195" s="282"/>
      <c r="CD195" s="282"/>
      <c r="CE195" s="282"/>
      <c r="CF195" s="282"/>
      <c r="CG195" s="282"/>
      <c r="CH195" s="282"/>
      <c r="CI195" s="282"/>
      <c r="CJ195" s="282"/>
      <c r="CK195" s="282"/>
      <c r="CL195" s="282"/>
      <c r="CM195" s="282"/>
      <c r="CN195" s="282"/>
      <c r="CO195" s="282"/>
      <c r="CP195" s="282"/>
      <c r="CQ195" s="282"/>
      <c r="CR195" s="282"/>
      <c r="CS195" s="282"/>
      <c r="CT195" s="282"/>
      <c r="CU195" s="282"/>
      <c r="CV195" s="282"/>
      <c r="CW195" s="282"/>
      <c r="CX195" s="282"/>
      <c r="CY195" s="282"/>
      <c r="CZ195" s="282"/>
      <c r="DA195" s="282"/>
      <c r="DB195" s="282"/>
      <c r="DC195" s="282"/>
      <c r="DD195" s="282"/>
      <c r="DE195" s="282"/>
      <c r="DF195" s="282"/>
      <c r="DG195" s="282"/>
    </row>
    <row r="196" spans="35:111">
      <c r="AJ196" s="282"/>
      <c r="AK196" s="282"/>
      <c r="AL196" s="282"/>
      <c r="AM196" s="282"/>
      <c r="AN196" s="282"/>
      <c r="AO196" s="282"/>
      <c r="AP196" s="282"/>
      <c r="AQ196" s="282"/>
      <c r="AR196" s="282"/>
      <c r="AS196" s="282"/>
      <c r="AT196" s="282"/>
      <c r="AU196" s="282"/>
      <c r="AV196" s="282"/>
      <c r="AW196" s="282"/>
      <c r="AX196" s="282"/>
      <c r="AY196" s="282"/>
      <c r="AZ196" s="282"/>
      <c r="BA196" s="282"/>
      <c r="BB196" s="282"/>
      <c r="BC196" s="282"/>
      <c r="BD196" s="282"/>
      <c r="BE196" s="282"/>
      <c r="BF196" s="282"/>
      <c r="BG196" s="282"/>
      <c r="BH196" s="282"/>
      <c r="BI196" s="282"/>
      <c r="BJ196" s="282"/>
      <c r="BK196" s="282"/>
      <c r="BL196" s="282"/>
      <c r="BM196" s="282"/>
      <c r="BN196" s="282"/>
      <c r="BO196" s="282"/>
      <c r="BP196" s="282"/>
      <c r="BQ196" s="282"/>
      <c r="BR196" s="282"/>
      <c r="BS196" s="282"/>
      <c r="BT196" s="282"/>
      <c r="BU196" s="282"/>
      <c r="BV196" s="282"/>
      <c r="BW196" s="282"/>
      <c r="BX196" s="282"/>
      <c r="BY196" s="282"/>
      <c r="BZ196" s="282"/>
      <c r="CA196" s="282"/>
      <c r="CB196" s="282"/>
      <c r="CC196" s="282"/>
      <c r="CD196" s="282"/>
      <c r="CE196" s="282"/>
      <c r="CF196" s="282"/>
      <c r="CG196" s="282"/>
      <c r="CH196" s="282"/>
      <c r="CI196" s="282"/>
      <c r="CJ196" s="282"/>
      <c r="CK196" s="282"/>
      <c r="CL196" s="282"/>
      <c r="CM196" s="282"/>
      <c r="CN196" s="282"/>
      <c r="CO196" s="282"/>
      <c r="CP196" s="282"/>
      <c r="CQ196" s="282"/>
      <c r="CR196" s="282"/>
      <c r="CS196" s="282"/>
      <c r="CT196" s="282"/>
      <c r="CU196" s="282"/>
      <c r="CV196" s="282"/>
      <c r="CW196" s="282"/>
      <c r="CX196" s="282"/>
      <c r="CY196" s="282"/>
      <c r="CZ196" s="282"/>
      <c r="DA196" s="282"/>
      <c r="DB196" s="282"/>
      <c r="DC196" s="282"/>
      <c r="DD196" s="282"/>
      <c r="DE196" s="282"/>
      <c r="DF196" s="282"/>
      <c r="DG196" s="282"/>
    </row>
    <row r="197" spans="35:111">
      <c r="AJ197" s="282"/>
      <c r="AK197" s="282"/>
      <c r="AL197" s="282"/>
      <c r="AM197" s="282"/>
      <c r="AN197" s="282"/>
      <c r="AO197" s="282"/>
      <c r="AP197" s="282"/>
      <c r="AQ197" s="282"/>
      <c r="AR197" s="282"/>
      <c r="AS197" s="282"/>
      <c r="AT197" s="282"/>
      <c r="AU197" s="282"/>
      <c r="AV197" s="282"/>
      <c r="AW197" s="282"/>
      <c r="AX197" s="282"/>
      <c r="AY197" s="282"/>
      <c r="AZ197" s="282"/>
      <c r="BA197" s="282"/>
      <c r="BB197" s="282"/>
      <c r="BC197" s="282"/>
      <c r="BD197" s="282"/>
      <c r="BE197" s="282"/>
      <c r="BF197" s="282"/>
      <c r="BG197" s="282"/>
      <c r="BH197" s="282"/>
      <c r="BI197" s="282"/>
      <c r="BJ197" s="282"/>
      <c r="BK197" s="282"/>
      <c r="BL197" s="282"/>
      <c r="BM197" s="282"/>
      <c r="BN197" s="282"/>
      <c r="BO197" s="282"/>
      <c r="BP197" s="282"/>
      <c r="BQ197" s="282"/>
      <c r="BR197" s="282"/>
      <c r="BS197" s="282"/>
      <c r="BT197" s="282"/>
      <c r="BU197" s="282"/>
      <c r="BV197" s="282"/>
      <c r="BW197" s="282"/>
      <c r="BX197" s="282"/>
      <c r="BY197" s="282"/>
      <c r="BZ197" s="282"/>
      <c r="CA197" s="282"/>
      <c r="CB197" s="282"/>
      <c r="CC197" s="282"/>
      <c r="CD197" s="282"/>
      <c r="CE197" s="282"/>
      <c r="CF197" s="282"/>
      <c r="CG197" s="282"/>
      <c r="CH197" s="282"/>
      <c r="CI197" s="282"/>
      <c r="CJ197" s="282"/>
      <c r="CK197" s="282"/>
      <c r="CL197" s="282"/>
      <c r="CM197" s="282"/>
      <c r="CN197" s="282"/>
      <c r="CO197" s="282"/>
      <c r="CP197" s="282"/>
      <c r="CQ197" s="282"/>
      <c r="CR197" s="282"/>
      <c r="CS197" s="282"/>
      <c r="CT197" s="282"/>
      <c r="CU197" s="282"/>
      <c r="CV197" s="282"/>
      <c r="CW197" s="282"/>
      <c r="CX197" s="282"/>
      <c r="CY197" s="282"/>
      <c r="CZ197" s="282"/>
      <c r="DA197" s="282"/>
      <c r="DB197" s="282"/>
      <c r="DC197" s="282"/>
      <c r="DD197" s="282"/>
      <c r="DE197" s="282"/>
      <c r="DF197" s="282"/>
      <c r="DG197" s="282"/>
    </row>
    <row r="198" spans="35:111">
      <c r="AJ198" s="282"/>
      <c r="AK198" s="282"/>
      <c r="AL198" s="282"/>
      <c r="AM198" s="282"/>
      <c r="AN198" s="282"/>
      <c r="AO198" s="282"/>
      <c r="AP198" s="282"/>
      <c r="AQ198" s="282"/>
      <c r="AR198" s="282"/>
      <c r="AS198" s="282"/>
      <c r="AT198" s="282"/>
      <c r="AU198" s="282"/>
      <c r="AV198" s="282"/>
      <c r="AW198" s="282"/>
      <c r="AX198" s="282"/>
      <c r="AY198" s="282"/>
      <c r="AZ198" s="282"/>
      <c r="BA198" s="282"/>
      <c r="BB198" s="282"/>
      <c r="BC198" s="282"/>
      <c r="BD198" s="282"/>
      <c r="BE198" s="282"/>
      <c r="BF198" s="282"/>
      <c r="BG198" s="282"/>
      <c r="BH198" s="282"/>
      <c r="BI198" s="282"/>
      <c r="BJ198" s="282"/>
      <c r="BK198" s="282"/>
      <c r="BL198" s="282"/>
      <c r="BM198" s="282"/>
      <c r="BN198" s="282"/>
      <c r="BO198" s="282"/>
      <c r="BP198" s="282"/>
      <c r="BQ198" s="282"/>
      <c r="BR198" s="282"/>
      <c r="BS198" s="282"/>
      <c r="BT198" s="282"/>
      <c r="BU198" s="282"/>
      <c r="BV198" s="282"/>
      <c r="BW198" s="282"/>
      <c r="BX198" s="282"/>
      <c r="BY198" s="282"/>
      <c r="BZ198" s="282"/>
      <c r="CA198" s="282"/>
      <c r="CB198" s="282"/>
      <c r="CC198" s="282"/>
      <c r="CD198" s="282"/>
      <c r="CE198" s="282"/>
      <c r="CF198" s="282"/>
      <c r="CG198" s="282"/>
      <c r="CH198" s="282"/>
      <c r="CI198" s="282"/>
      <c r="CJ198" s="282"/>
      <c r="CK198" s="282"/>
      <c r="CL198" s="282"/>
      <c r="CM198" s="282"/>
      <c r="CN198" s="282"/>
      <c r="CO198" s="282"/>
      <c r="CP198" s="282"/>
      <c r="CQ198" s="282"/>
      <c r="CR198" s="282"/>
      <c r="CS198" s="282"/>
      <c r="CT198" s="282"/>
      <c r="CU198" s="282"/>
      <c r="CV198" s="282"/>
      <c r="CW198" s="282"/>
      <c r="CX198" s="282"/>
      <c r="CY198" s="282"/>
      <c r="CZ198" s="282"/>
      <c r="DA198" s="282"/>
      <c r="DB198" s="282"/>
      <c r="DC198" s="282"/>
      <c r="DD198" s="282"/>
      <c r="DE198" s="282"/>
      <c r="DF198" s="282"/>
      <c r="DG198" s="282"/>
    </row>
    <row r="199" spans="35:111">
      <c r="AJ199" s="282"/>
      <c r="AK199" s="282"/>
      <c r="AL199" s="282"/>
      <c r="AM199" s="282"/>
      <c r="AN199" s="282"/>
      <c r="AO199" s="282"/>
      <c r="AP199" s="282"/>
      <c r="AQ199" s="282"/>
      <c r="AR199" s="282"/>
      <c r="AS199" s="282"/>
      <c r="AT199" s="282"/>
      <c r="AU199" s="282"/>
      <c r="AV199" s="282"/>
      <c r="AW199" s="282"/>
      <c r="AX199" s="282"/>
      <c r="AY199" s="282"/>
      <c r="AZ199" s="282"/>
      <c r="BA199" s="282"/>
      <c r="BB199" s="282"/>
      <c r="BC199" s="282"/>
      <c r="BD199" s="282"/>
      <c r="BE199" s="282"/>
      <c r="BF199" s="282"/>
      <c r="BG199" s="282"/>
      <c r="BH199" s="282"/>
      <c r="BI199" s="282"/>
      <c r="BJ199" s="282"/>
      <c r="BK199" s="282"/>
      <c r="BL199" s="282"/>
      <c r="BM199" s="282"/>
      <c r="BN199" s="282"/>
      <c r="BO199" s="282"/>
      <c r="BP199" s="282"/>
      <c r="BQ199" s="282"/>
      <c r="BR199" s="282"/>
      <c r="BS199" s="282"/>
      <c r="BT199" s="282"/>
      <c r="BU199" s="282"/>
      <c r="BV199" s="282"/>
      <c r="BW199" s="282"/>
      <c r="BX199" s="282"/>
      <c r="BY199" s="282"/>
      <c r="BZ199" s="282"/>
      <c r="CA199" s="282"/>
      <c r="CB199" s="282"/>
      <c r="CC199" s="282"/>
      <c r="CD199" s="282"/>
      <c r="CE199" s="282"/>
      <c r="CF199" s="282"/>
      <c r="CG199" s="282"/>
      <c r="CH199" s="282"/>
      <c r="CI199" s="282"/>
      <c r="CJ199" s="282"/>
      <c r="CK199" s="282"/>
      <c r="CL199" s="282"/>
      <c r="CM199" s="282"/>
      <c r="CN199" s="282"/>
      <c r="CO199" s="282"/>
      <c r="CP199" s="282"/>
      <c r="CQ199" s="282"/>
      <c r="CR199" s="282"/>
      <c r="CS199" s="282"/>
      <c r="CT199" s="282"/>
      <c r="CU199" s="282"/>
      <c r="CV199" s="282"/>
      <c r="CW199" s="282"/>
      <c r="CX199" s="282"/>
      <c r="CY199" s="282"/>
      <c r="CZ199" s="282"/>
      <c r="DA199" s="282"/>
      <c r="DB199" s="282"/>
      <c r="DC199" s="282"/>
      <c r="DD199" s="282"/>
      <c r="DE199" s="282"/>
      <c r="DF199" s="282"/>
      <c r="DG199" s="282"/>
    </row>
    <row r="200" spans="35:111">
      <c r="AJ200" s="282"/>
      <c r="AK200" s="282"/>
      <c r="AL200" s="282"/>
      <c r="AM200" s="282"/>
      <c r="AN200" s="282"/>
      <c r="AO200" s="282"/>
      <c r="AP200" s="282"/>
      <c r="AQ200" s="282"/>
      <c r="AR200" s="282"/>
      <c r="AS200" s="282"/>
      <c r="AT200" s="282"/>
      <c r="AU200" s="282"/>
      <c r="AV200" s="282"/>
      <c r="AW200" s="282"/>
      <c r="AX200" s="282"/>
      <c r="AY200" s="282"/>
      <c r="AZ200" s="282"/>
      <c r="BA200" s="282"/>
      <c r="BB200" s="282"/>
      <c r="BC200" s="282"/>
      <c r="BD200" s="282"/>
      <c r="BE200" s="282"/>
      <c r="BF200" s="282"/>
      <c r="BG200" s="282"/>
      <c r="BH200" s="282"/>
      <c r="BI200" s="282"/>
      <c r="BJ200" s="282"/>
      <c r="BK200" s="282"/>
      <c r="BL200" s="282"/>
      <c r="BM200" s="282"/>
      <c r="BN200" s="282"/>
      <c r="BO200" s="282"/>
      <c r="BP200" s="282"/>
      <c r="BQ200" s="282"/>
      <c r="BR200" s="282"/>
      <c r="BS200" s="282"/>
      <c r="BT200" s="282"/>
      <c r="BU200" s="282"/>
      <c r="BV200" s="282"/>
      <c r="BW200" s="282"/>
      <c r="BX200" s="282"/>
      <c r="BY200" s="282"/>
      <c r="BZ200" s="282"/>
      <c r="CA200" s="282"/>
      <c r="CB200" s="282"/>
      <c r="CC200" s="282"/>
      <c r="CD200" s="282"/>
      <c r="CE200" s="282"/>
      <c r="CF200" s="282"/>
      <c r="CG200" s="282"/>
      <c r="CH200" s="282"/>
      <c r="CI200" s="282"/>
      <c r="CJ200" s="282"/>
      <c r="CK200" s="282"/>
      <c r="CL200" s="282"/>
      <c r="CM200" s="282"/>
      <c r="CN200" s="282"/>
      <c r="CO200" s="282"/>
      <c r="CP200" s="282"/>
      <c r="CQ200" s="282"/>
      <c r="CR200" s="282"/>
      <c r="CS200" s="282"/>
      <c r="CT200" s="282"/>
      <c r="CU200" s="282"/>
      <c r="CV200" s="282"/>
      <c r="CW200" s="282"/>
      <c r="CX200" s="282"/>
      <c r="CY200" s="282"/>
      <c r="CZ200" s="282"/>
      <c r="DA200" s="282"/>
      <c r="DB200" s="282"/>
      <c r="DC200" s="282"/>
      <c r="DD200" s="282"/>
      <c r="DE200" s="282"/>
      <c r="DF200" s="282"/>
      <c r="DG200" s="282"/>
    </row>
    <row r="201" spans="35:111">
      <c r="AJ201" s="282"/>
      <c r="AK201" s="282"/>
      <c r="AL201" s="282"/>
      <c r="AM201" s="282"/>
      <c r="AN201" s="282"/>
      <c r="AO201" s="282"/>
      <c r="AP201" s="282"/>
      <c r="AQ201" s="282"/>
      <c r="AR201" s="282"/>
      <c r="AS201" s="282"/>
      <c r="AT201" s="282"/>
      <c r="AU201" s="282"/>
      <c r="AV201" s="282"/>
      <c r="AW201" s="282"/>
      <c r="AX201" s="282"/>
      <c r="AY201" s="282"/>
      <c r="AZ201" s="282"/>
      <c r="BA201" s="282"/>
      <c r="BB201" s="282"/>
      <c r="BC201" s="282"/>
      <c r="BD201" s="282"/>
      <c r="BE201" s="282"/>
      <c r="BF201" s="282"/>
      <c r="BG201" s="282"/>
      <c r="BH201" s="282"/>
      <c r="BI201" s="282"/>
      <c r="BJ201" s="282"/>
      <c r="BK201" s="282"/>
      <c r="BL201" s="282"/>
      <c r="BM201" s="282"/>
      <c r="BN201" s="282"/>
      <c r="BO201" s="282"/>
      <c r="BP201" s="282"/>
      <c r="BQ201" s="282"/>
      <c r="BR201" s="282"/>
      <c r="BS201" s="282"/>
      <c r="BT201" s="282"/>
      <c r="BU201" s="282"/>
      <c r="BV201" s="282"/>
      <c r="BW201" s="282"/>
      <c r="BX201" s="282"/>
      <c r="BY201" s="282"/>
      <c r="BZ201" s="282"/>
      <c r="CA201" s="282"/>
      <c r="CB201" s="282"/>
      <c r="CC201" s="282"/>
      <c r="CD201" s="282"/>
      <c r="CE201" s="282"/>
      <c r="CF201" s="282"/>
      <c r="CG201" s="282"/>
      <c r="CH201" s="282"/>
      <c r="CI201" s="282"/>
      <c r="CJ201" s="282"/>
      <c r="CK201" s="282"/>
      <c r="CL201" s="282"/>
      <c r="CM201" s="282"/>
      <c r="CN201" s="282"/>
      <c r="CO201" s="282"/>
      <c r="CP201" s="282"/>
      <c r="CQ201" s="282"/>
      <c r="CR201" s="282"/>
      <c r="CS201" s="282"/>
      <c r="CT201" s="282"/>
      <c r="CU201" s="282"/>
      <c r="CV201" s="282"/>
      <c r="CW201" s="282"/>
      <c r="CX201" s="282"/>
      <c r="CY201" s="282"/>
      <c r="CZ201" s="282"/>
      <c r="DA201" s="282"/>
      <c r="DB201" s="282"/>
      <c r="DC201" s="282"/>
      <c r="DD201" s="282"/>
      <c r="DE201" s="282"/>
      <c r="DF201" s="282"/>
      <c r="DG201" s="282"/>
    </row>
    <row r="202" spans="35:111">
      <c r="AJ202" s="282"/>
      <c r="AK202" s="282"/>
      <c r="AL202" s="282"/>
      <c r="AM202" s="282"/>
      <c r="AN202" s="282"/>
      <c r="AO202" s="282"/>
      <c r="AP202" s="282"/>
      <c r="AQ202" s="282"/>
      <c r="AR202" s="282"/>
      <c r="AS202" s="282"/>
      <c r="AT202" s="282"/>
      <c r="AU202" s="282"/>
      <c r="AV202" s="282"/>
      <c r="AW202" s="282"/>
      <c r="AX202" s="282"/>
      <c r="AY202" s="282"/>
      <c r="AZ202" s="282"/>
      <c r="BA202" s="282"/>
      <c r="BB202" s="282"/>
      <c r="BC202" s="282"/>
      <c r="BD202" s="282"/>
      <c r="BE202" s="282"/>
      <c r="BF202" s="282"/>
      <c r="BG202" s="282"/>
      <c r="BH202" s="282"/>
      <c r="BI202" s="282"/>
      <c r="BJ202" s="282"/>
      <c r="BK202" s="282"/>
      <c r="BL202" s="282"/>
      <c r="BM202" s="282"/>
      <c r="BN202" s="282"/>
      <c r="BO202" s="282"/>
      <c r="BP202" s="282"/>
      <c r="BQ202" s="282"/>
      <c r="BR202" s="282"/>
      <c r="BS202" s="282"/>
      <c r="BT202" s="282"/>
      <c r="BU202" s="282"/>
      <c r="BV202" s="282"/>
      <c r="BW202" s="282"/>
      <c r="BX202" s="282"/>
      <c r="BY202" s="282"/>
      <c r="BZ202" s="282"/>
      <c r="CA202" s="282"/>
      <c r="CB202" s="282"/>
      <c r="CC202" s="282"/>
      <c r="CD202" s="282"/>
      <c r="CE202" s="282"/>
      <c r="CF202" s="282"/>
      <c r="CG202" s="282"/>
      <c r="CH202" s="282"/>
      <c r="CI202" s="282"/>
      <c r="CJ202" s="282"/>
      <c r="CK202" s="282"/>
      <c r="CL202" s="282"/>
      <c r="CM202" s="282"/>
      <c r="CN202" s="282"/>
      <c r="CO202" s="282"/>
      <c r="CP202" s="282"/>
      <c r="CQ202" s="282"/>
      <c r="CR202" s="282"/>
      <c r="CS202" s="282"/>
      <c r="CT202" s="282"/>
      <c r="CU202" s="282"/>
      <c r="CV202" s="282"/>
      <c r="CW202" s="282"/>
      <c r="CX202" s="282"/>
      <c r="CY202" s="282"/>
      <c r="CZ202" s="282"/>
      <c r="DA202" s="282"/>
      <c r="DB202" s="282"/>
      <c r="DC202" s="282"/>
      <c r="DD202" s="282"/>
      <c r="DE202" s="282"/>
      <c r="DF202" s="282"/>
      <c r="DG202" s="282"/>
    </row>
    <row r="203" spans="35:111">
      <c r="AJ203" s="282"/>
      <c r="AK203" s="282"/>
      <c r="AL203" s="282"/>
      <c r="AM203" s="282"/>
      <c r="AN203" s="282"/>
      <c r="AO203" s="282"/>
      <c r="AP203" s="282"/>
      <c r="AQ203" s="282"/>
      <c r="AR203" s="282"/>
      <c r="AS203" s="282"/>
      <c r="AT203" s="282"/>
      <c r="AU203" s="282"/>
      <c r="AV203" s="282"/>
      <c r="AW203" s="282"/>
      <c r="AX203" s="282"/>
      <c r="AY203" s="282"/>
      <c r="AZ203" s="282"/>
      <c r="BA203" s="282"/>
      <c r="BB203" s="282"/>
      <c r="BC203" s="282"/>
      <c r="BD203" s="282"/>
      <c r="BE203" s="282"/>
      <c r="BF203" s="282"/>
      <c r="BG203" s="282"/>
      <c r="BH203" s="282"/>
      <c r="BI203" s="282"/>
      <c r="BJ203" s="282"/>
      <c r="BK203" s="282"/>
      <c r="BL203" s="282"/>
      <c r="BM203" s="282"/>
      <c r="BN203" s="282"/>
      <c r="BO203" s="282"/>
      <c r="BP203" s="282"/>
      <c r="BQ203" s="282"/>
      <c r="BR203" s="282"/>
      <c r="BS203" s="282"/>
      <c r="BT203" s="282"/>
      <c r="BU203" s="282"/>
      <c r="BV203" s="282"/>
      <c r="BW203" s="282"/>
      <c r="BX203" s="282"/>
      <c r="BY203" s="282"/>
      <c r="BZ203" s="282"/>
      <c r="CA203" s="282"/>
      <c r="CB203" s="282"/>
      <c r="CC203" s="282"/>
      <c r="CD203" s="282"/>
      <c r="CE203" s="282"/>
      <c r="CF203" s="282"/>
      <c r="CG203" s="282"/>
      <c r="CH203" s="282"/>
      <c r="CI203" s="282"/>
      <c r="CJ203" s="282"/>
      <c r="CK203" s="282"/>
      <c r="CL203" s="282"/>
      <c r="CM203" s="282"/>
      <c r="CN203" s="282"/>
      <c r="CO203" s="282"/>
      <c r="CP203" s="282"/>
      <c r="CQ203" s="282"/>
      <c r="CR203" s="282"/>
      <c r="CS203" s="282"/>
      <c r="CT203" s="282"/>
      <c r="CU203" s="282"/>
      <c r="CV203" s="282"/>
      <c r="CW203" s="282"/>
      <c r="CX203" s="282"/>
      <c r="CY203" s="282"/>
      <c r="CZ203" s="282"/>
      <c r="DA203" s="282"/>
      <c r="DB203" s="282"/>
      <c r="DC203" s="282"/>
      <c r="DD203" s="282"/>
      <c r="DE203" s="282"/>
      <c r="DF203" s="282"/>
      <c r="DG203" s="282"/>
    </row>
    <row r="204" spans="35:111">
      <c r="AJ204" s="282"/>
      <c r="AK204" s="282"/>
      <c r="AL204" s="282"/>
      <c r="AM204" s="282"/>
      <c r="AN204" s="282"/>
      <c r="AO204" s="282"/>
      <c r="AP204" s="282"/>
      <c r="AQ204" s="282"/>
      <c r="AR204" s="282"/>
      <c r="AS204" s="282"/>
      <c r="AT204" s="282"/>
      <c r="AU204" s="282"/>
      <c r="AV204" s="282"/>
      <c r="AW204" s="282"/>
      <c r="AX204" s="282"/>
      <c r="AY204" s="282"/>
      <c r="AZ204" s="282"/>
      <c r="BA204" s="282"/>
      <c r="BB204" s="282"/>
      <c r="BC204" s="282"/>
      <c r="BD204" s="282"/>
      <c r="BE204" s="282"/>
      <c r="BF204" s="282"/>
      <c r="BG204" s="282"/>
      <c r="BH204" s="282"/>
      <c r="BI204" s="282"/>
      <c r="BJ204" s="282"/>
      <c r="BK204" s="282"/>
      <c r="BL204" s="282"/>
      <c r="BM204" s="282"/>
      <c r="BN204" s="282"/>
      <c r="BO204" s="282"/>
      <c r="BP204" s="282"/>
      <c r="BQ204" s="282"/>
      <c r="BR204" s="282"/>
      <c r="BS204" s="282"/>
      <c r="BT204" s="282"/>
      <c r="BU204" s="282"/>
      <c r="BV204" s="282"/>
      <c r="BW204" s="282"/>
      <c r="BX204" s="282"/>
      <c r="BY204" s="282"/>
      <c r="BZ204" s="282"/>
      <c r="CA204" s="282"/>
      <c r="CB204" s="282"/>
      <c r="CC204" s="282"/>
      <c r="CD204" s="282"/>
      <c r="CE204" s="282"/>
      <c r="CF204" s="282"/>
      <c r="CG204" s="282"/>
      <c r="CH204" s="282"/>
      <c r="CI204" s="282"/>
      <c r="CJ204" s="282"/>
      <c r="CK204" s="282"/>
      <c r="CL204" s="282"/>
      <c r="CM204" s="282"/>
      <c r="CN204" s="282"/>
      <c r="CO204" s="282"/>
      <c r="CP204" s="282"/>
      <c r="CQ204" s="282"/>
      <c r="CR204" s="282"/>
      <c r="CS204" s="282"/>
      <c r="CT204" s="282"/>
      <c r="CU204" s="282"/>
      <c r="CV204" s="282"/>
      <c r="CW204" s="282"/>
      <c r="CX204" s="282"/>
      <c r="CY204" s="282"/>
      <c r="CZ204" s="282"/>
      <c r="DA204" s="282"/>
      <c r="DB204" s="282"/>
      <c r="DC204" s="282"/>
      <c r="DD204" s="282"/>
      <c r="DE204" s="282"/>
      <c r="DF204" s="282"/>
      <c r="DG204" s="282"/>
    </row>
    <row r="205" spans="35:111">
      <c r="AJ205" s="282"/>
      <c r="AK205" s="282"/>
      <c r="AL205" s="282"/>
      <c r="AM205" s="282"/>
      <c r="AN205" s="282"/>
      <c r="AO205" s="282"/>
      <c r="AP205" s="282"/>
      <c r="AQ205" s="282"/>
      <c r="AR205" s="282"/>
      <c r="AS205" s="282"/>
      <c r="AT205" s="282"/>
      <c r="AU205" s="282"/>
      <c r="AV205" s="282"/>
      <c r="AW205" s="282"/>
      <c r="AX205" s="282"/>
      <c r="AY205" s="282"/>
      <c r="AZ205" s="282"/>
      <c r="BA205" s="282"/>
      <c r="BB205" s="282"/>
      <c r="BC205" s="282"/>
      <c r="BD205" s="282"/>
      <c r="BE205" s="282"/>
      <c r="BF205" s="282"/>
      <c r="BG205" s="282"/>
      <c r="BH205" s="282"/>
      <c r="BI205" s="282"/>
      <c r="BJ205" s="282"/>
      <c r="BK205" s="282"/>
      <c r="BL205" s="282"/>
      <c r="BM205" s="282"/>
      <c r="BN205" s="282"/>
      <c r="BO205" s="282"/>
      <c r="BP205" s="282"/>
      <c r="BQ205" s="282"/>
      <c r="BR205" s="282"/>
      <c r="BS205" s="282"/>
      <c r="BT205" s="282"/>
      <c r="BU205" s="282"/>
      <c r="BV205" s="282"/>
      <c r="BW205" s="282"/>
      <c r="BX205" s="282"/>
      <c r="BY205" s="282"/>
      <c r="BZ205" s="282"/>
      <c r="CA205" s="282"/>
      <c r="CB205" s="282"/>
      <c r="CC205" s="282"/>
      <c r="CD205" s="282"/>
      <c r="CE205" s="282"/>
      <c r="CF205" s="282"/>
      <c r="CG205" s="282"/>
      <c r="CH205" s="282"/>
      <c r="CI205" s="282"/>
      <c r="CJ205" s="282"/>
      <c r="CK205" s="282"/>
      <c r="CL205" s="282"/>
      <c r="CM205" s="282"/>
      <c r="CN205" s="282"/>
      <c r="CO205" s="282"/>
      <c r="CP205" s="282"/>
      <c r="CQ205" s="282"/>
      <c r="CR205" s="282"/>
      <c r="CS205" s="282"/>
      <c r="CT205" s="282"/>
      <c r="CU205" s="282"/>
      <c r="CV205" s="282"/>
      <c r="CW205" s="282"/>
      <c r="CX205" s="282"/>
      <c r="CY205" s="282"/>
      <c r="CZ205" s="282"/>
      <c r="DA205" s="282"/>
      <c r="DB205" s="282"/>
      <c r="DC205" s="282"/>
      <c r="DD205" s="282"/>
      <c r="DE205" s="282"/>
      <c r="DF205" s="282"/>
      <c r="DG205" s="282"/>
    </row>
    <row r="206" spans="35:111">
      <c r="AJ206" s="282"/>
      <c r="AK206" s="282"/>
      <c r="AL206" s="282"/>
      <c r="AM206" s="282"/>
      <c r="AN206" s="282"/>
      <c r="AO206" s="282"/>
      <c r="AP206" s="282"/>
      <c r="AQ206" s="282"/>
      <c r="AR206" s="282"/>
      <c r="AS206" s="282"/>
      <c r="AT206" s="282"/>
      <c r="AU206" s="282"/>
      <c r="AV206" s="282"/>
      <c r="AW206" s="282"/>
      <c r="AX206" s="282"/>
      <c r="AY206" s="282"/>
      <c r="AZ206" s="282"/>
      <c r="BA206" s="282"/>
      <c r="BB206" s="282"/>
      <c r="BC206" s="282"/>
      <c r="BD206" s="282"/>
      <c r="BE206" s="282"/>
      <c r="BF206" s="282"/>
      <c r="BG206" s="282"/>
      <c r="BH206" s="282"/>
      <c r="BI206" s="282"/>
      <c r="BJ206" s="282"/>
      <c r="BK206" s="282"/>
      <c r="BL206" s="282"/>
      <c r="BM206" s="282"/>
      <c r="BN206" s="282"/>
      <c r="BO206" s="282"/>
      <c r="BP206" s="282"/>
      <c r="BQ206" s="282"/>
      <c r="BR206" s="282"/>
      <c r="BS206" s="282"/>
      <c r="BT206" s="282"/>
      <c r="BU206" s="282"/>
      <c r="BV206" s="282"/>
      <c r="BW206" s="282"/>
      <c r="BX206" s="282"/>
      <c r="BY206" s="282"/>
      <c r="BZ206" s="282"/>
      <c r="CA206" s="282"/>
      <c r="CB206" s="282"/>
      <c r="CC206" s="282"/>
      <c r="CD206" s="282"/>
      <c r="CE206" s="282"/>
      <c r="CF206" s="282"/>
      <c r="CG206" s="282"/>
      <c r="CH206" s="282"/>
      <c r="CI206" s="282"/>
      <c r="CJ206" s="282"/>
      <c r="CK206" s="282"/>
      <c r="CL206" s="282"/>
      <c r="CM206" s="282"/>
      <c r="CN206" s="282"/>
      <c r="CO206" s="282"/>
      <c r="CP206" s="282"/>
      <c r="CQ206" s="282"/>
      <c r="CR206" s="282"/>
      <c r="CS206" s="282"/>
      <c r="CT206" s="282"/>
      <c r="CU206" s="282"/>
      <c r="CV206" s="282"/>
      <c r="CW206" s="282"/>
      <c r="CX206" s="282"/>
      <c r="CY206" s="282"/>
      <c r="CZ206" s="282"/>
      <c r="DA206" s="282"/>
      <c r="DB206" s="282"/>
      <c r="DC206" s="282"/>
      <c r="DD206" s="282"/>
      <c r="DE206" s="282"/>
      <c r="DF206" s="282"/>
      <c r="DG206" s="282"/>
    </row>
    <row r="207" spans="35:111">
      <c r="AJ207" s="282"/>
      <c r="AK207" s="282"/>
      <c r="AL207" s="282"/>
      <c r="AM207" s="282"/>
      <c r="AN207" s="282"/>
      <c r="AO207" s="282"/>
      <c r="AP207" s="282"/>
      <c r="AQ207" s="282"/>
      <c r="AR207" s="282"/>
      <c r="AS207" s="282"/>
      <c r="AT207" s="282"/>
      <c r="AU207" s="282"/>
      <c r="AV207" s="282"/>
      <c r="AW207" s="282"/>
      <c r="AX207" s="282"/>
      <c r="AY207" s="282"/>
      <c r="AZ207" s="282"/>
      <c r="BA207" s="282"/>
      <c r="BB207" s="282"/>
      <c r="BC207" s="282"/>
      <c r="BD207" s="282"/>
      <c r="BE207" s="282"/>
      <c r="BF207" s="282"/>
      <c r="BG207" s="282"/>
      <c r="BH207" s="282"/>
      <c r="BI207" s="282"/>
      <c r="BJ207" s="282"/>
      <c r="BK207" s="282"/>
      <c r="BL207" s="282"/>
      <c r="BM207" s="282"/>
      <c r="BN207" s="282"/>
      <c r="BO207" s="282"/>
      <c r="BP207" s="282"/>
      <c r="BQ207" s="282"/>
      <c r="BR207" s="282"/>
      <c r="BS207" s="282"/>
      <c r="BT207" s="282"/>
      <c r="BU207" s="282"/>
      <c r="BV207" s="282"/>
      <c r="BW207" s="282"/>
      <c r="BX207" s="282"/>
      <c r="BY207" s="282"/>
      <c r="BZ207" s="282"/>
      <c r="CA207" s="282"/>
      <c r="CB207" s="282"/>
      <c r="CC207" s="282"/>
      <c r="CD207" s="282"/>
      <c r="CE207" s="282"/>
      <c r="CF207" s="282"/>
      <c r="CG207" s="282"/>
      <c r="CH207" s="282"/>
      <c r="CI207" s="282"/>
      <c r="CJ207" s="282"/>
      <c r="CK207" s="282"/>
      <c r="CL207" s="282"/>
      <c r="CM207" s="282"/>
      <c r="CN207" s="282"/>
      <c r="CO207" s="282"/>
      <c r="CP207" s="282"/>
      <c r="CQ207" s="282"/>
      <c r="CR207" s="282"/>
      <c r="CS207" s="282"/>
      <c r="CT207" s="282"/>
      <c r="CU207" s="282"/>
      <c r="CV207" s="282"/>
      <c r="CW207" s="282"/>
      <c r="CX207" s="282"/>
      <c r="CY207" s="282"/>
      <c r="CZ207" s="282"/>
      <c r="DA207" s="282"/>
      <c r="DB207" s="282"/>
      <c r="DC207" s="282"/>
      <c r="DD207" s="282"/>
      <c r="DE207" s="282"/>
      <c r="DF207" s="282"/>
      <c r="DG207" s="282"/>
    </row>
    <row r="208" spans="35:111">
      <c r="AJ208" s="282"/>
      <c r="AK208" s="282"/>
      <c r="AL208" s="282"/>
      <c r="AM208" s="282"/>
      <c r="AN208" s="282"/>
      <c r="AO208" s="282"/>
      <c r="AP208" s="282"/>
      <c r="AQ208" s="282"/>
      <c r="AR208" s="282"/>
      <c r="AS208" s="282"/>
      <c r="AT208" s="282"/>
      <c r="AU208" s="282"/>
      <c r="AV208" s="282"/>
      <c r="AW208" s="282"/>
      <c r="AX208" s="282"/>
      <c r="AY208" s="282"/>
      <c r="AZ208" s="282"/>
      <c r="BA208" s="282"/>
      <c r="BB208" s="282"/>
      <c r="BC208" s="282"/>
      <c r="BD208" s="282"/>
      <c r="BE208" s="282"/>
      <c r="BF208" s="282"/>
      <c r="BG208" s="282"/>
      <c r="BH208" s="282"/>
      <c r="BI208" s="282"/>
      <c r="BJ208" s="282"/>
      <c r="BK208" s="282"/>
      <c r="BL208" s="282"/>
      <c r="BM208" s="282"/>
      <c r="BN208" s="282"/>
      <c r="BO208" s="282"/>
      <c r="BP208" s="282"/>
      <c r="BQ208" s="282"/>
      <c r="BR208" s="282"/>
      <c r="BS208" s="282"/>
      <c r="BT208" s="282"/>
      <c r="BU208" s="282"/>
      <c r="BV208" s="282"/>
      <c r="BW208" s="282"/>
      <c r="BX208" s="282"/>
      <c r="BY208" s="282"/>
      <c r="BZ208" s="282"/>
      <c r="CA208" s="282"/>
      <c r="CB208" s="282"/>
      <c r="CC208" s="282"/>
      <c r="CD208" s="282"/>
      <c r="CE208" s="282"/>
      <c r="CF208" s="282"/>
      <c r="CG208" s="282"/>
      <c r="CH208" s="282"/>
      <c r="CI208" s="282"/>
      <c r="CJ208" s="282"/>
      <c r="CK208" s="282"/>
      <c r="CL208" s="282"/>
      <c r="CM208" s="282"/>
      <c r="CN208" s="282"/>
      <c r="CO208" s="282"/>
      <c r="CP208" s="282"/>
      <c r="CQ208" s="282"/>
      <c r="CR208" s="282"/>
      <c r="CS208" s="282"/>
      <c r="CT208" s="282"/>
      <c r="CU208" s="282"/>
      <c r="CV208" s="282"/>
      <c r="CW208" s="282"/>
      <c r="CX208" s="282"/>
      <c r="CY208" s="282"/>
      <c r="CZ208" s="282"/>
      <c r="DA208" s="282"/>
      <c r="DB208" s="282"/>
      <c r="DC208" s="282"/>
      <c r="DD208" s="282"/>
      <c r="DE208" s="282"/>
      <c r="DF208" s="282"/>
      <c r="DG208" s="282"/>
    </row>
    <row r="209" spans="36:111">
      <c r="AJ209" s="282"/>
      <c r="AK209" s="282"/>
      <c r="AL209" s="282"/>
      <c r="AM209" s="282"/>
      <c r="AN209" s="282"/>
      <c r="AO209" s="282"/>
      <c r="AP209" s="282"/>
      <c r="AQ209" s="282"/>
      <c r="AR209" s="282"/>
      <c r="AS209" s="282"/>
      <c r="AT209" s="282"/>
      <c r="AU209" s="282"/>
      <c r="AV209" s="282"/>
      <c r="AW209" s="282"/>
      <c r="AX209" s="282"/>
      <c r="AY209" s="282"/>
      <c r="AZ209" s="282"/>
      <c r="BA209" s="282"/>
      <c r="BB209" s="282"/>
      <c r="BC209" s="282"/>
      <c r="BD209" s="282"/>
      <c r="BE209" s="282"/>
      <c r="BF209" s="282"/>
      <c r="BG209" s="282"/>
      <c r="BH209" s="282"/>
      <c r="BI209" s="282"/>
      <c r="BJ209" s="282"/>
      <c r="BK209" s="282"/>
      <c r="BL209" s="282"/>
      <c r="BM209" s="282"/>
      <c r="BN209" s="282"/>
      <c r="BO209" s="282"/>
      <c r="BP209" s="282"/>
      <c r="BQ209" s="282"/>
      <c r="BR209" s="282"/>
      <c r="BS209" s="282"/>
      <c r="BT209" s="282"/>
      <c r="BU209" s="282"/>
      <c r="BV209" s="282"/>
      <c r="BW209" s="282"/>
      <c r="BX209" s="282"/>
      <c r="BY209" s="282"/>
      <c r="BZ209" s="282"/>
      <c r="CA209" s="282"/>
      <c r="CB209" s="282"/>
      <c r="CC209" s="282"/>
      <c r="CD209" s="282"/>
      <c r="CE209" s="282"/>
      <c r="CF209" s="282"/>
      <c r="CG209" s="282"/>
      <c r="CH209" s="282"/>
      <c r="CI209" s="282"/>
      <c r="CJ209" s="282"/>
      <c r="CK209" s="282"/>
      <c r="CL209" s="282"/>
      <c r="CM209" s="282"/>
      <c r="CN209" s="282"/>
      <c r="CO209" s="282"/>
      <c r="CP209" s="282"/>
      <c r="CQ209" s="282"/>
      <c r="CR209" s="282"/>
      <c r="CS209" s="282"/>
      <c r="CT209" s="282"/>
      <c r="CU209" s="282"/>
      <c r="CV209" s="282"/>
      <c r="CW209" s="282"/>
      <c r="CX209" s="282"/>
      <c r="CY209" s="282"/>
      <c r="CZ209" s="282"/>
      <c r="DA209" s="282"/>
      <c r="DB209" s="282"/>
      <c r="DC209" s="282"/>
      <c r="DD209" s="282"/>
      <c r="DE209" s="282"/>
      <c r="DF209" s="282"/>
      <c r="DG209" s="282"/>
    </row>
    <row r="210" spans="36:111">
      <c r="AJ210" s="282"/>
      <c r="AK210" s="282"/>
      <c r="AL210" s="282"/>
      <c r="AM210" s="282"/>
      <c r="AN210" s="282"/>
      <c r="AO210" s="282"/>
      <c r="AP210" s="282"/>
      <c r="AQ210" s="282"/>
      <c r="AR210" s="282"/>
      <c r="AS210" s="282"/>
      <c r="AT210" s="282"/>
      <c r="AU210" s="282"/>
      <c r="AV210" s="282"/>
      <c r="AW210" s="282"/>
      <c r="AX210" s="282"/>
      <c r="AY210" s="282"/>
      <c r="AZ210" s="282"/>
      <c r="BA210" s="282"/>
      <c r="BB210" s="282"/>
      <c r="BC210" s="282"/>
      <c r="BD210" s="282"/>
      <c r="BE210" s="282"/>
      <c r="BF210" s="282"/>
      <c r="BG210" s="282"/>
      <c r="BH210" s="282"/>
      <c r="BI210" s="282"/>
      <c r="BJ210" s="282"/>
      <c r="BK210" s="282"/>
      <c r="BL210" s="282"/>
      <c r="BM210" s="282"/>
      <c r="BN210" s="282"/>
      <c r="BO210" s="282"/>
      <c r="BP210" s="282"/>
      <c r="BQ210" s="282"/>
      <c r="BR210" s="282"/>
      <c r="BS210" s="282"/>
      <c r="BT210" s="282"/>
      <c r="BU210" s="282"/>
      <c r="BV210" s="282"/>
      <c r="BW210" s="282"/>
      <c r="BX210" s="282"/>
      <c r="BY210" s="282"/>
      <c r="BZ210" s="282"/>
      <c r="CA210" s="282"/>
      <c r="CB210" s="282"/>
      <c r="CC210" s="282"/>
      <c r="CD210" s="282"/>
      <c r="CE210" s="282"/>
      <c r="CF210" s="282"/>
      <c r="CG210" s="282"/>
      <c r="CH210" s="282"/>
      <c r="CI210" s="282"/>
      <c r="CJ210" s="282"/>
      <c r="CK210" s="282"/>
      <c r="CL210" s="282"/>
      <c r="CM210" s="282"/>
      <c r="CN210" s="282"/>
      <c r="CO210" s="282"/>
      <c r="CP210" s="282"/>
      <c r="CQ210" s="282"/>
      <c r="CR210" s="282"/>
      <c r="CS210" s="282"/>
      <c r="CT210" s="282"/>
      <c r="CU210" s="282"/>
      <c r="CV210" s="282"/>
      <c r="CW210" s="282"/>
      <c r="CX210" s="282"/>
      <c r="CY210" s="282"/>
      <c r="CZ210" s="282"/>
      <c r="DA210" s="282"/>
      <c r="DB210" s="282"/>
      <c r="DC210" s="282"/>
      <c r="DD210" s="282"/>
      <c r="DE210" s="282"/>
      <c r="DF210" s="282"/>
      <c r="DG210" s="282"/>
    </row>
    <row r="211" spans="36:111">
      <c r="AJ211" s="282"/>
      <c r="AK211" s="282"/>
      <c r="AL211" s="282"/>
      <c r="AM211" s="282"/>
      <c r="AN211" s="282"/>
      <c r="AO211" s="282"/>
      <c r="AP211" s="282"/>
      <c r="AQ211" s="282"/>
      <c r="AR211" s="282"/>
      <c r="AS211" s="282"/>
      <c r="AT211" s="282"/>
      <c r="AU211" s="282"/>
      <c r="AV211" s="282"/>
      <c r="AW211" s="282"/>
      <c r="AX211" s="282"/>
      <c r="AY211" s="282"/>
      <c r="AZ211" s="282"/>
      <c r="BA211" s="282"/>
      <c r="BB211" s="282"/>
      <c r="BC211" s="282"/>
      <c r="BD211" s="282"/>
      <c r="BE211" s="282"/>
      <c r="BF211" s="282"/>
      <c r="BG211" s="282"/>
      <c r="BH211" s="282"/>
      <c r="BI211" s="282"/>
      <c r="BJ211" s="282"/>
      <c r="BK211" s="282"/>
      <c r="BL211" s="282"/>
      <c r="BM211" s="282"/>
      <c r="BN211" s="282"/>
      <c r="BO211" s="282"/>
      <c r="BP211" s="282"/>
      <c r="BQ211" s="282"/>
      <c r="BR211" s="282"/>
      <c r="BS211" s="282"/>
      <c r="BT211" s="282"/>
      <c r="BU211" s="282"/>
      <c r="BV211" s="282"/>
      <c r="BW211" s="282"/>
      <c r="BX211" s="282"/>
      <c r="BY211" s="282"/>
      <c r="BZ211" s="282"/>
      <c r="CA211" s="282"/>
      <c r="CB211" s="282"/>
      <c r="CC211" s="282"/>
      <c r="CD211" s="282"/>
      <c r="CE211" s="282"/>
      <c r="CF211" s="282"/>
      <c r="CG211" s="282"/>
      <c r="CH211" s="282"/>
      <c r="CI211" s="282"/>
      <c r="CJ211" s="282"/>
      <c r="CK211" s="282"/>
      <c r="CL211" s="282"/>
      <c r="CM211" s="282"/>
      <c r="CN211" s="282"/>
      <c r="CO211" s="282"/>
      <c r="CP211" s="282"/>
      <c r="CQ211" s="282"/>
      <c r="CR211" s="282"/>
      <c r="CS211" s="282"/>
      <c r="CT211" s="282"/>
      <c r="CU211" s="282"/>
      <c r="CV211" s="282"/>
      <c r="CW211" s="282"/>
      <c r="CX211" s="282"/>
      <c r="CY211" s="282"/>
      <c r="CZ211" s="282"/>
      <c r="DA211" s="282"/>
      <c r="DB211" s="282"/>
      <c r="DC211" s="282"/>
      <c r="DD211" s="282"/>
      <c r="DE211" s="282"/>
      <c r="DF211" s="282"/>
      <c r="DG211" s="282"/>
    </row>
    <row r="212" spans="36:111">
      <c r="AJ212" s="282"/>
      <c r="AK212" s="282"/>
      <c r="AL212" s="282"/>
      <c r="AM212" s="282"/>
      <c r="AN212" s="282"/>
      <c r="AO212" s="282"/>
      <c r="AP212" s="282"/>
      <c r="AQ212" s="282"/>
      <c r="AR212" s="282"/>
      <c r="AS212" s="282"/>
      <c r="AT212" s="282"/>
      <c r="AU212" s="282"/>
      <c r="AV212" s="282"/>
      <c r="AW212" s="282"/>
      <c r="AX212" s="282"/>
      <c r="AY212" s="282"/>
      <c r="AZ212" s="282"/>
      <c r="BA212" s="282"/>
      <c r="BB212" s="282"/>
      <c r="BC212" s="282"/>
      <c r="BD212" s="282"/>
      <c r="BE212" s="282"/>
      <c r="BF212" s="282"/>
      <c r="BG212" s="282"/>
      <c r="BH212" s="282"/>
      <c r="BI212" s="282"/>
      <c r="BJ212" s="282"/>
      <c r="BK212" s="282"/>
      <c r="BL212" s="282"/>
      <c r="BM212" s="282"/>
      <c r="BN212" s="282"/>
      <c r="BO212" s="282"/>
      <c r="BP212" s="282"/>
      <c r="BQ212" s="282"/>
      <c r="BR212" s="282"/>
      <c r="BS212" s="282"/>
      <c r="BT212" s="282"/>
      <c r="BU212" s="282"/>
      <c r="BV212" s="282"/>
      <c r="BW212" s="282"/>
      <c r="BX212" s="282"/>
      <c r="BY212" s="282"/>
      <c r="BZ212" s="282"/>
      <c r="CA212" s="282"/>
      <c r="CB212" s="282"/>
      <c r="CC212" s="282"/>
      <c r="CD212" s="282"/>
      <c r="CE212" s="282"/>
      <c r="CF212" s="282"/>
      <c r="CG212" s="282"/>
      <c r="CH212" s="282"/>
      <c r="CI212" s="282"/>
      <c r="CJ212" s="282"/>
      <c r="CK212" s="282"/>
      <c r="CL212" s="282"/>
      <c r="CM212" s="282"/>
      <c r="CN212" s="282"/>
      <c r="CO212" s="282"/>
      <c r="CP212" s="282"/>
      <c r="CQ212" s="282"/>
      <c r="CR212" s="282"/>
      <c r="CS212" s="282"/>
      <c r="CT212" s="282"/>
      <c r="CU212" s="282"/>
      <c r="CV212" s="282"/>
      <c r="CW212" s="282"/>
      <c r="CX212" s="282"/>
      <c r="CY212" s="282"/>
      <c r="CZ212" s="282"/>
      <c r="DA212" s="282"/>
      <c r="DB212" s="282"/>
      <c r="DC212" s="282"/>
      <c r="DD212" s="282"/>
      <c r="DE212" s="282"/>
      <c r="DF212" s="282"/>
      <c r="DG212" s="282"/>
    </row>
    <row r="213" spans="36:111">
      <c r="AJ213" s="282"/>
      <c r="AK213" s="282"/>
      <c r="AL213" s="282"/>
      <c r="AM213" s="282"/>
      <c r="AN213" s="282"/>
      <c r="AO213" s="282"/>
      <c r="AP213" s="282"/>
      <c r="AQ213" s="282"/>
      <c r="AR213" s="282"/>
      <c r="AS213" s="282"/>
      <c r="AT213" s="282"/>
      <c r="AU213" s="282"/>
      <c r="AV213" s="282"/>
      <c r="AW213" s="282"/>
      <c r="AX213" s="282"/>
      <c r="AY213" s="282"/>
      <c r="AZ213" s="282"/>
      <c r="BA213" s="282"/>
      <c r="BB213" s="282"/>
      <c r="BC213" s="282"/>
      <c r="BD213" s="282"/>
      <c r="BE213" s="282"/>
      <c r="BF213" s="282"/>
      <c r="BG213" s="282"/>
      <c r="BH213" s="282"/>
      <c r="BI213" s="282"/>
      <c r="BJ213" s="282"/>
      <c r="BK213" s="282"/>
      <c r="BL213" s="282"/>
      <c r="BM213" s="282"/>
      <c r="BN213" s="282"/>
      <c r="BO213" s="282"/>
      <c r="BP213" s="282"/>
      <c r="BQ213" s="282"/>
      <c r="BR213" s="282"/>
      <c r="BS213" s="282"/>
      <c r="BT213" s="282"/>
      <c r="BU213" s="282"/>
      <c r="BV213" s="282"/>
      <c r="BW213" s="282"/>
      <c r="BX213" s="282"/>
      <c r="BY213" s="282"/>
      <c r="BZ213" s="282"/>
      <c r="CA213" s="282"/>
      <c r="CB213" s="282"/>
      <c r="CC213" s="282"/>
      <c r="CD213" s="282"/>
      <c r="CE213" s="282"/>
      <c r="CF213" s="282"/>
      <c r="CG213" s="282"/>
      <c r="CH213" s="282"/>
      <c r="CI213" s="282"/>
      <c r="CJ213" s="282"/>
      <c r="CK213" s="282"/>
      <c r="CL213" s="282"/>
      <c r="CM213" s="282"/>
      <c r="CN213" s="282"/>
      <c r="CO213" s="282"/>
      <c r="CP213" s="282"/>
      <c r="CQ213" s="282"/>
      <c r="CR213" s="282"/>
      <c r="CS213" s="282"/>
      <c r="CT213" s="282"/>
      <c r="CU213" s="282"/>
      <c r="CV213" s="282"/>
      <c r="CW213" s="282"/>
      <c r="CX213" s="282"/>
      <c r="CY213" s="282"/>
      <c r="CZ213" s="282"/>
      <c r="DA213" s="282"/>
      <c r="DB213" s="282"/>
      <c r="DC213" s="282"/>
      <c r="DD213" s="282"/>
      <c r="DE213" s="282"/>
      <c r="DF213" s="282"/>
      <c r="DG213" s="282"/>
    </row>
    <row r="214" spans="36:111">
      <c r="AJ214" s="282"/>
      <c r="AK214" s="282"/>
      <c r="AL214" s="282"/>
      <c r="AM214" s="282"/>
      <c r="AN214" s="282"/>
      <c r="AO214" s="282"/>
      <c r="AP214" s="282"/>
      <c r="AQ214" s="282"/>
      <c r="AR214" s="282"/>
      <c r="AS214" s="282"/>
      <c r="AT214" s="282"/>
      <c r="AU214" s="282"/>
      <c r="AV214" s="282"/>
      <c r="AW214" s="282"/>
      <c r="AX214" s="282"/>
      <c r="AY214" s="282"/>
      <c r="AZ214" s="282"/>
      <c r="BA214" s="282"/>
      <c r="BB214" s="282"/>
      <c r="BC214" s="282"/>
      <c r="BD214" s="282"/>
      <c r="BE214" s="282"/>
      <c r="BF214" s="282"/>
      <c r="BG214" s="282"/>
      <c r="BH214" s="282"/>
      <c r="BI214" s="282"/>
      <c r="BJ214" s="282"/>
      <c r="BK214" s="282"/>
      <c r="BL214" s="282"/>
      <c r="BM214" s="282"/>
      <c r="BN214" s="282"/>
      <c r="BO214" s="282"/>
      <c r="BP214" s="282"/>
      <c r="BQ214" s="282"/>
      <c r="BR214" s="282"/>
      <c r="BS214" s="282"/>
      <c r="BT214" s="282"/>
      <c r="BU214" s="282"/>
      <c r="BV214" s="282"/>
      <c r="BW214" s="282"/>
      <c r="BX214" s="282"/>
      <c r="BY214" s="282"/>
      <c r="BZ214" s="282"/>
      <c r="CA214" s="282"/>
      <c r="CB214" s="282"/>
      <c r="CC214" s="282"/>
      <c r="CD214" s="282"/>
      <c r="CE214" s="282"/>
      <c r="CF214" s="282"/>
      <c r="CG214" s="282"/>
      <c r="CH214" s="282"/>
      <c r="CI214" s="282"/>
      <c r="CJ214" s="282"/>
      <c r="CK214" s="282"/>
      <c r="CL214" s="282"/>
      <c r="CM214" s="282"/>
      <c r="CN214" s="282"/>
      <c r="CO214" s="282"/>
      <c r="CP214" s="282"/>
      <c r="CQ214" s="282"/>
      <c r="CR214" s="282"/>
      <c r="CS214" s="282"/>
      <c r="CT214" s="282"/>
      <c r="CU214" s="282"/>
      <c r="CV214" s="282"/>
      <c r="CW214" s="282"/>
      <c r="CX214" s="282"/>
      <c r="CY214" s="282"/>
      <c r="CZ214" s="282"/>
      <c r="DA214" s="282"/>
      <c r="DB214" s="282"/>
      <c r="DC214" s="282"/>
      <c r="DD214" s="282"/>
      <c r="DE214" s="282"/>
      <c r="DF214" s="282"/>
      <c r="DG214" s="282"/>
    </row>
    <row r="215" spans="36:111">
      <c r="AJ215" s="282"/>
      <c r="AK215" s="282"/>
      <c r="AL215" s="282"/>
      <c r="AM215" s="282"/>
      <c r="AN215" s="282"/>
      <c r="AO215" s="282"/>
      <c r="AP215" s="282"/>
      <c r="AQ215" s="282"/>
      <c r="AR215" s="282"/>
      <c r="AS215" s="282"/>
      <c r="AT215" s="282"/>
      <c r="AU215" s="282"/>
      <c r="AV215" s="282"/>
      <c r="AW215" s="282"/>
      <c r="AX215" s="282"/>
      <c r="AY215" s="282"/>
      <c r="AZ215" s="282"/>
      <c r="BA215" s="282"/>
      <c r="BB215" s="282"/>
      <c r="BC215" s="282"/>
      <c r="BD215" s="282"/>
      <c r="BE215" s="282"/>
      <c r="BF215" s="282"/>
      <c r="BG215" s="282"/>
      <c r="BH215" s="282"/>
      <c r="BI215" s="282"/>
      <c r="BJ215" s="282"/>
      <c r="BK215" s="282"/>
      <c r="BL215" s="282"/>
      <c r="BM215" s="282"/>
      <c r="BN215" s="282"/>
      <c r="BO215" s="282"/>
      <c r="BP215" s="282"/>
      <c r="BQ215" s="282"/>
      <c r="BR215" s="282"/>
      <c r="BS215" s="282"/>
      <c r="BT215" s="282"/>
      <c r="BU215" s="282"/>
      <c r="BV215" s="282"/>
      <c r="BW215" s="282"/>
      <c r="BX215" s="282"/>
      <c r="BY215" s="282"/>
      <c r="BZ215" s="282"/>
      <c r="CA215" s="282"/>
      <c r="CB215" s="282"/>
      <c r="CC215" s="282"/>
      <c r="CD215" s="282"/>
      <c r="CE215" s="282"/>
      <c r="CF215" s="282"/>
      <c r="CG215" s="282"/>
      <c r="CH215" s="282"/>
      <c r="CI215" s="282"/>
      <c r="CJ215" s="282"/>
      <c r="CK215" s="282"/>
      <c r="CL215" s="282"/>
      <c r="CM215" s="282"/>
      <c r="CN215" s="282"/>
      <c r="CO215" s="282"/>
      <c r="CP215" s="282"/>
      <c r="CQ215" s="282"/>
      <c r="CR215" s="282"/>
      <c r="CS215" s="282"/>
      <c r="CT215" s="282"/>
      <c r="CU215" s="282"/>
      <c r="CV215" s="282"/>
      <c r="CW215" s="282"/>
      <c r="CX215" s="282"/>
      <c r="CY215" s="282"/>
      <c r="CZ215" s="282"/>
      <c r="DA215" s="282"/>
      <c r="DB215" s="282"/>
      <c r="DC215" s="282"/>
      <c r="DD215" s="282"/>
      <c r="DE215" s="282"/>
      <c r="DF215" s="282"/>
      <c r="DG215" s="282"/>
    </row>
    <row r="216" spans="36:111">
      <c r="AJ216" s="282"/>
      <c r="AK216" s="282"/>
      <c r="AL216" s="282"/>
      <c r="AM216" s="282"/>
      <c r="AN216" s="282"/>
      <c r="AO216" s="282"/>
      <c r="AP216" s="282"/>
      <c r="AQ216" s="282"/>
      <c r="AR216" s="282"/>
      <c r="AS216" s="282"/>
      <c r="AT216" s="282"/>
      <c r="AU216" s="282"/>
      <c r="AV216" s="282"/>
      <c r="AW216" s="282"/>
      <c r="AX216" s="282"/>
      <c r="AY216" s="282"/>
      <c r="AZ216" s="282"/>
      <c r="BA216" s="282"/>
      <c r="BB216" s="282"/>
      <c r="BC216" s="282"/>
      <c r="BD216" s="282"/>
      <c r="BE216" s="282"/>
      <c r="BF216" s="282"/>
      <c r="BG216" s="282"/>
      <c r="BH216" s="282"/>
      <c r="BI216" s="282"/>
      <c r="BJ216" s="282"/>
      <c r="BK216" s="282"/>
      <c r="BL216" s="282"/>
      <c r="BM216" s="282"/>
      <c r="BN216" s="282"/>
      <c r="BO216" s="282"/>
      <c r="BP216" s="282"/>
      <c r="BQ216" s="282"/>
      <c r="BR216" s="282"/>
      <c r="BS216" s="282"/>
      <c r="BT216" s="282"/>
      <c r="BU216" s="282"/>
      <c r="BV216" s="282"/>
      <c r="BW216" s="282"/>
      <c r="BX216" s="282"/>
      <c r="BY216" s="282"/>
      <c r="BZ216" s="282"/>
      <c r="CA216" s="282"/>
      <c r="CB216" s="282"/>
      <c r="CC216" s="282"/>
      <c r="CD216" s="282"/>
      <c r="CE216" s="282"/>
      <c r="CF216" s="282"/>
      <c r="CG216" s="282"/>
      <c r="CH216" s="282"/>
      <c r="CI216" s="282"/>
      <c r="CJ216" s="282"/>
      <c r="CK216" s="282"/>
      <c r="CL216" s="282"/>
      <c r="CM216" s="282"/>
      <c r="CN216" s="282"/>
      <c r="CO216" s="282"/>
      <c r="CP216" s="282"/>
      <c r="CQ216" s="282"/>
      <c r="CR216" s="282"/>
      <c r="CS216" s="282"/>
      <c r="CT216" s="282"/>
      <c r="CU216" s="282"/>
      <c r="CV216" s="282"/>
      <c r="CW216" s="282"/>
      <c r="CX216" s="282"/>
      <c r="CY216" s="282"/>
      <c r="CZ216" s="282"/>
      <c r="DA216" s="282"/>
      <c r="DB216" s="282"/>
      <c r="DC216" s="282"/>
      <c r="DD216" s="282"/>
      <c r="DE216" s="282"/>
      <c r="DF216" s="282"/>
      <c r="DG216" s="282"/>
    </row>
    <row r="217" spans="36:111">
      <c r="AJ217" s="282"/>
      <c r="AK217" s="282"/>
      <c r="AL217" s="282"/>
      <c r="AM217" s="282"/>
      <c r="AN217" s="282"/>
      <c r="AO217" s="282"/>
      <c r="AP217" s="282"/>
      <c r="AQ217" s="282"/>
      <c r="AR217" s="282"/>
      <c r="AS217" s="282"/>
      <c r="AT217" s="282"/>
      <c r="AU217" s="282"/>
      <c r="AV217" s="282"/>
      <c r="AW217" s="282"/>
      <c r="AX217" s="282"/>
      <c r="AY217" s="282"/>
      <c r="AZ217" s="282"/>
      <c r="BA217" s="282"/>
      <c r="BB217" s="282"/>
      <c r="BC217" s="282"/>
      <c r="BD217" s="282"/>
      <c r="BE217" s="282"/>
      <c r="BF217" s="282"/>
      <c r="BG217" s="282"/>
      <c r="BH217" s="282"/>
      <c r="BI217" s="282"/>
      <c r="BJ217" s="282"/>
      <c r="BK217" s="282"/>
      <c r="BL217" s="282"/>
      <c r="BM217" s="282"/>
      <c r="BN217" s="282"/>
      <c r="BO217" s="282"/>
      <c r="BP217" s="282"/>
      <c r="BQ217" s="282"/>
      <c r="BR217" s="282"/>
      <c r="BS217" s="282"/>
      <c r="BT217" s="282"/>
      <c r="BU217" s="282"/>
      <c r="BV217" s="282"/>
      <c r="BW217" s="282"/>
      <c r="BX217" s="282"/>
      <c r="BY217" s="282"/>
      <c r="BZ217" s="282"/>
      <c r="CA217" s="282"/>
      <c r="CB217" s="282"/>
      <c r="CC217" s="282"/>
      <c r="CD217" s="282"/>
      <c r="CE217" s="282"/>
      <c r="CF217" s="282"/>
      <c r="CG217" s="282"/>
      <c r="CH217" s="282"/>
      <c r="CI217" s="282"/>
      <c r="CJ217" s="282"/>
      <c r="CK217" s="282"/>
      <c r="CL217" s="282"/>
      <c r="CM217" s="282"/>
      <c r="CN217" s="282"/>
      <c r="CO217" s="282"/>
      <c r="CP217" s="282"/>
      <c r="CQ217" s="282"/>
      <c r="CR217" s="282"/>
      <c r="CS217" s="282"/>
      <c r="CT217" s="282"/>
      <c r="CU217" s="282"/>
      <c r="CV217" s="282"/>
      <c r="CW217" s="282"/>
      <c r="CX217" s="282"/>
      <c r="CY217" s="282"/>
      <c r="CZ217" s="282"/>
      <c r="DA217" s="282"/>
      <c r="DB217" s="282"/>
      <c r="DC217" s="282"/>
      <c r="DD217" s="282"/>
      <c r="DE217" s="282"/>
      <c r="DF217" s="282"/>
      <c r="DG217" s="282"/>
    </row>
    <row r="218" spans="36:111">
      <c r="AJ218" s="282"/>
      <c r="AK218" s="282"/>
      <c r="AL218" s="282"/>
      <c r="AM218" s="282"/>
      <c r="AN218" s="282"/>
      <c r="AO218" s="282"/>
      <c r="AP218" s="282"/>
      <c r="AQ218" s="282"/>
      <c r="AR218" s="282"/>
      <c r="AS218" s="282"/>
      <c r="AT218" s="282"/>
      <c r="AU218" s="282"/>
      <c r="AV218" s="282"/>
      <c r="AW218" s="282"/>
      <c r="AX218" s="282"/>
      <c r="AY218" s="282"/>
      <c r="AZ218" s="282"/>
      <c r="BA218" s="282"/>
      <c r="BB218" s="282"/>
      <c r="BC218" s="282"/>
      <c r="BD218" s="282"/>
      <c r="BE218" s="282"/>
      <c r="BF218" s="282"/>
      <c r="BG218" s="282"/>
      <c r="BH218" s="282"/>
      <c r="BI218" s="282"/>
      <c r="BJ218" s="282"/>
      <c r="BK218" s="282"/>
      <c r="BL218" s="282"/>
      <c r="BM218" s="282"/>
      <c r="BN218" s="282"/>
      <c r="BO218" s="282"/>
      <c r="BP218" s="282"/>
      <c r="BQ218" s="282"/>
      <c r="BR218" s="282"/>
      <c r="BS218" s="282"/>
      <c r="BT218" s="282"/>
      <c r="BU218" s="282"/>
      <c r="BV218" s="282"/>
      <c r="BW218" s="282"/>
      <c r="BX218" s="282"/>
      <c r="BY218" s="282"/>
      <c r="BZ218" s="282"/>
      <c r="CA218" s="282"/>
      <c r="CB218" s="282"/>
      <c r="CC218" s="282"/>
      <c r="CD218" s="282"/>
      <c r="CE218" s="282"/>
      <c r="CF218" s="282"/>
      <c r="CG218" s="282"/>
      <c r="CH218" s="282"/>
      <c r="CI218" s="282"/>
      <c r="CJ218" s="282"/>
      <c r="CK218" s="282"/>
      <c r="CL218" s="282"/>
      <c r="CM218" s="282"/>
      <c r="CN218" s="282"/>
      <c r="CO218" s="282"/>
      <c r="CP218" s="282"/>
      <c r="CQ218" s="282"/>
      <c r="CR218" s="282"/>
      <c r="CS218" s="282"/>
      <c r="CT218" s="282"/>
      <c r="CU218" s="282"/>
      <c r="CV218" s="282"/>
      <c r="CW218" s="282"/>
      <c r="CX218" s="282"/>
      <c r="CY218" s="282"/>
      <c r="CZ218" s="282"/>
      <c r="DA218" s="282"/>
      <c r="DB218" s="282"/>
      <c r="DC218" s="282"/>
      <c r="DD218" s="282"/>
      <c r="DE218" s="282"/>
      <c r="DF218" s="282"/>
      <c r="DG218" s="282"/>
    </row>
    <row r="219" spans="36:111">
      <c r="AJ219" s="282"/>
      <c r="AK219" s="282"/>
      <c r="AL219" s="282"/>
      <c r="AM219" s="282"/>
      <c r="AN219" s="282"/>
      <c r="AO219" s="282"/>
      <c r="AP219" s="282"/>
      <c r="AQ219" s="282"/>
      <c r="AR219" s="282"/>
      <c r="AS219" s="282"/>
      <c r="AT219" s="282"/>
      <c r="AU219" s="282"/>
      <c r="AV219" s="282"/>
      <c r="AW219" s="282"/>
      <c r="AX219" s="282"/>
      <c r="AY219" s="282"/>
      <c r="AZ219" s="282"/>
      <c r="BA219" s="282"/>
      <c r="BB219" s="282"/>
      <c r="BC219" s="282"/>
      <c r="BD219" s="282"/>
      <c r="BE219" s="282"/>
      <c r="BF219" s="282"/>
      <c r="BG219" s="282"/>
      <c r="BH219" s="282"/>
      <c r="BI219" s="282"/>
      <c r="BJ219" s="282"/>
      <c r="BK219" s="282"/>
      <c r="BL219" s="282"/>
      <c r="BM219" s="282"/>
      <c r="BN219" s="282"/>
      <c r="BO219" s="282"/>
      <c r="BP219" s="282"/>
      <c r="BQ219" s="282"/>
      <c r="BR219" s="282"/>
      <c r="BS219" s="282"/>
      <c r="BT219" s="282"/>
      <c r="BU219" s="282"/>
      <c r="BV219" s="282"/>
      <c r="BW219" s="282"/>
      <c r="BX219" s="282"/>
      <c r="BY219" s="282"/>
      <c r="BZ219" s="282"/>
      <c r="CA219" s="282"/>
      <c r="CB219" s="282"/>
      <c r="CC219" s="282"/>
      <c r="CD219" s="282"/>
      <c r="CE219" s="282"/>
      <c r="CF219" s="282"/>
      <c r="CG219" s="282"/>
      <c r="CH219" s="282"/>
      <c r="CI219" s="282"/>
      <c r="CJ219" s="282"/>
      <c r="CK219" s="282"/>
      <c r="CL219" s="282"/>
      <c r="CM219" s="282"/>
      <c r="CN219" s="282"/>
      <c r="CO219" s="282"/>
      <c r="CP219" s="282"/>
      <c r="CQ219" s="282"/>
      <c r="CR219" s="282"/>
      <c r="CS219" s="282"/>
      <c r="CT219" s="282"/>
      <c r="CU219" s="282"/>
      <c r="CV219" s="282"/>
      <c r="CW219" s="282"/>
      <c r="CX219" s="282"/>
      <c r="CY219" s="282"/>
      <c r="CZ219" s="282"/>
      <c r="DA219" s="282"/>
      <c r="DB219" s="282"/>
      <c r="DC219" s="282"/>
      <c r="DD219" s="282"/>
      <c r="DE219" s="282"/>
      <c r="DF219" s="282"/>
      <c r="DG219" s="282"/>
    </row>
    <row r="220" spans="36:111">
      <c r="AJ220" s="282"/>
      <c r="AK220" s="282"/>
      <c r="AL220" s="282"/>
      <c r="AM220" s="282"/>
      <c r="AN220" s="282"/>
      <c r="AO220" s="282"/>
      <c r="AP220" s="282"/>
      <c r="AQ220" s="282"/>
      <c r="AR220" s="282"/>
      <c r="AS220" s="282"/>
      <c r="AT220" s="282"/>
      <c r="AU220" s="282"/>
      <c r="AV220" s="282"/>
      <c r="AW220" s="282"/>
      <c r="AX220" s="282"/>
      <c r="AY220" s="282"/>
      <c r="AZ220" s="282"/>
      <c r="BA220" s="282"/>
      <c r="BB220" s="282"/>
      <c r="BC220" s="282"/>
      <c r="BD220" s="282"/>
      <c r="BE220" s="282"/>
      <c r="BF220" s="282"/>
      <c r="BG220" s="282"/>
      <c r="BH220" s="282"/>
      <c r="BI220" s="282"/>
      <c r="BJ220" s="282"/>
      <c r="BK220" s="282"/>
      <c r="BL220" s="282"/>
      <c r="BM220" s="282"/>
      <c r="BN220" s="282"/>
      <c r="BO220" s="282"/>
      <c r="BP220" s="282"/>
      <c r="BQ220" s="282"/>
      <c r="BR220" s="282"/>
      <c r="BS220" s="282"/>
      <c r="BT220" s="282"/>
      <c r="BU220" s="282"/>
      <c r="BV220" s="282"/>
      <c r="BW220" s="282"/>
      <c r="BX220" s="282"/>
      <c r="BY220" s="282"/>
      <c r="BZ220" s="282"/>
      <c r="CA220" s="282"/>
      <c r="CB220" s="282"/>
      <c r="CC220" s="282"/>
      <c r="CD220" s="282"/>
      <c r="CE220" s="282"/>
      <c r="CF220" s="282"/>
      <c r="CG220" s="282"/>
      <c r="CH220" s="282"/>
      <c r="CI220" s="282"/>
      <c r="CJ220" s="282"/>
      <c r="CK220" s="282"/>
      <c r="CL220" s="282"/>
      <c r="CM220" s="282"/>
      <c r="CN220" s="282"/>
      <c r="CO220" s="282"/>
      <c r="CP220" s="282"/>
      <c r="CQ220" s="282"/>
      <c r="CR220" s="282"/>
      <c r="CS220" s="282"/>
      <c r="CT220" s="282"/>
      <c r="CU220" s="282"/>
      <c r="CV220" s="282"/>
      <c r="CW220" s="282"/>
      <c r="CX220" s="282"/>
      <c r="CY220" s="282"/>
      <c r="CZ220" s="282"/>
      <c r="DA220" s="282"/>
      <c r="DB220" s="282"/>
      <c r="DC220" s="282"/>
      <c r="DD220" s="282"/>
      <c r="DE220" s="282"/>
      <c r="DF220" s="282"/>
      <c r="DG220" s="282"/>
    </row>
    <row r="221" spans="36:111">
      <c r="AJ221" s="282"/>
      <c r="AK221" s="282"/>
      <c r="AL221" s="282"/>
      <c r="AM221" s="282"/>
      <c r="AN221" s="282"/>
      <c r="AO221" s="282"/>
      <c r="AP221" s="282"/>
      <c r="AQ221" s="282"/>
      <c r="AR221" s="282"/>
      <c r="AS221" s="282"/>
      <c r="AT221" s="282"/>
      <c r="AU221" s="282"/>
      <c r="AV221" s="282"/>
      <c r="AW221" s="282"/>
      <c r="AX221" s="282"/>
      <c r="AY221" s="282"/>
      <c r="AZ221" s="282"/>
      <c r="BA221" s="282"/>
      <c r="BB221" s="282"/>
      <c r="BC221" s="282"/>
      <c r="BD221" s="282"/>
      <c r="BE221" s="282"/>
      <c r="BF221" s="282"/>
      <c r="BG221" s="282"/>
      <c r="BH221" s="282"/>
      <c r="BI221" s="282"/>
      <c r="BJ221" s="282"/>
      <c r="BK221" s="282"/>
      <c r="BL221" s="282"/>
      <c r="BM221" s="282"/>
      <c r="BN221" s="282"/>
      <c r="BO221" s="282"/>
      <c r="BP221" s="282"/>
      <c r="BQ221" s="282"/>
      <c r="BR221" s="282"/>
      <c r="BS221" s="282"/>
      <c r="BT221" s="282"/>
      <c r="BU221" s="282"/>
      <c r="BV221" s="282"/>
      <c r="BW221" s="282"/>
      <c r="BX221" s="282"/>
      <c r="BY221" s="282"/>
      <c r="BZ221" s="282"/>
      <c r="CA221" s="282"/>
      <c r="CB221" s="282"/>
      <c r="CC221" s="282"/>
      <c r="CD221" s="282"/>
      <c r="CE221" s="282"/>
      <c r="CF221" s="282"/>
      <c r="CG221" s="282"/>
      <c r="CH221" s="282"/>
      <c r="CI221" s="282"/>
      <c r="CJ221" s="282"/>
      <c r="CK221" s="282"/>
      <c r="CL221" s="282"/>
      <c r="CM221" s="282"/>
      <c r="CN221" s="282"/>
      <c r="CO221" s="282"/>
      <c r="CP221" s="282"/>
      <c r="CQ221" s="282"/>
      <c r="CR221" s="282"/>
      <c r="CS221" s="282"/>
      <c r="CT221" s="282"/>
      <c r="CU221" s="282"/>
      <c r="CV221" s="282"/>
      <c r="CW221" s="282"/>
      <c r="CX221" s="282"/>
      <c r="CY221" s="282"/>
      <c r="CZ221" s="282"/>
      <c r="DA221" s="282"/>
      <c r="DB221" s="282"/>
      <c r="DC221" s="282"/>
      <c r="DD221" s="282"/>
      <c r="DE221" s="282"/>
      <c r="DF221" s="282"/>
      <c r="DG221" s="282"/>
    </row>
    <row r="222" spans="36:111">
      <c r="AJ222" s="282"/>
      <c r="AK222" s="282"/>
      <c r="AL222" s="282"/>
      <c r="AM222" s="282"/>
      <c r="AN222" s="282"/>
      <c r="AO222" s="282"/>
      <c r="AP222" s="282"/>
      <c r="AQ222" s="282"/>
      <c r="AR222" s="282"/>
      <c r="AS222" s="282"/>
      <c r="AT222" s="282"/>
      <c r="AU222" s="282"/>
      <c r="AV222" s="282"/>
      <c r="AW222" s="282"/>
      <c r="AX222" s="282"/>
      <c r="AY222" s="282"/>
      <c r="AZ222" s="282"/>
      <c r="BA222" s="282"/>
      <c r="BB222" s="282"/>
      <c r="BC222" s="282"/>
      <c r="BD222" s="282"/>
      <c r="BE222" s="282"/>
      <c r="BF222" s="282"/>
      <c r="BG222" s="282"/>
      <c r="BH222" s="282"/>
      <c r="BI222" s="282"/>
      <c r="BJ222" s="282"/>
      <c r="BK222" s="282"/>
      <c r="BL222" s="282"/>
      <c r="BM222" s="282"/>
      <c r="BN222" s="282"/>
      <c r="BO222" s="282"/>
      <c r="BP222" s="282"/>
      <c r="BQ222" s="282"/>
      <c r="BR222" s="282"/>
      <c r="BS222" s="282"/>
      <c r="BT222" s="282"/>
      <c r="BU222" s="282"/>
      <c r="BV222" s="282"/>
      <c r="BW222" s="282"/>
      <c r="BX222" s="282"/>
      <c r="BY222" s="282"/>
      <c r="BZ222" s="282"/>
      <c r="CA222" s="282"/>
      <c r="CB222" s="282"/>
      <c r="CC222" s="282"/>
      <c r="CD222" s="282"/>
      <c r="CE222" s="282"/>
      <c r="CF222" s="282"/>
      <c r="CG222" s="282"/>
      <c r="CH222" s="282"/>
      <c r="CI222" s="282"/>
      <c r="CJ222" s="282"/>
      <c r="CK222" s="282"/>
      <c r="CL222" s="282"/>
      <c r="CM222" s="282"/>
      <c r="CN222" s="282"/>
      <c r="CO222" s="282"/>
      <c r="CP222" s="282"/>
      <c r="CQ222" s="282"/>
      <c r="CR222" s="282"/>
      <c r="CS222" s="282"/>
      <c r="CT222" s="282"/>
      <c r="CU222" s="282"/>
      <c r="CV222" s="282"/>
      <c r="CW222" s="282"/>
      <c r="CX222" s="282"/>
      <c r="CY222" s="282"/>
      <c r="CZ222" s="282"/>
      <c r="DA222" s="282"/>
      <c r="DB222" s="282"/>
      <c r="DC222" s="282"/>
      <c r="DD222" s="282"/>
      <c r="DE222" s="282"/>
      <c r="DF222" s="282"/>
      <c r="DG222" s="282"/>
    </row>
    <row r="223" spans="36:111">
      <c r="AJ223" s="282"/>
      <c r="AK223" s="282"/>
      <c r="AL223" s="282"/>
      <c r="AM223" s="282"/>
      <c r="AN223" s="282"/>
      <c r="AO223" s="282"/>
      <c r="AP223" s="282"/>
      <c r="AQ223" s="282"/>
      <c r="AR223" s="282"/>
      <c r="AS223" s="282"/>
      <c r="AT223" s="282"/>
      <c r="AU223" s="282"/>
      <c r="AV223" s="282"/>
      <c r="AW223" s="282"/>
      <c r="AX223" s="282"/>
      <c r="AY223" s="282"/>
      <c r="AZ223" s="282"/>
      <c r="BA223" s="282"/>
      <c r="BB223" s="282"/>
      <c r="BC223" s="282"/>
      <c r="BD223" s="282"/>
      <c r="BE223" s="282"/>
      <c r="BF223" s="282"/>
      <c r="BG223" s="282"/>
      <c r="BH223" s="282"/>
      <c r="BI223" s="282"/>
      <c r="BJ223" s="282"/>
      <c r="BK223" s="282"/>
      <c r="BL223" s="282"/>
      <c r="BM223" s="282"/>
      <c r="BN223" s="282"/>
      <c r="BO223" s="282"/>
      <c r="BP223" s="282"/>
      <c r="BQ223" s="282"/>
      <c r="BR223" s="282"/>
      <c r="BS223" s="282"/>
      <c r="BT223" s="282"/>
      <c r="BU223" s="282"/>
      <c r="BV223" s="282"/>
      <c r="BW223" s="282"/>
      <c r="BX223" s="282"/>
      <c r="BY223" s="282"/>
      <c r="BZ223" s="282"/>
      <c r="CA223" s="282"/>
      <c r="CB223" s="282"/>
      <c r="CC223" s="282"/>
      <c r="CD223" s="282"/>
      <c r="CE223" s="282"/>
      <c r="CF223" s="282"/>
      <c r="CG223" s="282"/>
      <c r="CH223" s="282"/>
      <c r="CI223" s="282"/>
      <c r="CJ223" s="282"/>
      <c r="CK223" s="282"/>
      <c r="CL223" s="282"/>
      <c r="CM223" s="282"/>
      <c r="CN223" s="282"/>
      <c r="CO223" s="282"/>
      <c r="CP223" s="282"/>
      <c r="CQ223" s="282"/>
      <c r="CR223" s="282"/>
      <c r="CS223" s="282"/>
      <c r="CT223" s="282"/>
      <c r="CU223" s="282"/>
      <c r="CV223" s="282"/>
      <c r="CW223" s="282"/>
      <c r="CX223" s="282"/>
      <c r="CY223" s="282"/>
      <c r="CZ223" s="282"/>
      <c r="DA223" s="282"/>
      <c r="DB223" s="282"/>
      <c r="DC223" s="282"/>
      <c r="DD223" s="282"/>
      <c r="DE223" s="282"/>
      <c r="DF223" s="282"/>
      <c r="DG223" s="282"/>
    </row>
    <row r="224" spans="36:111">
      <c r="AJ224" s="282"/>
      <c r="AK224" s="282"/>
      <c r="AL224" s="282"/>
      <c r="AM224" s="282"/>
      <c r="AN224" s="282"/>
      <c r="AO224" s="282"/>
      <c r="AP224" s="282"/>
      <c r="AQ224" s="282"/>
      <c r="AR224" s="282"/>
      <c r="AS224" s="282"/>
      <c r="AT224" s="282"/>
      <c r="AU224" s="282"/>
      <c r="AV224" s="282"/>
      <c r="AW224" s="282"/>
      <c r="AX224" s="282"/>
      <c r="AY224" s="282"/>
      <c r="AZ224" s="282"/>
      <c r="BA224" s="282"/>
      <c r="BB224" s="282"/>
      <c r="BC224" s="282"/>
      <c r="BD224" s="282"/>
      <c r="BE224" s="282"/>
      <c r="BF224" s="282"/>
      <c r="BG224" s="282"/>
      <c r="BH224" s="282"/>
      <c r="BI224" s="282"/>
      <c r="BJ224" s="282"/>
      <c r="BK224" s="282"/>
      <c r="BL224" s="282"/>
      <c r="BM224" s="282"/>
      <c r="BN224" s="282"/>
      <c r="BO224" s="282"/>
      <c r="BP224" s="282"/>
      <c r="BQ224" s="282"/>
      <c r="BR224" s="282"/>
      <c r="BS224" s="282"/>
      <c r="BT224" s="282"/>
      <c r="BU224" s="282"/>
      <c r="BV224" s="282"/>
      <c r="BW224" s="282"/>
      <c r="BX224" s="282"/>
      <c r="BY224" s="282"/>
      <c r="BZ224" s="282"/>
      <c r="CA224" s="282"/>
      <c r="CB224" s="282"/>
      <c r="CC224" s="282"/>
      <c r="CD224" s="282"/>
      <c r="CE224" s="282"/>
      <c r="CF224" s="282"/>
      <c r="CG224" s="282"/>
      <c r="CH224" s="282"/>
      <c r="CI224" s="282"/>
      <c r="CJ224" s="282"/>
      <c r="CK224" s="282"/>
      <c r="CL224" s="282"/>
      <c r="CM224" s="282"/>
      <c r="CN224" s="282"/>
      <c r="CO224" s="282"/>
      <c r="CP224" s="282"/>
      <c r="CQ224" s="282"/>
      <c r="CR224" s="282"/>
      <c r="CS224" s="282"/>
      <c r="CT224" s="282"/>
      <c r="CU224" s="282"/>
      <c r="CV224" s="282"/>
      <c r="CW224" s="282"/>
      <c r="CX224" s="282"/>
      <c r="CY224" s="282"/>
      <c r="CZ224" s="282"/>
      <c r="DA224" s="282"/>
      <c r="DB224" s="282"/>
      <c r="DC224" s="282"/>
      <c r="DD224" s="282"/>
      <c r="DE224" s="282"/>
      <c r="DF224" s="282"/>
      <c r="DG224" s="282"/>
    </row>
    <row r="225" spans="36:111">
      <c r="AJ225" s="282"/>
      <c r="AK225" s="282"/>
      <c r="AL225" s="282"/>
      <c r="AM225" s="282"/>
      <c r="AN225" s="282"/>
      <c r="AO225" s="282"/>
      <c r="AP225" s="282"/>
      <c r="AQ225" s="282"/>
      <c r="AR225" s="282"/>
      <c r="AS225" s="282"/>
      <c r="AT225" s="282"/>
      <c r="AU225" s="282"/>
      <c r="AV225" s="282"/>
      <c r="AW225" s="282"/>
      <c r="AX225" s="282"/>
      <c r="AY225" s="282"/>
      <c r="AZ225" s="282"/>
      <c r="BA225" s="282"/>
      <c r="BB225" s="282"/>
      <c r="BC225" s="282"/>
      <c r="BD225" s="282"/>
      <c r="BE225" s="282"/>
      <c r="BF225" s="282"/>
      <c r="BG225" s="282"/>
      <c r="BH225" s="282"/>
      <c r="BI225" s="282"/>
      <c r="BJ225" s="282"/>
      <c r="BK225" s="282"/>
      <c r="BL225" s="282"/>
      <c r="BM225" s="282"/>
      <c r="BN225" s="282"/>
      <c r="BO225" s="282"/>
      <c r="BP225" s="282"/>
      <c r="BQ225" s="282"/>
      <c r="BR225" s="282"/>
      <c r="BS225" s="282"/>
      <c r="BT225" s="282"/>
      <c r="BU225" s="282"/>
      <c r="BV225" s="282"/>
      <c r="BW225" s="282"/>
      <c r="BX225" s="282"/>
      <c r="BY225" s="282"/>
      <c r="BZ225" s="282"/>
      <c r="CA225" s="282"/>
      <c r="CB225" s="282"/>
      <c r="CC225" s="282"/>
      <c r="CD225" s="282"/>
      <c r="CE225" s="282"/>
      <c r="CF225" s="282"/>
      <c r="CG225" s="282"/>
      <c r="CH225" s="282"/>
      <c r="CI225" s="282"/>
      <c r="CJ225" s="282"/>
      <c r="CK225" s="282"/>
      <c r="CL225" s="282"/>
      <c r="CM225" s="282"/>
      <c r="CN225" s="282"/>
      <c r="CO225" s="282"/>
      <c r="CP225" s="282"/>
      <c r="CQ225" s="282"/>
      <c r="CR225" s="282"/>
      <c r="CS225" s="282"/>
      <c r="CT225" s="282"/>
      <c r="CU225" s="282"/>
      <c r="CV225" s="282"/>
      <c r="CW225" s="282"/>
      <c r="CX225" s="282"/>
      <c r="CY225" s="282"/>
      <c r="CZ225" s="282"/>
      <c r="DA225" s="282"/>
      <c r="DB225" s="282"/>
      <c r="DC225" s="282"/>
      <c r="DD225" s="282"/>
      <c r="DE225" s="282"/>
      <c r="DF225" s="282"/>
      <c r="DG225" s="282"/>
    </row>
    <row r="226" spans="36:111">
      <c r="AJ226" s="282"/>
      <c r="AK226" s="282"/>
      <c r="AL226" s="282"/>
      <c r="AM226" s="282"/>
      <c r="AN226" s="282"/>
      <c r="AO226" s="282"/>
      <c r="AP226" s="282"/>
      <c r="AQ226" s="282"/>
      <c r="AR226" s="282"/>
      <c r="AS226" s="282"/>
      <c r="AT226" s="282"/>
      <c r="AU226" s="282"/>
      <c r="AV226" s="282"/>
      <c r="AW226" s="282"/>
      <c r="AX226" s="282"/>
      <c r="AY226" s="282"/>
      <c r="AZ226" s="282"/>
      <c r="BA226" s="282"/>
      <c r="BB226" s="282"/>
      <c r="BC226" s="282"/>
      <c r="BD226" s="282"/>
      <c r="BE226" s="282"/>
      <c r="BF226" s="282"/>
      <c r="BG226" s="282"/>
      <c r="BH226" s="282"/>
      <c r="BI226" s="282"/>
      <c r="BJ226" s="282"/>
      <c r="BK226" s="282"/>
      <c r="BL226" s="282"/>
      <c r="BM226" s="282"/>
      <c r="BN226" s="282"/>
      <c r="BO226" s="282"/>
      <c r="BP226" s="282"/>
      <c r="BQ226" s="282"/>
      <c r="BR226" s="282"/>
      <c r="BS226" s="282"/>
      <c r="BT226" s="282"/>
      <c r="BU226" s="282"/>
      <c r="BV226" s="282"/>
      <c r="BW226" s="282"/>
      <c r="BX226" s="282"/>
      <c r="BY226" s="282"/>
      <c r="BZ226" s="282"/>
      <c r="CA226" s="282"/>
      <c r="CB226" s="282"/>
      <c r="CC226" s="282"/>
      <c r="CD226" s="282"/>
      <c r="CE226" s="282"/>
      <c r="CF226" s="282"/>
      <c r="CG226" s="282"/>
      <c r="CH226" s="282"/>
      <c r="CI226" s="282"/>
      <c r="CJ226" s="282"/>
      <c r="CK226" s="282"/>
      <c r="CL226" s="282"/>
      <c r="CM226" s="282"/>
      <c r="CN226" s="282"/>
      <c r="CO226" s="282"/>
      <c r="CP226" s="282"/>
      <c r="CQ226" s="282"/>
      <c r="CR226" s="282"/>
      <c r="CS226" s="282"/>
      <c r="CT226" s="282"/>
      <c r="CU226" s="282"/>
      <c r="CV226" s="282"/>
      <c r="CW226" s="282"/>
      <c r="CX226" s="282"/>
      <c r="CY226" s="282"/>
      <c r="CZ226" s="282"/>
      <c r="DA226" s="282"/>
      <c r="DB226" s="282"/>
      <c r="DC226" s="282"/>
      <c r="DD226" s="282"/>
      <c r="DE226" s="282"/>
      <c r="DF226" s="282"/>
      <c r="DG226" s="282"/>
    </row>
    <row r="227" spans="36:111">
      <c r="AJ227" s="282"/>
      <c r="AK227" s="282"/>
      <c r="AL227" s="282"/>
      <c r="AM227" s="282"/>
      <c r="AN227" s="282"/>
      <c r="AO227" s="282"/>
      <c r="AP227" s="282"/>
      <c r="AQ227" s="282"/>
      <c r="AR227" s="282"/>
      <c r="AS227" s="282"/>
      <c r="AT227" s="282"/>
      <c r="AU227" s="282"/>
      <c r="AV227" s="282"/>
      <c r="AW227" s="282"/>
      <c r="AX227" s="282"/>
      <c r="AY227" s="282"/>
      <c r="AZ227" s="282"/>
      <c r="BA227" s="282"/>
      <c r="BB227" s="282"/>
      <c r="BC227" s="282"/>
      <c r="BD227" s="282"/>
      <c r="BE227" s="282"/>
      <c r="BF227" s="282"/>
      <c r="BG227" s="282"/>
      <c r="BH227" s="282"/>
      <c r="BI227" s="282"/>
      <c r="BJ227" s="282"/>
      <c r="BK227" s="282"/>
      <c r="BL227" s="282"/>
      <c r="BM227" s="282"/>
      <c r="BN227" s="282"/>
      <c r="BO227" s="282"/>
      <c r="BP227" s="282"/>
      <c r="BQ227" s="282"/>
      <c r="BR227" s="282"/>
      <c r="BS227" s="282"/>
      <c r="BT227" s="282"/>
      <c r="BU227" s="282"/>
      <c r="BV227" s="282"/>
      <c r="BW227" s="282"/>
      <c r="BX227" s="282"/>
      <c r="BY227" s="282"/>
      <c r="BZ227" s="282"/>
      <c r="CA227" s="282"/>
      <c r="CB227" s="282"/>
      <c r="CC227" s="282"/>
      <c r="CD227" s="282"/>
      <c r="CE227" s="282"/>
      <c r="CF227" s="282"/>
      <c r="CG227" s="282"/>
      <c r="CH227" s="282"/>
      <c r="CI227" s="282"/>
      <c r="CJ227" s="282"/>
      <c r="CK227" s="282"/>
      <c r="CL227" s="282"/>
      <c r="CM227" s="282"/>
      <c r="CN227" s="282"/>
      <c r="CO227" s="282"/>
      <c r="CP227" s="282"/>
      <c r="CQ227" s="282"/>
      <c r="CR227" s="282"/>
      <c r="CS227" s="282"/>
      <c r="CT227" s="282"/>
      <c r="CU227" s="282"/>
      <c r="CV227" s="282"/>
      <c r="CW227" s="282"/>
      <c r="CX227" s="282"/>
      <c r="CY227" s="282"/>
      <c r="CZ227" s="282"/>
      <c r="DA227" s="282"/>
      <c r="DB227" s="282"/>
      <c r="DC227" s="282"/>
      <c r="DD227" s="282"/>
      <c r="DE227" s="282"/>
      <c r="DF227" s="282"/>
      <c r="DG227" s="282"/>
    </row>
    <row r="228" spans="36:111">
      <c r="AJ228" s="282"/>
      <c r="AK228" s="282"/>
      <c r="AL228" s="282"/>
      <c r="AM228" s="282"/>
      <c r="AN228" s="282"/>
      <c r="AO228" s="282"/>
      <c r="AP228" s="282"/>
      <c r="AQ228" s="282"/>
      <c r="AR228" s="282"/>
      <c r="AS228" s="282"/>
      <c r="AT228" s="282"/>
      <c r="AU228" s="282"/>
      <c r="AV228" s="282"/>
      <c r="AW228" s="282"/>
      <c r="AX228" s="282"/>
      <c r="AY228" s="282"/>
      <c r="AZ228" s="282"/>
      <c r="BA228" s="282"/>
      <c r="BB228" s="282"/>
      <c r="BC228" s="282"/>
      <c r="BD228" s="282"/>
      <c r="BE228" s="282"/>
      <c r="BF228" s="282"/>
      <c r="BG228" s="282"/>
      <c r="BH228" s="282"/>
      <c r="BI228" s="282"/>
      <c r="BJ228" s="282"/>
      <c r="BK228" s="282"/>
      <c r="BL228" s="282"/>
      <c r="BM228" s="282"/>
      <c r="BN228" s="282"/>
      <c r="BO228" s="282"/>
      <c r="BP228" s="282"/>
      <c r="BQ228" s="282"/>
      <c r="BR228" s="282"/>
      <c r="BS228" s="282"/>
      <c r="BT228" s="282"/>
      <c r="BU228" s="282"/>
      <c r="BV228" s="282"/>
      <c r="BW228" s="282"/>
      <c r="BX228" s="282"/>
      <c r="BY228" s="282"/>
      <c r="BZ228" s="282"/>
      <c r="CA228" s="282"/>
      <c r="CB228" s="282"/>
      <c r="CC228" s="282"/>
      <c r="CD228" s="282"/>
      <c r="CE228" s="282"/>
      <c r="CF228" s="282"/>
      <c r="CG228" s="282"/>
      <c r="CH228" s="282"/>
      <c r="CI228" s="282"/>
      <c r="CJ228" s="282"/>
      <c r="CK228" s="282"/>
      <c r="CL228" s="282"/>
      <c r="CM228" s="282"/>
      <c r="CN228" s="282"/>
      <c r="CO228" s="282"/>
      <c r="CP228" s="282"/>
      <c r="CQ228" s="282"/>
      <c r="CR228" s="282"/>
      <c r="CS228" s="282"/>
      <c r="CT228" s="282"/>
      <c r="CU228" s="282"/>
      <c r="CV228" s="282"/>
      <c r="CW228" s="282"/>
      <c r="CX228" s="282"/>
      <c r="CY228" s="282"/>
      <c r="CZ228" s="282"/>
      <c r="DA228" s="282"/>
      <c r="DB228" s="282"/>
      <c r="DC228" s="282"/>
      <c r="DD228" s="282"/>
      <c r="DE228" s="282"/>
      <c r="DF228" s="282"/>
      <c r="DG228" s="282"/>
    </row>
    <row r="229" spans="36:111">
      <c r="AJ229" s="282"/>
      <c r="AK229" s="282"/>
      <c r="AL229" s="282"/>
      <c r="AM229" s="282"/>
      <c r="AN229" s="282"/>
      <c r="AO229" s="282"/>
      <c r="AP229" s="282"/>
      <c r="AQ229" s="282"/>
      <c r="AR229" s="282"/>
      <c r="AS229" s="282"/>
      <c r="AT229" s="282"/>
      <c r="AU229" s="282"/>
      <c r="AV229" s="282"/>
      <c r="AW229" s="282"/>
      <c r="AX229" s="282"/>
      <c r="AY229" s="282"/>
      <c r="AZ229" s="282"/>
      <c r="BA229" s="282"/>
      <c r="BB229" s="282"/>
      <c r="BC229" s="282"/>
      <c r="BD229" s="282"/>
      <c r="BE229" s="282"/>
      <c r="BF229" s="282"/>
      <c r="BG229" s="282"/>
      <c r="BH229" s="282"/>
      <c r="BI229" s="282"/>
      <c r="BJ229" s="282"/>
      <c r="BK229" s="282"/>
      <c r="BL229" s="282"/>
      <c r="BM229" s="282"/>
      <c r="BN229" s="282"/>
      <c r="BO229" s="282"/>
      <c r="BP229" s="282"/>
      <c r="BQ229" s="282"/>
      <c r="BR229" s="282"/>
      <c r="BS229" s="282"/>
      <c r="BT229" s="282"/>
      <c r="BU229" s="282"/>
      <c r="BV229" s="282"/>
      <c r="BW229" s="282"/>
      <c r="BX229" s="282"/>
      <c r="BY229" s="282"/>
      <c r="BZ229" s="282"/>
      <c r="CA229" s="282"/>
      <c r="CB229" s="282"/>
      <c r="CC229" s="282"/>
      <c r="CD229" s="282"/>
      <c r="CE229" s="282"/>
      <c r="CF229" s="282"/>
      <c r="CG229" s="282"/>
      <c r="CH229" s="282"/>
      <c r="CI229" s="282"/>
      <c r="CJ229" s="282"/>
      <c r="CK229" s="282"/>
      <c r="CL229" s="282"/>
      <c r="CM229" s="282"/>
      <c r="CN229" s="282"/>
      <c r="CO229" s="282"/>
      <c r="CP229" s="282"/>
      <c r="CQ229" s="282"/>
      <c r="CR229" s="282"/>
      <c r="CS229" s="282"/>
      <c r="CT229" s="282"/>
      <c r="CU229" s="282"/>
      <c r="CV229" s="282"/>
      <c r="CW229" s="282"/>
      <c r="CX229" s="282"/>
      <c r="CY229" s="282"/>
      <c r="CZ229" s="282"/>
      <c r="DA229" s="282"/>
      <c r="DB229" s="282"/>
      <c r="DC229" s="282"/>
      <c r="DD229" s="282"/>
      <c r="DE229" s="282"/>
      <c r="DF229" s="282"/>
      <c r="DG229" s="282"/>
    </row>
    <row r="230" spans="36:111">
      <c r="AJ230" s="282"/>
      <c r="AK230" s="282"/>
      <c r="AL230" s="282"/>
      <c r="AM230" s="282"/>
      <c r="AN230" s="282"/>
      <c r="AO230" s="282"/>
      <c r="AP230" s="282"/>
      <c r="AQ230" s="282"/>
      <c r="AR230" s="282"/>
      <c r="AS230" s="282"/>
      <c r="AT230" s="282"/>
      <c r="AU230" s="282"/>
      <c r="AV230" s="282"/>
      <c r="AW230" s="282"/>
      <c r="AX230" s="282"/>
      <c r="AY230" s="282"/>
      <c r="AZ230" s="282"/>
      <c r="BA230" s="282"/>
      <c r="BB230" s="282"/>
      <c r="BC230" s="282"/>
      <c r="BD230" s="282"/>
      <c r="BE230" s="282"/>
      <c r="BF230" s="282"/>
      <c r="BG230" s="282"/>
      <c r="BH230" s="282"/>
      <c r="BI230" s="282"/>
      <c r="BJ230" s="282"/>
      <c r="BK230" s="282"/>
      <c r="BL230" s="282"/>
      <c r="BM230" s="282"/>
      <c r="BN230" s="282"/>
      <c r="BO230" s="282"/>
      <c r="BP230" s="282"/>
      <c r="BQ230" s="282"/>
      <c r="BR230" s="282"/>
      <c r="BS230" s="282"/>
      <c r="BT230" s="282"/>
      <c r="BU230" s="282"/>
      <c r="BV230" s="282"/>
      <c r="BW230" s="282"/>
      <c r="BX230" s="282"/>
      <c r="BY230" s="282"/>
      <c r="BZ230" s="282"/>
      <c r="CA230" s="282"/>
      <c r="CB230" s="282"/>
      <c r="CC230" s="282"/>
      <c r="CD230" s="282"/>
      <c r="CE230" s="282"/>
      <c r="CF230" s="282"/>
      <c r="CG230" s="282"/>
      <c r="CH230" s="282"/>
      <c r="CI230" s="282"/>
      <c r="CJ230" s="282"/>
      <c r="CK230" s="282"/>
      <c r="CL230" s="282"/>
      <c r="CM230" s="282"/>
      <c r="CN230" s="282"/>
      <c r="CO230" s="282"/>
      <c r="CP230" s="282"/>
      <c r="CQ230" s="282"/>
      <c r="CR230" s="282"/>
      <c r="CS230" s="282"/>
      <c r="CT230" s="282"/>
      <c r="CU230" s="282"/>
      <c r="CV230" s="282"/>
      <c r="CW230" s="282"/>
      <c r="CX230" s="282"/>
      <c r="CY230" s="282"/>
      <c r="CZ230" s="282"/>
      <c r="DA230" s="282"/>
      <c r="DB230" s="282"/>
      <c r="DC230" s="282"/>
      <c r="DD230" s="282"/>
      <c r="DE230" s="282"/>
      <c r="DF230" s="282"/>
      <c r="DG230" s="282"/>
    </row>
    <row r="231" spans="36:111">
      <c r="AJ231" s="282"/>
      <c r="AK231" s="282"/>
      <c r="AL231" s="282"/>
      <c r="AM231" s="282"/>
      <c r="AN231" s="282"/>
      <c r="AO231" s="282"/>
      <c r="AP231" s="282"/>
      <c r="AQ231" s="282"/>
      <c r="AR231" s="282"/>
      <c r="AS231" s="282"/>
      <c r="AT231" s="282"/>
      <c r="AU231" s="282"/>
      <c r="AV231" s="282"/>
      <c r="AW231" s="282"/>
      <c r="AX231" s="282"/>
      <c r="AY231" s="282"/>
      <c r="AZ231" s="282"/>
      <c r="BA231" s="282"/>
      <c r="BB231" s="282"/>
      <c r="BC231" s="282"/>
      <c r="BD231" s="282"/>
      <c r="BE231" s="282"/>
      <c r="BF231" s="282"/>
      <c r="BG231" s="282"/>
      <c r="BH231" s="282"/>
      <c r="BI231" s="282"/>
      <c r="BJ231" s="282"/>
      <c r="BK231" s="282"/>
      <c r="BL231" s="282"/>
      <c r="BM231" s="282"/>
      <c r="BN231" s="282"/>
      <c r="BO231" s="282"/>
      <c r="BP231" s="282"/>
      <c r="BQ231" s="282"/>
      <c r="BR231" s="282"/>
      <c r="BS231" s="282"/>
      <c r="BT231" s="282"/>
      <c r="BU231" s="282"/>
      <c r="BV231" s="282"/>
      <c r="BW231" s="282"/>
      <c r="BX231" s="282"/>
      <c r="BY231" s="282"/>
      <c r="BZ231" s="282"/>
      <c r="CA231" s="282"/>
      <c r="CB231" s="282"/>
      <c r="CC231" s="282"/>
      <c r="CD231" s="282"/>
      <c r="CE231" s="282"/>
      <c r="CF231" s="282"/>
      <c r="CG231" s="282"/>
      <c r="CH231" s="282"/>
      <c r="CI231" s="282"/>
      <c r="CJ231" s="282"/>
      <c r="CK231" s="282"/>
      <c r="CL231" s="282"/>
      <c r="CM231" s="282"/>
      <c r="CN231" s="282"/>
      <c r="CO231" s="282"/>
      <c r="CP231" s="282"/>
      <c r="CQ231" s="282"/>
      <c r="CR231" s="282"/>
      <c r="CS231" s="282"/>
      <c r="CT231" s="282"/>
      <c r="CU231" s="282"/>
      <c r="CV231" s="282"/>
      <c r="CW231" s="282"/>
      <c r="CX231" s="282"/>
      <c r="CY231" s="282"/>
      <c r="CZ231" s="282"/>
      <c r="DA231" s="282"/>
      <c r="DB231" s="282"/>
      <c r="DC231" s="282"/>
      <c r="DD231" s="282"/>
      <c r="DE231" s="282"/>
      <c r="DF231" s="282"/>
      <c r="DG231" s="282"/>
    </row>
    <row r="232" spans="36:111">
      <c r="AJ232" s="282"/>
      <c r="AK232" s="282"/>
      <c r="AL232" s="282"/>
      <c r="AM232" s="282"/>
      <c r="AN232" s="282"/>
      <c r="AO232" s="282"/>
      <c r="AP232" s="282"/>
      <c r="AQ232" s="282"/>
      <c r="AR232" s="282"/>
      <c r="AS232" s="282"/>
      <c r="AT232" s="282"/>
      <c r="AU232" s="282"/>
      <c r="AV232" s="282"/>
      <c r="AW232" s="282"/>
      <c r="AX232" s="282"/>
      <c r="AY232" s="282"/>
      <c r="AZ232" s="282"/>
      <c r="BA232" s="282"/>
      <c r="BB232" s="282"/>
      <c r="BC232" s="282"/>
      <c r="BD232" s="282"/>
      <c r="BE232" s="282"/>
      <c r="BF232" s="282"/>
      <c r="BG232" s="282"/>
      <c r="BH232" s="282"/>
      <c r="BI232" s="282"/>
      <c r="BJ232" s="282"/>
      <c r="BK232" s="282"/>
      <c r="BL232" s="282"/>
      <c r="BM232" s="282"/>
      <c r="BN232" s="282"/>
      <c r="BO232" s="282"/>
      <c r="BP232" s="282"/>
      <c r="BQ232" s="282"/>
      <c r="BR232" s="282"/>
      <c r="BS232" s="282"/>
      <c r="BT232" s="282"/>
      <c r="BU232" s="282"/>
      <c r="BV232" s="282"/>
      <c r="BW232" s="282"/>
      <c r="BX232" s="282"/>
      <c r="BY232" s="282"/>
      <c r="BZ232" s="282"/>
      <c r="CA232" s="282"/>
      <c r="CB232" s="282"/>
      <c r="CC232" s="282"/>
      <c r="CD232" s="282"/>
      <c r="CE232" s="282"/>
      <c r="CF232" s="282"/>
      <c r="CG232" s="282"/>
      <c r="CH232" s="282"/>
      <c r="CI232" s="282"/>
      <c r="CJ232" s="282"/>
      <c r="CK232" s="282"/>
      <c r="CL232" s="282"/>
      <c r="CM232" s="282"/>
      <c r="CN232" s="282"/>
      <c r="CO232" s="282"/>
      <c r="CP232" s="282"/>
      <c r="CQ232" s="282"/>
      <c r="CR232" s="282"/>
      <c r="CS232" s="282"/>
      <c r="CT232" s="282"/>
      <c r="CU232" s="282"/>
      <c r="CV232" s="282"/>
      <c r="CW232" s="282"/>
      <c r="CX232" s="282"/>
      <c r="CY232" s="282"/>
      <c r="CZ232" s="282"/>
      <c r="DA232" s="282"/>
      <c r="DB232" s="282"/>
      <c r="DC232" s="282"/>
      <c r="DD232" s="282"/>
      <c r="DE232" s="282"/>
      <c r="DF232" s="282"/>
      <c r="DG232" s="282"/>
    </row>
    <row r="233" spans="36:111">
      <c r="AJ233" s="282"/>
      <c r="AK233" s="282"/>
      <c r="AL233" s="282"/>
      <c r="AM233" s="282"/>
      <c r="AN233" s="282"/>
      <c r="AO233" s="282"/>
      <c r="AP233" s="282"/>
      <c r="AQ233" s="282"/>
      <c r="AR233" s="282"/>
      <c r="AS233" s="282"/>
      <c r="AT233" s="282"/>
      <c r="AU233" s="282"/>
      <c r="AV233" s="282"/>
      <c r="AW233" s="282"/>
      <c r="AX233" s="282"/>
      <c r="AY233" s="282"/>
      <c r="AZ233" s="282"/>
      <c r="BA233" s="282"/>
      <c r="BB233" s="282"/>
      <c r="BC233" s="282"/>
      <c r="BD233" s="282"/>
      <c r="BE233" s="282"/>
      <c r="BF233" s="282"/>
      <c r="BG233" s="282"/>
      <c r="BH233" s="282"/>
      <c r="BI233" s="282"/>
      <c r="BJ233" s="282"/>
      <c r="BK233" s="282"/>
      <c r="BL233" s="282"/>
      <c r="BM233" s="282"/>
      <c r="BN233" s="282"/>
      <c r="BO233" s="282"/>
      <c r="BP233" s="282"/>
      <c r="BQ233" s="282"/>
      <c r="BR233" s="282"/>
      <c r="BS233" s="282"/>
      <c r="BT233" s="282"/>
      <c r="BU233" s="282"/>
      <c r="BV233" s="282"/>
      <c r="BW233" s="282"/>
      <c r="BX233" s="282"/>
      <c r="BY233" s="282"/>
      <c r="BZ233" s="282"/>
      <c r="CA233" s="282"/>
      <c r="CB233" s="282"/>
      <c r="CC233" s="282"/>
      <c r="CD233" s="282"/>
      <c r="CE233" s="282"/>
      <c r="CF233" s="282"/>
      <c r="CG233" s="282"/>
      <c r="CH233" s="282"/>
      <c r="CI233" s="282"/>
      <c r="CJ233" s="282"/>
      <c r="CK233" s="282"/>
      <c r="CL233" s="282"/>
      <c r="CM233" s="282"/>
      <c r="CN233" s="282"/>
      <c r="CO233" s="282"/>
      <c r="CP233" s="282"/>
      <c r="CQ233" s="282"/>
      <c r="CR233" s="282"/>
      <c r="CS233" s="282"/>
      <c r="CT233" s="282"/>
      <c r="CU233" s="282"/>
      <c r="CV233" s="282"/>
      <c r="CW233" s="282"/>
      <c r="CX233" s="282"/>
      <c r="CY233" s="282"/>
      <c r="CZ233" s="282"/>
      <c r="DA233" s="282"/>
      <c r="DB233" s="282"/>
      <c r="DC233" s="282"/>
      <c r="DD233" s="282"/>
      <c r="DE233" s="282"/>
      <c r="DF233" s="282"/>
      <c r="DG233" s="282"/>
    </row>
    <row r="234" spans="36:111">
      <c r="AJ234" s="282"/>
      <c r="AK234" s="282"/>
      <c r="AL234" s="282"/>
      <c r="AM234" s="282"/>
      <c r="AN234" s="282"/>
      <c r="AO234" s="282"/>
      <c r="AP234" s="282"/>
      <c r="AQ234" s="282"/>
      <c r="AR234" s="282"/>
      <c r="AS234" s="282"/>
      <c r="AT234" s="282"/>
      <c r="AU234" s="282"/>
      <c r="AV234" s="282"/>
      <c r="AW234" s="282"/>
      <c r="AX234" s="282"/>
      <c r="AY234" s="282"/>
      <c r="AZ234" s="282"/>
      <c r="BA234" s="282"/>
      <c r="BB234" s="282"/>
      <c r="BC234" s="282"/>
      <c r="BD234" s="282"/>
      <c r="BE234" s="282"/>
      <c r="BF234" s="282"/>
      <c r="BG234" s="282"/>
      <c r="BH234" s="282"/>
      <c r="BI234" s="282"/>
      <c r="BJ234" s="282"/>
      <c r="BK234" s="282"/>
      <c r="BL234" s="282"/>
      <c r="BM234" s="282"/>
      <c r="BN234" s="282"/>
      <c r="BO234" s="282"/>
      <c r="BP234" s="282"/>
      <c r="BQ234" s="282"/>
      <c r="BR234" s="282"/>
      <c r="BS234" s="282"/>
      <c r="BT234" s="282"/>
      <c r="BU234" s="282"/>
      <c r="BV234" s="282"/>
      <c r="BW234" s="282"/>
      <c r="BX234" s="282"/>
      <c r="BY234" s="282"/>
      <c r="BZ234" s="282"/>
      <c r="CA234" s="282"/>
      <c r="CB234" s="282"/>
      <c r="CC234" s="282"/>
      <c r="CD234" s="282"/>
      <c r="CE234" s="282"/>
      <c r="CF234" s="282"/>
      <c r="CG234" s="282"/>
      <c r="CH234" s="282"/>
      <c r="CI234" s="282"/>
      <c r="CJ234" s="282"/>
      <c r="CK234" s="282"/>
      <c r="CL234" s="282"/>
      <c r="CM234" s="282"/>
      <c r="CN234" s="282"/>
      <c r="CO234" s="282"/>
      <c r="CP234" s="282"/>
      <c r="CQ234" s="282"/>
      <c r="CR234" s="282"/>
      <c r="CS234" s="282"/>
      <c r="CT234" s="282"/>
      <c r="CU234" s="282"/>
      <c r="CV234" s="282"/>
      <c r="CW234" s="282"/>
      <c r="CX234" s="282"/>
      <c r="CY234" s="282"/>
      <c r="CZ234" s="282"/>
      <c r="DA234" s="282"/>
      <c r="DB234" s="282"/>
      <c r="DC234" s="282"/>
      <c r="DD234" s="282"/>
      <c r="DE234" s="282"/>
      <c r="DF234" s="282"/>
      <c r="DG234" s="282"/>
    </row>
    <row r="235" spans="36:111">
      <c r="AJ235" s="282"/>
      <c r="AK235" s="282"/>
      <c r="AL235" s="282"/>
      <c r="AM235" s="282"/>
      <c r="AN235" s="282"/>
      <c r="AO235" s="282"/>
      <c r="AP235" s="282"/>
      <c r="AQ235" s="282"/>
      <c r="AR235" s="282"/>
      <c r="AS235" s="282"/>
      <c r="AT235" s="282"/>
      <c r="AU235" s="282"/>
      <c r="AV235" s="282"/>
      <c r="AW235" s="282"/>
      <c r="AX235" s="282"/>
      <c r="AY235" s="282"/>
      <c r="AZ235" s="282"/>
      <c r="BA235" s="282"/>
      <c r="BB235" s="282"/>
      <c r="BC235" s="282"/>
      <c r="BD235" s="282"/>
      <c r="BE235" s="282"/>
      <c r="BF235" s="282"/>
      <c r="BG235" s="282"/>
      <c r="BH235" s="282"/>
      <c r="BI235" s="282"/>
      <c r="BJ235" s="282"/>
      <c r="BK235" s="282"/>
      <c r="BL235" s="282"/>
      <c r="BM235" s="282"/>
      <c r="BN235" s="282"/>
      <c r="BO235" s="282"/>
      <c r="BP235" s="282"/>
      <c r="BQ235" s="282"/>
      <c r="BR235" s="282"/>
      <c r="BS235" s="282"/>
      <c r="BT235" s="282"/>
      <c r="BU235" s="282"/>
      <c r="BV235" s="282"/>
      <c r="BW235" s="282"/>
      <c r="BX235" s="282"/>
      <c r="BY235" s="282"/>
      <c r="BZ235" s="282"/>
      <c r="CA235" s="282"/>
      <c r="CB235" s="282"/>
      <c r="CC235" s="282"/>
      <c r="CD235" s="282"/>
      <c r="CE235" s="282"/>
      <c r="CF235" s="282"/>
      <c r="CG235" s="282"/>
      <c r="CH235" s="282"/>
      <c r="CI235" s="282"/>
      <c r="CJ235" s="282"/>
      <c r="CK235" s="282"/>
      <c r="CL235" s="282"/>
      <c r="CM235" s="282"/>
      <c r="CN235" s="282"/>
      <c r="CO235" s="282"/>
      <c r="CP235" s="282"/>
      <c r="CQ235" s="282"/>
      <c r="CR235" s="282"/>
      <c r="CS235" s="282"/>
      <c r="CT235" s="282"/>
      <c r="CU235" s="282"/>
      <c r="CV235" s="282"/>
      <c r="CW235" s="282"/>
      <c r="CX235" s="282"/>
      <c r="CY235" s="282"/>
      <c r="CZ235" s="282"/>
      <c r="DA235" s="282"/>
      <c r="DB235" s="282"/>
      <c r="DC235" s="282"/>
      <c r="DD235" s="282"/>
      <c r="DE235" s="282"/>
      <c r="DF235" s="282"/>
      <c r="DG235" s="282"/>
    </row>
    <row r="236" spans="36:111">
      <c r="AJ236" s="282"/>
      <c r="AK236" s="282"/>
      <c r="AL236" s="282"/>
      <c r="AM236" s="282"/>
      <c r="AN236" s="282"/>
      <c r="AO236" s="282"/>
      <c r="AP236" s="282"/>
      <c r="AQ236" s="282"/>
      <c r="AR236" s="282"/>
      <c r="AS236" s="282"/>
      <c r="AT236" s="282"/>
      <c r="AU236" s="282"/>
      <c r="AV236" s="282"/>
      <c r="AW236" s="282"/>
      <c r="AX236" s="282"/>
      <c r="AY236" s="282"/>
      <c r="AZ236" s="282"/>
      <c r="BA236" s="282"/>
      <c r="BB236" s="282"/>
      <c r="BC236" s="282"/>
      <c r="BD236" s="282"/>
      <c r="BE236" s="282"/>
      <c r="BF236" s="282"/>
      <c r="BG236" s="282"/>
      <c r="BH236" s="282"/>
      <c r="BI236" s="282"/>
      <c r="BJ236" s="282"/>
      <c r="BK236" s="282"/>
      <c r="BL236" s="282"/>
      <c r="BM236" s="282"/>
      <c r="BN236" s="282"/>
      <c r="BO236" s="282"/>
      <c r="BP236" s="282"/>
      <c r="BQ236" s="282"/>
      <c r="BR236" s="282"/>
      <c r="BS236" s="282"/>
      <c r="BT236" s="282"/>
      <c r="BU236" s="282"/>
      <c r="BV236" s="282"/>
      <c r="BW236" s="282"/>
      <c r="BX236" s="282"/>
      <c r="BY236" s="282"/>
      <c r="BZ236" s="282"/>
      <c r="CA236" s="282"/>
      <c r="CB236" s="282"/>
      <c r="CC236" s="282"/>
      <c r="CD236" s="282"/>
      <c r="CE236" s="282"/>
      <c r="CF236" s="282"/>
      <c r="CG236" s="282"/>
      <c r="CH236" s="282"/>
      <c r="CI236" s="282"/>
      <c r="CJ236" s="282"/>
      <c r="CK236" s="282"/>
      <c r="CL236" s="282"/>
      <c r="CM236" s="282"/>
      <c r="CN236" s="282"/>
      <c r="CO236" s="282"/>
      <c r="CP236" s="282"/>
      <c r="CQ236" s="282"/>
      <c r="CR236" s="282"/>
      <c r="CS236" s="282"/>
      <c r="CT236" s="282"/>
      <c r="CU236" s="282"/>
      <c r="CV236" s="282"/>
      <c r="CW236" s="282"/>
      <c r="CX236" s="282"/>
      <c r="CY236" s="282"/>
      <c r="CZ236" s="282"/>
      <c r="DA236" s="282"/>
      <c r="DB236" s="282"/>
      <c r="DC236" s="282"/>
      <c r="DD236" s="282"/>
      <c r="DE236" s="282"/>
      <c r="DF236" s="282"/>
      <c r="DG236" s="282"/>
    </row>
    <row r="237" spans="36:111">
      <c r="AJ237" s="282"/>
      <c r="AK237" s="282"/>
      <c r="AL237" s="282"/>
      <c r="AM237" s="282"/>
      <c r="AN237" s="282"/>
      <c r="AO237" s="282"/>
      <c r="AP237" s="282"/>
      <c r="AQ237" s="282"/>
      <c r="AR237" s="282"/>
      <c r="AS237" s="282"/>
      <c r="AT237" s="282"/>
      <c r="AU237" s="282"/>
      <c r="AV237" s="282"/>
      <c r="AW237" s="282"/>
      <c r="AX237" s="282"/>
      <c r="AY237" s="282"/>
      <c r="AZ237" s="282"/>
      <c r="BA237" s="282"/>
      <c r="BB237" s="282"/>
      <c r="BC237" s="282"/>
      <c r="BD237" s="282"/>
      <c r="BE237" s="282"/>
      <c r="BF237" s="282"/>
      <c r="BG237" s="282"/>
      <c r="BH237" s="282"/>
      <c r="BI237" s="282"/>
      <c r="BJ237" s="282"/>
      <c r="BK237" s="282"/>
      <c r="BL237" s="282"/>
      <c r="BM237" s="282"/>
      <c r="BN237" s="282"/>
      <c r="BO237" s="282"/>
      <c r="BP237" s="282"/>
      <c r="BQ237" s="282"/>
      <c r="BR237" s="282"/>
      <c r="BS237" s="282"/>
      <c r="BT237" s="282"/>
      <c r="BU237" s="282"/>
      <c r="BV237" s="282"/>
      <c r="BW237" s="282"/>
      <c r="BX237" s="282"/>
      <c r="BY237" s="282"/>
      <c r="BZ237" s="282"/>
      <c r="CA237" s="282"/>
      <c r="CB237" s="282"/>
      <c r="CC237" s="282"/>
      <c r="CD237" s="282"/>
      <c r="CE237" s="282"/>
      <c r="CF237" s="282"/>
      <c r="CG237" s="282"/>
      <c r="CH237" s="282"/>
      <c r="CI237" s="282"/>
      <c r="CJ237" s="282"/>
      <c r="CK237" s="282"/>
      <c r="CL237" s="282"/>
      <c r="CM237" s="282"/>
      <c r="CN237" s="282"/>
      <c r="CO237" s="282"/>
      <c r="CP237" s="282"/>
      <c r="CQ237" s="282"/>
      <c r="CR237" s="282"/>
      <c r="CS237" s="282"/>
      <c r="CT237" s="282"/>
      <c r="CU237" s="282"/>
      <c r="CV237" s="282"/>
      <c r="CW237" s="282"/>
      <c r="CX237" s="282"/>
      <c r="CY237" s="282"/>
      <c r="CZ237" s="282"/>
      <c r="DA237" s="282"/>
      <c r="DB237" s="282"/>
      <c r="DC237" s="282"/>
      <c r="DD237" s="282"/>
      <c r="DE237" s="282"/>
      <c r="DF237" s="282"/>
      <c r="DG237" s="282"/>
    </row>
    <row r="238" spans="36:111">
      <c r="AJ238" s="282"/>
      <c r="AK238" s="282"/>
      <c r="AL238" s="282"/>
      <c r="AM238" s="282"/>
      <c r="AN238" s="282"/>
      <c r="AO238" s="282"/>
      <c r="AP238" s="282"/>
      <c r="AQ238" s="282"/>
      <c r="AR238" s="282"/>
      <c r="AS238" s="282"/>
      <c r="AT238" s="282"/>
      <c r="AU238" s="282"/>
      <c r="AV238" s="282"/>
      <c r="AW238" s="282"/>
      <c r="AX238" s="282"/>
      <c r="AY238" s="282"/>
      <c r="AZ238" s="282"/>
      <c r="BA238" s="282"/>
      <c r="BB238" s="282"/>
      <c r="BC238" s="282"/>
      <c r="BD238" s="282"/>
      <c r="BE238" s="282"/>
      <c r="BF238" s="282"/>
      <c r="BG238" s="282"/>
      <c r="BH238" s="282"/>
      <c r="BI238" s="282"/>
      <c r="BJ238" s="282"/>
      <c r="BK238" s="282"/>
      <c r="BL238" s="282"/>
      <c r="BM238" s="282"/>
      <c r="BN238" s="282"/>
      <c r="BO238" s="282"/>
      <c r="BP238" s="282"/>
      <c r="BQ238" s="282"/>
      <c r="BR238" s="282"/>
      <c r="BS238" s="282"/>
      <c r="BT238" s="282"/>
      <c r="BU238" s="282"/>
      <c r="BV238" s="282"/>
      <c r="BW238" s="282"/>
      <c r="BX238" s="282"/>
      <c r="BY238" s="282"/>
      <c r="BZ238" s="282"/>
      <c r="CA238" s="282"/>
      <c r="CB238" s="282"/>
      <c r="CC238" s="282"/>
      <c r="CD238" s="282"/>
      <c r="CE238" s="282"/>
      <c r="CF238" s="282"/>
      <c r="CG238" s="282"/>
      <c r="CH238" s="282"/>
      <c r="CI238" s="282"/>
      <c r="CJ238" s="282"/>
      <c r="CK238" s="282"/>
      <c r="CL238" s="282"/>
      <c r="CM238" s="282"/>
      <c r="CN238" s="282"/>
      <c r="CO238" s="282"/>
      <c r="CP238" s="282"/>
      <c r="CQ238" s="282"/>
      <c r="CR238" s="282"/>
      <c r="CS238" s="282"/>
      <c r="CT238" s="282"/>
      <c r="CU238" s="282"/>
      <c r="CV238" s="282"/>
      <c r="CW238" s="282"/>
      <c r="CX238" s="282"/>
      <c r="CY238" s="282"/>
      <c r="CZ238" s="282"/>
      <c r="DA238" s="282"/>
      <c r="DB238" s="282"/>
      <c r="DC238" s="282"/>
      <c r="DD238" s="282"/>
      <c r="DE238" s="282"/>
      <c r="DF238" s="282"/>
      <c r="DG238" s="282"/>
    </row>
    <row r="239" spans="36:111">
      <c r="AJ239" s="282"/>
      <c r="AK239" s="282"/>
      <c r="AL239" s="282"/>
      <c r="AM239" s="282"/>
      <c r="AN239" s="282"/>
      <c r="AO239" s="282"/>
      <c r="AP239" s="282"/>
      <c r="AQ239" s="282"/>
      <c r="AR239" s="282"/>
      <c r="AS239" s="282"/>
      <c r="AT239" s="282"/>
      <c r="AU239" s="282"/>
      <c r="AV239" s="282"/>
      <c r="AW239" s="282"/>
      <c r="AX239" s="282"/>
      <c r="AY239" s="282"/>
      <c r="AZ239" s="282"/>
      <c r="BA239" s="282"/>
      <c r="BB239" s="282"/>
      <c r="BC239" s="282"/>
      <c r="BD239" s="282"/>
      <c r="BE239" s="282"/>
      <c r="BF239" s="282"/>
      <c r="BG239" s="282"/>
      <c r="BH239" s="282"/>
      <c r="BI239" s="282"/>
      <c r="BJ239" s="282"/>
      <c r="BK239" s="282"/>
      <c r="BL239" s="282"/>
      <c r="BM239" s="282"/>
      <c r="BN239" s="282"/>
      <c r="BO239" s="282"/>
      <c r="BP239" s="282"/>
      <c r="BQ239" s="282"/>
      <c r="BR239" s="282"/>
      <c r="BS239" s="282"/>
      <c r="BT239" s="282"/>
      <c r="BU239" s="282"/>
      <c r="BV239" s="282"/>
      <c r="BW239" s="282"/>
      <c r="BX239" s="282"/>
      <c r="BY239" s="282"/>
      <c r="BZ239" s="282"/>
      <c r="CA239" s="282"/>
      <c r="CB239" s="282"/>
      <c r="CC239" s="282"/>
      <c r="CD239" s="282"/>
      <c r="CE239" s="282"/>
      <c r="CF239" s="282"/>
      <c r="CG239" s="282"/>
      <c r="CH239" s="282"/>
      <c r="CI239" s="282"/>
      <c r="CJ239" s="282"/>
      <c r="CK239" s="282"/>
      <c r="CL239" s="282"/>
      <c r="CM239" s="282"/>
      <c r="CN239" s="282"/>
      <c r="CO239" s="282"/>
      <c r="CP239" s="282"/>
      <c r="CQ239" s="282"/>
      <c r="CR239" s="282"/>
      <c r="CS239" s="282"/>
      <c r="CT239" s="282"/>
      <c r="CU239" s="282"/>
      <c r="CV239" s="282"/>
      <c r="CW239" s="282"/>
      <c r="CX239" s="282"/>
      <c r="CY239" s="282"/>
      <c r="CZ239" s="282"/>
      <c r="DA239" s="282"/>
      <c r="DB239" s="282"/>
      <c r="DC239" s="282"/>
      <c r="DD239" s="282"/>
      <c r="DE239" s="282"/>
      <c r="DF239" s="282"/>
      <c r="DG239" s="282"/>
    </row>
    <row r="240" spans="36:111">
      <c r="AJ240" s="282"/>
      <c r="AK240" s="282"/>
      <c r="AL240" s="282"/>
      <c r="AM240" s="282"/>
      <c r="AN240" s="282"/>
      <c r="AO240" s="282"/>
      <c r="AP240" s="282"/>
      <c r="AQ240" s="282"/>
      <c r="AR240" s="282"/>
      <c r="AS240" s="282"/>
      <c r="AT240" s="282"/>
      <c r="AU240" s="282"/>
      <c r="AV240" s="282"/>
      <c r="AW240" s="282"/>
      <c r="AX240" s="282"/>
      <c r="AY240" s="282"/>
      <c r="AZ240" s="282"/>
      <c r="BA240" s="282"/>
      <c r="BB240" s="282"/>
      <c r="BC240" s="282"/>
      <c r="BD240" s="282"/>
      <c r="BE240" s="282"/>
      <c r="BF240" s="282"/>
      <c r="BG240" s="282"/>
      <c r="BH240" s="282"/>
      <c r="BI240" s="282"/>
      <c r="BJ240" s="282"/>
      <c r="BK240" s="282"/>
      <c r="BL240" s="282"/>
      <c r="BM240" s="282"/>
      <c r="BN240" s="282"/>
      <c r="BO240" s="282"/>
      <c r="BP240" s="282"/>
      <c r="BQ240" s="282"/>
      <c r="BR240" s="282"/>
      <c r="BS240" s="282"/>
      <c r="BT240" s="282"/>
      <c r="BU240" s="282"/>
      <c r="BV240" s="282"/>
      <c r="BW240" s="282"/>
      <c r="BX240" s="282"/>
      <c r="BY240" s="282"/>
      <c r="BZ240" s="282"/>
      <c r="CA240" s="282"/>
      <c r="CB240" s="282"/>
      <c r="CC240" s="282"/>
      <c r="CD240" s="282"/>
      <c r="CE240" s="282"/>
      <c r="CF240" s="282"/>
      <c r="CG240" s="282"/>
      <c r="CH240" s="282"/>
      <c r="CI240" s="282"/>
      <c r="CJ240" s="282"/>
      <c r="CK240" s="282"/>
      <c r="CL240" s="282"/>
      <c r="CM240" s="282"/>
      <c r="CN240" s="282"/>
      <c r="CO240" s="282"/>
      <c r="CP240" s="282"/>
      <c r="CQ240" s="282"/>
      <c r="CR240" s="282"/>
      <c r="CS240" s="282"/>
      <c r="CT240" s="282"/>
      <c r="CU240" s="282"/>
      <c r="CV240" s="282"/>
      <c r="CW240" s="282"/>
      <c r="CX240" s="282"/>
      <c r="CY240" s="282"/>
      <c r="CZ240" s="282"/>
      <c r="DA240" s="282"/>
      <c r="DB240" s="282"/>
      <c r="DC240" s="282"/>
      <c r="DD240" s="282"/>
      <c r="DE240" s="282"/>
      <c r="DF240" s="282"/>
      <c r="DG240" s="282"/>
    </row>
    <row r="241" spans="36:111">
      <c r="AJ241" s="282"/>
      <c r="AK241" s="282"/>
      <c r="AL241" s="282"/>
      <c r="AM241" s="282"/>
      <c r="AN241" s="282"/>
      <c r="AO241" s="282"/>
      <c r="AP241" s="282"/>
      <c r="AQ241" s="282"/>
      <c r="AR241" s="282"/>
      <c r="AS241" s="282"/>
      <c r="AT241" s="282"/>
      <c r="AU241" s="282"/>
      <c r="AV241" s="282"/>
      <c r="AW241" s="282"/>
      <c r="AX241" s="282"/>
      <c r="AY241" s="282"/>
      <c r="AZ241" s="282"/>
      <c r="BA241" s="282"/>
      <c r="BB241" s="282"/>
      <c r="BC241" s="282"/>
      <c r="BD241" s="282"/>
      <c r="BE241" s="282"/>
      <c r="BF241" s="282"/>
      <c r="BG241" s="282"/>
      <c r="BH241" s="282"/>
      <c r="BI241" s="282"/>
      <c r="BJ241" s="282"/>
      <c r="BK241" s="282"/>
      <c r="BL241" s="282"/>
      <c r="BM241" s="282"/>
      <c r="BN241" s="282"/>
      <c r="BO241" s="282"/>
      <c r="BP241" s="282"/>
      <c r="BQ241" s="282"/>
      <c r="BR241" s="282"/>
      <c r="BS241" s="282"/>
      <c r="BT241" s="282"/>
      <c r="BU241" s="282"/>
      <c r="BV241" s="282"/>
      <c r="BW241" s="282"/>
      <c r="BX241" s="282"/>
      <c r="BY241" s="282"/>
      <c r="BZ241" s="282"/>
      <c r="CA241" s="282"/>
      <c r="CB241" s="282"/>
      <c r="CC241" s="282"/>
      <c r="CD241" s="282"/>
      <c r="CE241" s="282"/>
      <c r="CF241" s="282"/>
      <c r="CG241" s="282"/>
      <c r="CH241" s="282"/>
      <c r="CI241" s="282"/>
      <c r="CJ241" s="282"/>
      <c r="CK241" s="282"/>
      <c r="CL241" s="282"/>
      <c r="CM241" s="282"/>
      <c r="CN241" s="282"/>
      <c r="CO241" s="282"/>
      <c r="CP241" s="282"/>
      <c r="CQ241" s="282"/>
      <c r="CR241" s="282"/>
      <c r="CS241" s="282"/>
      <c r="CT241" s="282"/>
      <c r="CU241" s="282"/>
      <c r="CV241" s="282"/>
      <c r="CW241" s="282"/>
      <c r="CX241" s="282"/>
      <c r="CY241" s="282"/>
      <c r="CZ241" s="282"/>
      <c r="DA241" s="282"/>
      <c r="DB241" s="282"/>
      <c r="DC241" s="282"/>
      <c r="DD241" s="282"/>
      <c r="DE241" s="282"/>
      <c r="DF241" s="282"/>
      <c r="DG241" s="282"/>
    </row>
    <row r="242" spans="36:111">
      <c r="AJ242" s="282"/>
      <c r="AK242" s="282"/>
      <c r="AL242" s="282"/>
      <c r="AM242" s="282"/>
      <c r="AN242" s="282"/>
      <c r="AO242" s="282"/>
      <c r="AP242" s="282"/>
      <c r="AQ242" s="282"/>
      <c r="AR242" s="282"/>
      <c r="AS242" s="282"/>
      <c r="AT242" s="282"/>
      <c r="AU242" s="282"/>
      <c r="AV242" s="282"/>
      <c r="AW242" s="282"/>
      <c r="AX242" s="282"/>
      <c r="AY242" s="282"/>
      <c r="AZ242" s="282"/>
      <c r="BA242" s="282"/>
      <c r="BB242" s="282"/>
      <c r="BC242" s="282"/>
      <c r="BD242" s="282"/>
      <c r="BE242" s="282"/>
      <c r="BF242" s="282"/>
      <c r="BG242" s="282"/>
      <c r="BH242" s="282"/>
      <c r="BI242" s="282"/>
      <c r="BJ242" s="282"/>
      <c r="BK242" s="282"/>
      <c r="BL242" s="282"/>
      <c r="BM242" s="282"/>
      <c r="BN242" s="282"/>
      <c r="BO242" s="282"/>
      <c r="BP242" s="282"/>
      <c r="BQ242" s="282"/>
      <c r="BR242" s="282"/>
      <c r="BS242" s="282"/>
      <c r="BT242" s="282"/>
      <c r="BU242" s="282"/>
      <c r="BV242" s="282"/>
      <c r="BW242" s="282"/>
      <c r="BX242" s="282"/>
      <c r="BY242" s="282"/>
      <c r="BZ242" s="282"/>
      <c r="CA242" s="282"/>
      <c r="CB242" s="282"/>
      <c r="CC242" s="282"/>
      <c r="CD242" s="282"/>
      <c r="CE242" s="282"/>
      <c r="CF242" s="282"/>
      <c r="CG242" s="282"/>
      <c r="CH242" s="282"/>
      <c r="CI242" s="282"/>
      <c r="CJ242" s="282"/>
      <c r="CK242" s="282"/>
      <c r="CL242" s="282"/>
      <c r="CM242" s="282"/>
      <c r="CN242" s="282"/>
      <c r="CO242" s="282"/>
      <c r="CP242" s="282"/>
      <c r="CQ242" s="282"/>
      <c r="CR242" s="282"/>
      <c r="CS242" s="282"/>
      <c r="CT242" s="282"/>
      <c r="CU242" s="282"/>
      <c r="CV242" s="282"/>
      <c r="CW242" s="282"/>
      <c r="CX242" s="282"/>
      <c r="CY242" s="282"/>
      <c r="CZ242" s="282"/>
      <c r="DA242" s="282"/>
      <c r="DB242" s="282"/>
      <c r="DC242" s="282"/>
      <c r="DD242" s="282"/>
      <c r="DE242" s="282"/>
      <c r="DF242" s="282"/>
      <c r="DG242" s="282"/>
    </row>
    <row r="243" spans="36:111">
      <c r="AJ243" s="282"/>
      <c r="AK243" s="282"/>
      <c r="AL243" s="282"/>
      <c r="AM243" s="282"/>
      <c r="AN243" s="282"/>
      <c r="AO243" s="282"/>
      <c r="AP243" s="282"/>
      <c r="AQ243" s="282"/>
      <c r="AR243" s="282"/>
      <c r="AS243" s="282"/>
      <c r="AT243" s="282"/>
      <c r="AU243" s="282"/>
      <c r="AV243" s="282"/>
      <c r="AW243" s="282"/>
      <c r="AX243" s="282"/>
      <c r="AY243" s="282"/>
      <c r="AZ243" s="282"/>
      <c r="BA243" s="282"/>
      <c r="BB243" s="282"/>
      <c r="BC243" s="282"/>
      <c r="BD243" s="282"/>
      <c r="BE243" s="282"/>
      <c r="BF243" s="282"/>
      <c r="BG243" s="282"/>
      <c r="BH243" s="282"/>
      <c r="BI243" s="282"/>
      <c r="BJ243" s="282"/>
      <c r="BK243" s="282"/>
      <c r="BL243" s="282"/>
      <c r="BM243" s="282"/>
      <c r="BN243" s="282"/>
      <c r="BO243" s="282"/>
      <c r="BP243" s="282"/>
      <c r="BQ243" s="282"/>
      <c r="BR243" s="282"/>
      <c r="BS243" s="282"/>
      <c r="BT243" s="282"/>
      <c r="BU243" s="282"/>
      <c r="BV243" s="282"/>
      <c r="BW243" s="282"/>
      <c r="BX243" s="282"/>
      <c r="BY243" s="282"/>
      <c r="BZ243" s="282"/>
      <c r="CA243" s="282"/>
      <c r="CB243" s="282"/>
      <c r="CC243" s="282"/>
      <c r="CD243" s="282"/>
      <c r="CE243" s="282"/>
      <c r="CF243" s="282"/>
      <c r="CG243" s="282"/>
      <c r="CH243" s="282"/>
      <c r="CI243" s="282"/>
      <c r="CJ243" s="282"/>
      <c r="CK243" s="282"/>
      <c r="CL243" s="282"/>
      <c r="CM243" s="282"/>
      <c r="CN243" s="282"/>
      <c r="CO243" s="282"/>
      <c r="CP243" s="282"/>
      <c r="CQ243" s="282"/>
      <c r="CR243" s="282"/>
      <c r="CS243" s="282"/>
      <c r="CT243" s="282"/>
      <c r="CU243" s="282"/>
      <c r="CV243" s="282"/>
      <c r="CW243" s="282"/>
      <c r="CX243" s="282"/>
      <c r="CY243" s="282"/>
      <c r="CZ243" s="282"/>
      <c r="DA243" s="282"/>
      <c r="DB243" s="282"/>
      <c r="DC243" s="282"/>
      <c r="DD243" s="282"/>
      <c r="DE243" s="282"/>
      <c r="DF243" s="282"/>
      <c r="DG243" s="282"/>
    </row>
    <row r="244" spans="36:111">
      <c r="AJ244" s="282"/>
      <c r="AK244" s="282"/>
      <c r="AL244" s="282"/>
      <c r="AM244" s="282"/>
      <c r="AN244" s="282"/>
      <c r="AO244" s="282"/>
      <c r="AP244" s="282"/>
      <c r="AQ244" s="282"/>
      <c r="AR244" s="282"/>
      <c r="AS244" s="282"/>
      <c r="AT244" s="282"/>
      <c r="AU244" s="282"/>
      <c r="AV244" s="282"/>
      <c r="AW244" s="282"/>
      <c r="AX244" s="282"/>
      <c r="AY244" s="282"/>
      <c r="AZ244" s="282"/>
      <c r="BA244" s="282"/>
      <c r="BB244" s="282"/>
      <c r="BC244" s="282"/>
      <c r="BD244" s="282"/>
      <c r="BE244" s="282"/>
      <c r="BF244" s="282"/>
      <c r="BG244" s="282"/>
      <c r="BH244" s="282"/>
      <c r="BI244" s="282"/>
      <c r="BJ244" s="282"/>
      <c r="BK244" s="282"/>
      <c r="BL244" s="282"/>
      <c r="BM244" s="282"/>
      <c r="BN244" s="282"/>
      <c r="BO244" s="282"/>
      <c r="BP244" s="282"/>
      <c r="BQ244" s="282"/>
      <c r="BR244" s="282"/>
      <c r="BS244" s="282"/>
      <c r="BT244" s="282"/>
      <c r="BU244" s="282"/>
      <c r="BV244" s="282"/>
      <c r="BW244" s="282"/>
      <c r="BX244" s="282"/>
      <c r="BY244" s="282"/>
      <c r="BZ244" s="282"/>
      <c r="CA244" s="282"/>
      <c r="CB244" s="282"/>
      <c r="CC244" s="282"/>
      <c r="CD244" s="282"/>
      <c r="CE244" s="282"/>
      <c r="CF244" s="282"/>
      <c r="CG244" s="282"/>
      <c r="CH244" s="282"/>
      <c r="CI244" s="282"/>
      <c r="CJ244" s="282"/>
      <c r="CK244" s="282"/>
      <c r="CL244" s="282"/>
      <c r="CM244" s="282"/>
      <c r="CN244" s="282"/>
      <c r="CO244" s="282"/>
      <c r="CP244" s="282"/>
      <c r="CQ244" s="282"/>
      <c r="CR244" s="282"/>
      <c r="CS244" s="282"/>
      <c r="CT244" s="282"/>
      <c r="CU244" s="282"/>
      <c r="CV244" s="282"/>
      <c r="CW244" s="282"/>
      <c r="CX244" s="282"/>
      <c r="CY244" s="282"/>
      <c r="CZ244" s="282"/>
      <c r="DA244" s="282"/>
      <c r="DB244" s="282"/>
      <c r="DC244" s="282"/>
      <c r="DD244" s="282"/>
      <c r="DE244" s="282"/>
      <c r="DF244" s="282"/>
      <c r="DG244" s="282"/>
    </row>
    <row r="245" spans="36:111">
      <c r="AJ245" s="282"/>
      <c r="AK245" s="282"/>
      <c r="AL245" s="282"/>
      <c r="AM245" s="282"/>
      <c r="AN245" s="282"/>
      <c r="AO245" s="282"/>
      <c r="AP245" s="282"/>
      <c r="AQ245" s="282"/>
      <c r="AR245" s="282"/>
      <c r="AS245" s="282"/>
      <c r="AT245" s="282"/>
      <c r="AU245" s="282"/>
      <c r="AV245" s="282"/>
      <c r="AW245" s="282"/>
      <c r="AX245" s="282"/>
      <c r="AY245" s="282"/>
      <c r="AZ245" s="282"/>
      <c r="BA245" s="282"/>
      <c r="BB245" s="282"/>
      <c r="BC245" s="282"/>
      <c r="BD245" s="282"/>
      <c r="BE245" s="282"/>
      <c r="BF245" s="282"/>
      <c r="BG245" s="282"/>
      <c r="BH245" s="282"/>
      <c r="BI245" s="282"/>
      <c r="BJ245" s="282"/>
      <c r="BK245" s="282"/>
      <c r="BL245" s="282"/>
      <c r="BM245" s="282"/>
      <c r="BN245" s="282"/>
      <c r="BO245" s="282"/>
      <c r="BP245" s="282"/>
      <c r="BQ245" s="282"/>
      <c r="BR245" s="282"/>
      <c r="BS245" s="282"/>
      <c r="BT245" s="282"/>
      <c r="BU245" s="282"/>
      <c r="BV245" s="282"/>
      <c r="BW245" s="282"/>
      <c r="BX245" s="282"/>
      <c r="BY245" s="282"/>
      <c r="BZ245" s="282"/>
      <c r="CA245" s="282"/>
      <c r="CB245" s="282"/>
      <c r="CC245" s="282"/>
      <c r="CD245" s="282"/>
      <c r="CE245" s="282"/>
      <c r="CF245" s="282"/>
      <c r="CG245" s="282"/>
      <c r="CH245" s="282"/>
      <c r="CI245" s="282"/>
      <c r="CJ245" s="282"/>
      <c r="CK245" s="282"/>
      <c r="CL245" s="282"/>
      <c r="CM245" s="282"/>
      <c r="CN245" s="282"/>
      <c r="CO245" s="282"/>
      <c r="CP245" s="282"/>
      <c r="CQ245" s="282"/>
      <c r="CR245" s="282"/>
      <c r="CS245" s="282"/>
      <c r="CT245" s="282"/>
      <c r="CU245" s="282"/>
      <c r="CV245" s="282"/>
      <c r="CW245" s="282"/>
      <c r="CX245" s="282"/>
      <c r="CY245" s="282"/>
      <c r="CZ245" s="282"/>
      <c r="DA245" s="282"/>
      <c r="DB245" s="282"/>
      <c r="DC245" s="282"/>
      <c r="DD245" s="282"/>
      <c r="DE245" s="282"/>
      <c r="DF245" s="282"/>
      <c r="DG245" s="282"/>
    </row>
    <row r="246" spans="36:111">
      <c r="AJ246" s="282"/>
      <c r="AK246" s="282"/>
      <c r="AL246" s="282"/>
      <c r="AM246" s="282"/>
      <c r="AN246" s="282"/>
      <c r="AO246" s="282"/>
      <c r="AP246" s="282"/>
      <c r="AQ246" s="282"/>
      <c r="AR246" s="282"/>
      <c r="AS246" s="282"/>
      <c r="AT246" s="282"/>
      <c r="AU246" s="282"/>
      <c r="AV246" s="282"/>
      <c r="AW246" s="282"/>
      <c r="AX246" s="282"/>
      <c r="AY246" s="282"/>
      <c r="AZ246" s="282"/>
      <c r="BA246" s="282"/>
      <c r="BB246" s="282"/>
      <c r="BC246" s="282"/>
      <c r="BD246" s="282"/>
      <c r="BE246" s="282"/>
      <c r="BF246" s="282"/>
      <c r="BG246" s="282"/>
      <c r="BH246" s="282"/>
      <c r="BI246" s="282"/>
      <c r="BJ246" s="282"/>
      <c r="BK246" s="282"/>
      <c r="BL246" s="282"/>
      <c r="BM246" s="282"/>
      <c r="BN246" s="282"/>
      <c r="BO246" s="282"/>
      <c r="BP246" s="282"/>
      <c r="BQ246" s="282"/>
      <c r="BR246" s="282"/>
      <c r="BS246" s="282"/>
      <c r="BT246" s="282"/>
      <c r="BU246" s="282"/>
      <c r="BV246" s="282"/>
      <c r="BW246" s="282"/>
      <c r="BX246" s="282"/>
      <c r="BY246" s="282"/>
      <c r="BZ246" s="282"/>
      <c r="CA246" s="282"/>
      <c r="CB246" s="282"/>
      <c r="CC246" s="282"/>
      <c r="CD246" s="282"/>
      <c r="CE246" s="282"/>
      <c r="CF246" s="282"/>
      <c r="CG246" s="282"/>
      <c r="CH246" s="282"/>
      <c r="CI246" s="282"/>
      <c r="CJ246" s="282"/>
      <c r="CK246" s="282"/>
      <c r="CL246" s="282"/>
      <c r="CM246" s="282"/>
      <c r="CN246" s="282"/>
      <c r="CO246" s="282"/>
      <c r="CP246" s="282"/>
      <c r="CQ246" s="282"/>
      <c r="CR246" s="282"/>
      <c r="CS246" s="282"/>
      <c r="CT246" s="282"/>
      <c r="CU246" s="282"/>
      <c r="CV246" s="282"/>
      <c r="CW246" s="282"/>
      <c r="CX246" s="282"/>
      <c r="CY246" s="282"/>
      <c r="CZ246" s="282"/>
      <c r="DA246" s="282"/>
      <c r="DB246" s="282"/>
      <c r="DC246" s="282"/>
      <c r="DD246" s="282"/>
      <c r="DE246" s="282"/>
      <c r="DF246" s="282"/>
      <c r="DG246" s="282"/>
    </row>
    <row r="247" spans="36:111">
      <c r="AJ247" s="282"/>
      <c r="AK247" s="282"/>
      <c r="AL247" s="282"/>
      <c r="AM247" s="282"/>
      <c r="AN247" s="282"/>
      <c r="AO247" s="282"/>
      <c r="AP247" s="282"/>
      <c r="AQ247" s="282"/>
      <c r="AR247" s="282"/>
      <c r="AS247" s="282"/>
      <c r="AT247" s="282"/>
      <c r="AU247" s="282"/>
      <c r="AV247" s="282"/>
      <c r="AW247" s="282"/>
      <c r="AX247" s="282"/>
      <c r="AY247" s="282"/>
      <c r="AZ247" s="282"/>
      <c r="BA247" s="282"/>
      <c r="BB247" s="282"/>
      <c r="BC247" s="282"/>
      <c r="BD247" s="282"/>
      <c r="BE247" s="282"/>
      <c r="BF247" s="282"/>
      <c r="BG247" s="282"/>
      <c r="BH247" s="282"/>
      <c r="BI247" s="282"/>
      <c r="BJ247" s="282"/>
      <c r="BK247" s="282"/>
      <c r="BL247" s="282"/>
      <c r="BM247" s="282"/>
      <c r="BN247" s="282"/>
      <c r="BO247" s="282"/>
      <c r="BP247" s="282"/>
      <c r="BQ247" s="282"/>
      <c r="BR247" s="282"/>
      <c r="BS247" s="282"/>
      <c r="BT247" s="282"/>
      <c r="BU247" s="282"/>
      <c r="BV247" s="282"/>
      <c r="BW247" s="282"/>
      <c r="BX247" s="282"/>
      <c r="BY247" s="282"/>
      <c r="BZ247" s="282"/>
      <c r="CA247" s="282"/>
      <c r="CB247" s="282"/>
      <c r="CC247" s="282"/>
      <c r="CD247" s="282"/>
      <c r="CE247" s="282"/>
      <c r="CF247" s="282"/>
      <c r="CG247" s="282"/>
      <c r="CH247" s="282"/>
      <c r="CI247" s="282"/>
      <c r="CJ247" s="282"/>
      <c r="CK247" s="282"/>
      <c r="CL247" s="282"/>
      <c r="CM247" s="282"/>
      <c r="CN247" s="282"/>
      <c r="CO247" s="282"/>
      <c r="CP247" s="282"/>
      <c r="CQ247" s="282"/>
      <c r="CR247" s="282"/>
      <c r="CS247" s="282"/>
      <c r="CT247" s="282"/>
      <c r="CU247" s="282"/>
      <c r="CV247" s="282"/>
      <c r="CW247" s="282"/>
      <c r="CX247" s="282"/>
      <c r="CY247" s="282"/>
      <c r="CZ247" s="282"/>
      <c r="DA247" s="282"/>
      <c r="DB247" s="282"/>
      <c r="DC247" s="282"/>
      <c r="DD247" s="282"/>
      <c r="DE247" s="282"/>
      <c r="DF247" s="282"/>
      <c r="DG247" s="282"/>
    </row>
    <row r="248" spans="36:111">
      <c r="AJ248" s="282"/>
      <c r="AK248" s="282"/>
      <c r="AL248" s="282"/>
      <c r="AM248" s="282"/>
      <c r="AN248" s="282"/>
      <c r="AO248" s="282"/>
      <c r="AP248" s="282"/>
      <c r="AQ248" s="282"/>
      <c r="AR248" s="282"/>
      <c r="AS248" s="282"/>
      <c r="AT248" s="282"/>
      <c r="AU248" s="282"/>
      <c r="AV248" s="282"/>
      <c r="AW248" s="282"/>
      <c r="AX248" s="282"/>
      <c r="AY248" s="282"/>
      <c r="AZ248" s="282"/>
      <c r="BA248" s="282"/>
      <c r="BB248" s="282"/>
      <c r="BC248" s="282"/>
      <c r="BD248" s="282"/>
      <c r="BE248" s="282"/>
      <c r="BF248" s="282"/>
      <c r="BG248" s="282"/>
      <c r="BH248" s="282"/>
      <c r="BI248" s="282"/>
      <c r="BJ248" s="282"/>
      <c r="BK248" s="282"/>
      <c r="BL248" s="282"/>
      <c r="BM248" s="282"/>
      <c r="BN248" s="282"/>
      <c r="BO248" s="282"/>
      <c r="BP248" s="282"/>
      <c r="BQ248" s="282"/>
      <c r="BR248" s="282"/>
      <c r="BS248" s="282"/>
      <c r="BT248" s="282"/>
      <c r="BU248" s="282"/>
      <c r="BV248" s="282"/>
      <c r="BW248" s="282"/>
      <c r="BX248" s="282"/>
      <c r="BY248" s="282"/>
      <c r="BZ248" s="282"/>
      <c r="CA248" s="282"/>
      <c r="CB248" s="282"/>
      <c r="CC248" s="282"/>
      <c r="CD248" s="282"/>
      <c r="CE248" s="282"/>
      <c r="CF248" s="282"/>
      <c r="CG248" s="282"/>
      <c r="CH248" s="282"/>
      <c r="CI248" s="282"/>
      <c r="CJ248" s="282"/>
      <c r="CK248" s="282"/>
      <c r="CL248" s="282"/>
      <c r="CM248" s="282"/>
      <c r="CN248" s="282"/>
      <c r="CO248" s="282"/>
      <c r="CP248" s="282"/>
      <c r="CQ248" s="282"/>
      <c r="CR248" s="282"/>
      <c r="CS248" s="282"/>
      <c r="CT248" s="282"/>
      <c r="CU248" s="282"/>
      <c r="CV248" s="282"/>
      <c r="CW248" s="282"/>
      <c r="CX248" s="282"/>
      <c r="CY248" s="282"/>
      <c r="CZ248" s="282"/>
      <c r="DA248" s="282"/>
      <c r="DB248" s="282"/>
      <c r="DC248" s="282"/>
      <c r="DD248" s="282"/>
      <c r="DE248" s="282"/>
      <c r="DF248" s="282"/>
      <c r="DG248" s="282"/>
    </row>
    <row r="249" spans="36:111">
      <c r="AJ249" s="282"/>
      <c r="AK249" s="282"/>
      <c r="AL249" s="282"/>
      <c r="AM249" s="282"/>
      <c r="AN249" s="282"/>
      <c r="AO249" s="282"/>
      <c r="AP249" s="282"/>
      <c r="AQ249" s="282"/>
      <c r="AR249" s="282"/>
      <c r="AS249" s="282"/>
      <c r="AT249" s="282"/>
      <c r="AU249" s="282"/>
      <c r="AV249" s="282"/>
      <c r="AW249" s="282"/>
      <c r="AX249" s="282"/>
      <c r="AY249" s="282"/>
      <c r="AZ249" s="282"/>
      <c r="BA249" s="282"/>
      <c r="BB249" s="282"/>
      <c r="BC249" s="282"/>
      <c r="BD249" s="282"/>
      <c r="BE249" s="282"/>
      <c r="BF249" s="282"/>
      <c r="BG249" s="282"/>
      <c r="BH249" s="282"/>
      <c r="BI249" s="282"/>
      <c r="BJ249" s="282"/>
      <c r="BK249" s="282"/>
      <c r="BL249" s="282"/>
      <c r="BM249" s="282"/>
      <c r="BN249" s="282"/>
      <c r="BO249" s="282"/>
      <c r="BP249" s="282"/>
      <c r="BQ249" s="282"/>
      <c r="BR249" s="282"/>
      <c r="BS249" s="282"/>
      <c r="BT249" s="282"/>
      <c r="BU249" s="282"/>
      <c r="BV249" s="282"/>
      <c r="BW249" s="282"/>
      <c r="BX249" s="282"/>
      <c r="BY249" s="282"/>
      <c r="BZ249" s="282"/>
      <c r="CA249" s="282"/>
      <c r="CB249" s="282"/>
      <c r="CC249" s="282"/>
      <c r="CD249" s="282"/>
      <c r="CE249" s="282"/>
      <c r="CF249" s="282"/>
      <c r="CG249" s="282"/>
      <c r="CH249" s="282"/>
      <c r="CI249" s="282"/>
      <c r="CJ249" s="282"/>
      <c r="CK249" s="282"/>
      <c r="CL249" s="282"/>
      <c r="CM249" s="282"/>
      <c r="CN249" s="282"/>
      <c r="CO249" s="282"/>
      <c r="CP249" s="282"/>
      <c r="CQ249" s="282"/>
      <c r="CR249" s="282"/>
      <c r="CS249" s="282"/>
      <c r="CT249" s="282"/>
      <c r="CU249" s="282"/>
      <c r="CV249" s="282"/>
      <c r="CW249" s="282"/>
      <c r="CX249" s="282"/>
      <c r="CY249" s="282"/>
      <c r="CZ249" s="282"/>
      <c r="DA249" s="282"/>
      <c r="DB249" s="282"/>
      <c r="DC249" s="282"/>
      <c r="DD249" s="282"/>
      <c r="DE249" s="282"/>
      <c r="DF249" s="282"/>
      <c r="DG249" s="282"/>
    </row>
    <row r="250" spans="36:111">
      <c r="AJ250" s="282"/>
      <c r="AK250" s="282"/>
      <c r="AL250" s="282"/>
      <c r="AM250" s="282"/>
      <c r="AN250" s="282"/>
      <c r="AO250" s="282"/>
      <c r="AP250" s="282"/>
      <c r="AQ250" s="282"/>
      <c r="AR250" s="282"/>
      <c r="AS250" s="282"/>
      <c r="AT250" s="282"/>
      <c r="AU250" s="282"/>
      <c r="AV250" s="282"/>
      <c r="AW250" s="282"/>
      <c r="AX250" s="282"/>
      <c r="AY250" s="282"/>
      <c r="AZ250" s="282"/>
      <c r="BA250" s="282"/>
      <c r="BB250" s="282"/>
      <c r="BC250" s="282"/>
      <c r="BD250" s="282"/>
      <c r="BE250" s="282"/>
      <c r="BF250" s="282"/>
      <c r="BG250" s="282"/>
      <c r="BH250" s="282"/>
      <c r="BI250" s="282"/>
      <c r="BJ250" s="282"/>
      <c r="BK250" s="282"/>
      <c r="BL250" s="282"/>
      <c r="BM250" s="282"/>
      <c r="BN250" s="282"/>
      <c r="BO250" s="282"/>
      <c r="BP250" s="282"/>
      <c r="BQ250" s="282"/>
      <c r="BR250" s="282"/>
      <c r="BS250" s="282"/>
      <c r="BT250" s="282"/>
      <c r="BU250" s="282"/>
      <c r="BV250" s="282"/>
      <c r="BW250" s="282"/>
      <c r="BX250" s="282"/>
      <c r="BY250" s="282"/>
      <c r="BZ250" s="282"/>
      <c r="CA250" s="282"/>
      <c r="CB250" s="282"/>
      <c r="CC250" s="282"/>
      <c r="CD250" s="282"/>
      <c r="CE250" s="282"/>
      <c r="CF250" s="282"/>
      <c r="CG250" s="282"/>
      <c r="CH250" s="282"/>
      <c r="CI250" s="282"/>
      <c r="CJ250" s="282"/>
      <c r="CK250" s="282"/>
      <c r="CL250" s="282"/>
      <c r="CM250" s="282"/>
      <c r="CN250" s="282"/>
      <c r="CO250" s="282"/>
      <c r="CP250" s="282"/>
      <c r="CQ250" s="282"/>
      <c r="CR250" s="282"/>
      <c r="CS250" s="282"/>
      <c r="CT250" s="282"/>
      <c r="CU250" s="282"/>
      <c r="CV250" s="282"/>
      <c r="CW250" s="282"/>
      <c r="CX250" s="282"/>
      <c r="CY250" s="282"/>
      <c r="CZ250" s="282"/>
      <c r="DA250" s="282"/>
      <c r="DB250" s="282"/>
      <c r="DC250" s="282"/>
      <c r="DD250" s="282"/>
      <c r="DE250" s="282"/>
      <c r="DF250" s="282"/>
      <c r="DG250" s="282"/>
    </row>
    <row r="251" spans="36:111">
      <c r="AJ251" s="282"/>
      <c r="AK251" s="282"/>
      <c r="AL251" s="282"/>
      <c r="AM251" s="282"/>
      <c r="AN251" s="282"/>
      <c r="AO251" s="282"/>
      <c r="AP251" s="282"/>
      <c r="AQ251" s="282"/>
      <c r="AR251" s="282"/>
      <c r="AS251" s="282"/>
      <c r="AT251" s="282"/>
      <c r="AU251" s="282"/>
      <c r="AV251" s="282"/>
      <c r="AW251" s="282"/>
      <c r="AX251" s="282"/>
      <c r="AY251" s="282"/>
      <c r="AZ251" s="282"/>
      <c r="BA251" s="282"/>
      <c r="BB251" s="282"/>
      <c r="BC251" s="282"/>
      <c r="BD251" s="282"/>
      <c r="BE251" s="282"/>
      <c r="BF251" s="282"/>
      <c r="BG251" s="282"/>
      <c r="BH251" s="282"/>
      <c r="BI251" s="282"/>
      <c r="BJ251" s="282"/>
      <c r="BK251" s="282"/>
      <c r="BL251" s="282"/>
      <c r="BM251" s="282"/>
      <c r="BN251" s="282"/>
      <c r="BO251" s="282"/>
      <c r="BP251" s="282"/>
      <c r="BQ251" s="282"/>
      <c r="BR251" s="282"/>
      <c r="BS251" s="282"/>
      <c r="BT251" s="282"/>
      <c r="BU251" s="282"/>
      <c r="BV251" s="282"/>
      <c r="BW251" s="282"/>
      <c r="BX251" s="282"/>
      <c r="BY251" s="282"/>
      <c r="BZ251" s="282"/>
      <c r="CA251" s="282"/>
      <c r="CB251" s="282"/>
      <c r="CC251" s="282"/>
      <c r="CD251" s="282"/>
      <c r="CE251" s="282"/>
      <c r="CF251" s="282"/>
      <c r="CG251" s="282"/>
      <c r="CH251" s="282"/>
      <c r="CI251" s="282"/>
      <c r="CJ251" s="282"/>
      <c r="CK251" s="282"/>
      <c r="CL251" s="282"/>
      <c r="CM251" s="282"/>
      <c r="CN251" s="282"/>
      <c r="CO251" s="282"/>
      <c r="CP251" s="282"/>
      <c r="CQ251" s="282"/>
      <c r="CR251" s="282"/>
      <c r="CS251" s="282"/>
      <c r="CT251" s="282"/>
      <c r="CU251" s="282"/>
      <c r="CV251" s="282"/>
      <c r="CW251" s="282"/>
      <c r="CX251" s="282"/>
      <c r="CY251" s="282"/>
      <c r="CZ251" s="282"/>
      <c r="DA251" s="282"/>
      <c r="DB251" s="282"/>
      <c r="DC251" s="282"/>
      <c r="DD251" s="282"/>
      <c r="DE251" s="282"/>
      <c r="DF251" s="282"/>
      <c r="DG251" s="282"/>
    </row>
    <row r="252" spans="36:111">
      <c r="AJ252" s="282"/>
      <c r="AK252" s="282"/>
      <c r="AL252" s="282"/>
      <c r="AM252" s="282"/>
      <c r="AN252" s="282"/>
      <c r="AO252" s="282"/>
      <c r="AP252" s="282"/>
      <c r="AQ252" s="282"/>
      <c r="AR252" s="282"/>
      <c r="AS252" s="282"/>
      <c r="AT252" s="282"/>
      <c r="AU252" s="282"/>
      <c r="AV252" s="282"/>
      <c r="AW252" s="282"/>
      <c r="AX252" s="282"/>
      <c r="AY252" s="282"/>
      <c r="AZ252" s="282"/>
      <c r="BA252" s="282"/>
      <c r="BB252" s="282"/>
      <c r="BC252" s="282"/>
      <c r="BD252" s="282"/>
      <c r="BE252" s="282"/>
      <c r="BF252" s="282"/>
      <c r="BG252" s="282"/>
      <c r="BH252" s="282"/>
      <c r="BI252" s="282"/>
      <c r="BJ252" s="282"/>
      <c r="BK252" s="282"/>
      <c r="BL252" s="282"/>
      <c r="BM252" s="282"/>
      <c r="BN252" s="282"/>
      <c r="BO252" s="282"/>
      <c r="BP252" s="282"/>
      <c r="BQ252" s="282"/>
      <c r="BR252" s="282"/>
      <c r="BS252" s="282"/>
      <c r="BT252" s="282"/>
      <c r="BU252" s="282"/>
      <c r="BV252" s="282"/>
      <c r="BW252" s="282"/>
      <c r="BX252" s="282"/>
      <c r="BY252" s="282"/>
      <c r="BZ252" s="282"/>
      <c r="CA252" s="282"/>
      <c r="CB252" s="282"/>
      <c r="CC252" s="282"/>
      <c r="CD252" s="282"/>
      <c r="CE252" s="282"/>
      <c r="CF252" s="282"/>
      <c r="CG252" s="282"/>
      <c r="CH252" s="282"/>
      <c r="CI252" s="282"/>
      <c r="CJ252" s="282"/>
      <c r="CK252" s="282"/>
      <c r="CL252" s="282"/>
      <c r="CM252" s="282"/>
      <c r="CN252" s="282"/>
      <c r="CO252" s="282"/>
      <c r="CP252" s="282"/>
      <c r="CQ252" s="282"/>
      <c r="CR252" s="282"/>
      <c r="CS252" s="282"/>
      <c r="CT252" s="282"/>
      <c r="CU252" s="282"/>
      <c r="CV252" s="282"/>
      <c r="CW252" s="282"/>
      <c r="CX252" s="282"/>
      <c r="CY252" s="282"/>
      <c r="CZ252" s="282"/>
      <c r="DA252" s="282"/>
      <c r="DB252" s="282"/>
      <c r="DC252" s="282"/>
      <c r="DD252" s="282"/>
      <c r="DE252" s="282"/>
      <c r="DF252" s="282"/>
      <c r="DG252" s="282"/>
    </row>
    <row r="253" spans="36:111">
      <c r="AJ253" s="282"/>
      <c r="AK253" s="282"/>
      <c r="AL253" s="282"/>
      <c r="AM253" s="282"/>
      <c r="AN253" s="282"/>
      <c r="AO253" s="282"/>
      <c r="AP253" s="282"/>
      <c r="AQ253" s="282"/>
      <c r="AR253" s="282"/>
      <c r="AS253" s="282"/>
      <c r="AT253" s="282"/>
      <c r="AU253" s="282"/>
      <c r="AV253" s="282"/>
      <c r="AW253" s="282"/>
      <c r="AX253" s="282"/>
      <c r="AY253" s="282"/>
      <c r="AZ253" s="282"/>
      <c r="BA253" s="282"/>
      <c r="BB253" s="282"/>
      <c r="BC253" s="282"/>
      <c r="BD253" s="282"/>
      <c r="BE253" s="282"/>
      <c r="BF253" s="282"/>
      <c r="BG253" s="282"/>
      <c r="BH253" s="282"/>
      <c r="BI253" s="282"/>
      <c r="BJ253" s="282"/>
      <c r="BK253" s="282"/>
      <c r="BL253" s="282"/>
      <c r="BM253" s="282"/>
      <c r="BN253" s="282"/>
      <c r="BO253" s="282"/>
      <c r="BP253" s="282"/>
      <c r="BQ253" s="282"/>
      <c r="BR253" s="282"/>
      <c r="BS253" s="282"/>
      <c r="BT253" s="282"/>
      <c r="BU253" s="282"/>
      <c r="BV253" s="282"/>
      <c r="BW253" s="282"/>
      <c r="BX253" s="282"/>
      <c r="BY253" s="282"/>
      <c r="BZ253" s="282"/>
      <c r="CA253" s="282"/>
      <c r="CB253" s="282"/>
      <c r="CC253" s="282"/>
      <c r="CD253" s="282"/>
      <c r="CE253" s="282"/>
      <c r="CF253" s="282"/>
      <c r="CG253" s="282"/>
      <c r="CH253" s="282"/>
      <c r="CI253" s="282"/>
      <c r="CJ253" s="282"/>
      <c r="CK253" s="282"/>
      <c r="CL253" s="282"/>
      <c r="CM253" s="282"/>
      <c r="CN253" s="282"/>
      <c r="CO253" s="282"/>
      <c r="CP253" s="282"/>
      <c r="CQ253" s="282"/>
      <c r="CR253" s="282"/>
      <c r="CS253" s="282"/>
      <c r="CT253" s="282"/>
      <c r="CU253" s="282"/>
      <c r="CV253" s="282"/>
      <c r="CW253" s="282"/>
      <c r="CX253" s="282"/>
      <c r="CY253" s="282"/>
      <c r="CZ253" s="282"/>
      <c r="DA253" s="282"/>
      <c r="DB253" s="282"/>
      <c r="DC253" s="282"/>
      <c r="DD253" s="282"/>
      <c r="DE253" s="282"/>
      <c r="DF253" s="282"/>
      <c r="DG253" s="282"/>
    </row>
    <row r="254" spans="36:111">
      <c r="AJ254" s="282"/>
      <c r="AK254" s="282"/>
      <c r="AL254" s="282"/>
      <c r="AM254" s="282"/>
      <c r="AN254" s="282"/>
      <c r="AO254" s="282"/>
      <c r="AP254" s="282"/>
      <c r="AQ254" s="282"/>
      <c r="AR254" s="282"/>
      <c r="AS254" s="282"/>
      <c r="AT254" s="282"/>
      <c r="AU254" s="282"/>
      <c r="AV254" s="282"/>
      <c r="AW254" s="282"/>
      <c r="AX254" s="282"/>
      <c r="AY254" s="282"/>
      <c r="AZ254" s="282"/>
      <c r="BA254" s="282"/>
      <c r="BB254" s="282"/>
      <c r="BC254" s="282"/>
      <c r="BD254" s="282"/>
      <c r="BE254" s="282"/>
      <c r="BF254" s="282"/>
      <c r="BG254" s="282"/>
      <c r="BH254" s="282"/>
      <c r="BI254" s="282"/>
      <c r="BJ254" s="282"/>
      <c r="BK254" s="282"/>
      <c r="BL254" s="282"/>
      <c r="BM254" s="282"/>
      <c r="BN254" s="282"/>
      <c r="BO254" s="282"/>
      <c r="BP254" s="282"/>
      <c r="BQ254" s="282"/>
      <c r="BR254" s="282"/>
      <c r="BS254" s="282"/>
      <c r="BT254" s="282"/>
      <c r="BU254" s="282"/>
      <c r="BV254" s="282"/>
      <c r="BW254" s="282"/>
      <c r="BX254" s="282"/>
      <c r="BY254" s="282"/>
      <c r="BZ254" s="282"/>
      <c r="CA254" s="282"/>
      <c r="CB254" s="282"/>
      <c r="CC254" s="282"/>
      <c r="CD254" s="282"/>
      <c r="CE254" s="282"/>
      <c r="CF254" s="282"/>
      <c r="CG254" s="282"/>
      <c r="CH254" s="282"/>
      <c r="CI254" s="282"/>
      <c r="CJ254" s="282"/>
      <c r="CK254" s="282"/>
      <c r="CL254" s="282"/>
      <c r="CM254" s="282"/>
      <c r="CN254" s="282"/>
      <c r="CO254" s="282"/>
      <c r="CP254" s="282"/>
      <c r="CQ254" s="282"/>
      <c r="CR254" s="282"/>
      <c r="CS254" s="282"/>
      <c r="CT254" s="282"/>
      <c r="CU254" s="282"/>
      <c r="CV254" s="282"/>
      <c r="CW254" s="282"/>
      <c r="CX254" s="282"/>
      <c r="CY254" s="282"/>
      <c r="CZ254" s="282"/>
      <c r="DA254" s="282"/>
      <c r="DB254" s="282"/>
      <c r="DC254" s="282"/>
      <c r="DD254" s="282"/>
      <c r="DE254" s="282"/>
      <c r="DF254" s="282"/>
      <c r="DG254" s="282"/>
    </row>
    <row r="255" spans="36:111">
      <c r="AJ255" s="282"/>
      <c r="AK255" s="282"/>
      <c r="AL255" s="282"/>
      <c r="AM255" s="282"/>
      <c r="AN255" s="282"/>
      <c r="AO255" s="282"/>
      <c r="AP255" s="282"/>
      <c r="AQ255" s="282"/>
      <c r="AR255" s="282"/>
      <c r="AS255" s="282"/>
      <c r="AT255" s="282"/>
      <c r="AU255" s="282"/>
      <c r="AV255" s="282"/>
      <c r="AW255" s="282"/>
      <c r="AX255" s="282"/>
      <c r="AY255" s="282"/>
      <c r="AZ255" s="282"/>
      <c r="BA255" s="282"/>
      <c r="BB255" s="282"/>
      <c r="BC255" s="282"/>
      <c r="BD255" s="282"/>
      <c r="BE255" s="282"/>
      <c r="BF255" s="282"/>
      <c r="BG255" s="282"/>
      <c r="BH255" s="282"/>
      <c r="BI255" s="282"/>
      <c r="BJ255" s="282"/>
      <c r="BK255" s="282"/>
      <c r="BL255" s="282"/>
      <c r="BM255" s="282"/>
      <c r="BN255" s="282"/>
      <c r="BO255" s="282"/>
      <c r="BP255" s="282"/>
      <c r="BQ255" s="282"/>
      <c r="BR255" s="282"/>
      <c r="BS255" s="282"/>
      <c r="BT255" s="282"/>
      <c r="BU255" s="282"/>
      <c r="BV255" s="282"/>
      <c r="BW255" s="282"/>
      <c r="BX255" s="282"/>
      <c r="BY255" s="282"/>
      <c r="BZ255" s="282"/>
      <c r="CA255" s="282"/>
      <c r="CB255" s="282"/>
      <c r="CC255" s="282"/>
      <c r="CD255" s="282"/>
      <c r="CE255" s="282"/>
      <c r="CF255" s="282"/>
      <c r="CG255" s="282"/>
      <c r="CH255" s="282"/>
      <c r="CI255" s="282"/>
      <c r="CJ255" s="282"/>
      <c r="CK255" s="282"/>
      <c r="CL255" s="282"/>
      <c r="CM255" s="282"/>
      <c r="CN255" s="282"/>
      <c r="CO255" s="282"/>
      <c r="CP255" s="282"/>
      <c r="CQ255" s="282"/>
      <c r="CR255" s="282"/>
      <c r="CS255" s="282"/>
      <c r="CT255" s="282"/>
      <c r="CU255" s="282"/>
      <c r="CV255" s="282"/>
      <c r="CW255" s="282"/>
      <c r="CX255" s="282"/>
      <c r="CY255" s="282"/>
      <c r="CZ255" s="282"/>
      <c r="DA255" s="282"/>
      <c r="DB255" s="282"/>
      <c r="DC255" s="282"/>
      <c r="DD255" s="282"/>
      <c r="DE255" s="282"/>
      <c r="DF255" s="282"/>
      <c r="DG255" s="282"/>
    </row>
    <row r="256" spans="36:111">
      <c r="AJ256" s="282"/>
      <c r="AK256" s="282"/>
      <c r="AL256" s="282"/>
      <c r="AM256" s="282"/>
      <c r="AN256" s="282"/>
      <c r="AO256" s="282"/>
      <c r="AP256" s="282"/>
      <c r="AQ256" s="282"/>
      <c r="AR256" s="282"/>
      <c r="AS256" s="282"/>
      <c r="AT256" s="282"/>
      <c r="AU256" s="282"/>
      <c r="AV256" s="282"/>
      <c r="AW256" s="282"/>
      <c r="AX256" s="282"/>
      <c r="AY256" s="282"/>
      <c r="AZ256" s="282"/>
      <c r="BA256" s="282"/>
      <c r="BB256" s="282"/>
      <c r="BC256" s="282"/>
      <c r="BD256" s="282"/>
      <c r="BE256" s="282"/>
      <c r="BF256" s="282"/>
      <c r="BG256" s="282"/>
      <c r="BH256" s="282"/>
      <c r="BI256" s="282"/>
      <c r="BJ256" s="282"/>
      <c r="BK256" s="282"/>
      <c r="BL256" s="282"/>
      <c r="BM256" s="282"/>
      <c r="BN256" s="282"/>
      <c r="BO256" s="282"/>
      <c r="BP256" s="282"/>
      <c r="BQ256" s="282"/>
      <c r="BR256" s="282"/>
      <c r="BS256" s="282"/>
      <c r="BT256" s="282"/>
      <c r="BU256" s="282"/>
      <c r="BV256" s="282"/>
      <c r="BW256" s="282"/>
      <c r="BX256" s="282"/>
      <c r="BY256" s="282"/>
      <c r="BZ256" s="282"/>
      <c r="CA256" s="282"/>
      <c r="CB256" s="282"/>
      <c r="CC256" s="282"/>
      <c r="CD256" s="282"/>
      <c r="CE256" s="282"/>
      <c r="CF256" s="282"/>
      <c r="CG256" s="282"/>
      <c r="CH256" s="282"/>
      <c r="CI256" s="282"/>
      <c r="CJ256" s="282"/>
      <c r="CK256" s="282"/>
      <c r="CL256" s="282"/>
      <c r="CM256" s="282"/>
      <c r="CN256" s="282"/>
      <c r="CO256" s="282"/>
      <c r="CP256" s="282"/>
      <c r="CQ256" s="282"/>
      <c r="CR256" s="282"/>
      <c r="CS256" s="282"/>
      <c r="CT256" s="282"/>
      <c r="CU256" s="282"/>
      <c r="CV256" s="282"/>
      <c r="CW256" s="282"/>
      <c r="CX256" s="282"/>
      <c r="CY256" s="282"/>
      <c r="CZ256" s="282"/>
      <c r="DA256" s="282"/>
      <c r="DB256" s="282"/>
      <c r="DC256" s="282"/>
      <c r="DD256" s="282"/>
      <c r="DE256" s="282"/>
      <c r="DF256" s="282"/>
      <c r="DG256" s="282"/>
    </row>
    <row r="257" spans="36:111">
      <c r="AJ257" s="282"/>
      <c r="AK257" s="282"/>
      <c r="AL257" s="282"/>
      <c r="AM257" s="282"/>
      <c r="AN257" s="282"/>
      <c r="AO257" s="282"/>
      <c r="AP257" s="282"/>
      <c r="AQ257" s="282"/>
      <c r="AR257" s="282"/>
      <c r="AS257" s="282"/>
      <c r="AT257" s="282"/>
      <c r="AU257" s="282"/>
      <c r="AV257" s="282"/>
      <c r="AW257" s="282"/>
      <c r="AX257" s="282"/>
      <c r="AY257" s="282"/>
      <c r="AZ257" s="282"/>
      <c r="BA257" s="282"/>
      <c r="BB257" s="282"/>
      <c r="BC257" s="282"/>
      <c r="BD257" s="282"/>
      <c r="BE257" s="282"/>
      <c r="BF257" s="282"/>
      <c r="BG257" s="282"/>
      <c r="BH257" s="282"/>
      <c r="BI257" s="282"/>
      <c r="BJ257" s="282"/>
      <c r="BK257" s="282"/>
      <c r="BL257" s="282"/>
      <c r="BM257" s="282"/>
      <c r="BN257" s="282"/>
      <c r="BO257" s="282"/>
      <c r="BP257" s="282"/>
      <c r="BQ257" s="282"/>
      <c r="BR257" s="282"/>
      <c r="BS257" s="282"/>
      <c r="BT257" s="282"/>
      <c r="BU257" s="282"/>
      <c r="BV257" s="282"/>
      <c r="BW257" s="282"/>
      <c r="BX257" s="282"/>
      <c r="BY257" s="282"/>
      <c r="BZ257" s="282"/>
      <c r="CA257" s="282"/>
      <c r="CB257" s="282"/>
      <c r="CC257" s="282"/>
      <c r="CD257" s="282"/>
      <c r="CE257" s="282"/>
      <c r="CF257" s="282"/>
      <c r="CG257" s="282"/>
      <c r="CH257" s="282"/>
      <c r="CI257" s="282"/>
      <c r="CJ257" s="282"/>
      <c r="CK257" s="282"/>
      <c r="CL257" s="282"/>
      <c r="CM257" s="282"/>
      <c r="CN257" s="282"/>
      <c r="CO257" s="282"/>
      <c r="CP257" s="282"/>
      <c r="CQ257" s="282"/>
      <c r="CR257" s="282"/>
      <c r="CS257" s="282"/>
      <c r="CT257" s="282"/>
      <c r="CU257" s="282"/>
      <c r="CV257" s="282"/>
      <c r="CW257" s="282"/>
      <c r="CX257" s="282"/>
      <c r="CY257" s="282"/>
      <c r="CZ257" s="282"/>
      <c r="DA257" s="282"/>
      <c r="DB257" s="282"/>
      <c r="DC257" s="282"/>
      <c r="DD257" s="282"/>
      <c r="DE257" s="282"/>
      <c r="DF257" s="282"/>
      <c r="DG257" s="282"/>
    </row>
    <row r="258" spans="36:111">
      <c r="AJ258" s="282"/>
      <c r="AK258" s="282"/>
      <c r="AL258" s="282"/>
      <c r="AM258" s="282"/>
      <c r="AN258" s="282"/>
      <c r="AO258" s="282"/>
      <c r="AP258" s="282"/>
      <c r="AQ258" s="282"/>
      <c r="AR258" s="282"/>
      <c r="AS258" s="282"/>
      <c r="AT258" s="282"/>
      <c r="AU258" s="282"/>
      <c r="AV258" s="282"/>
      <c r="AW258" s="282"/>
      <c r="AX258" s="282"/>
      <c r="AY258" s="282"/>
      <c r="AZ258" s="282"/>
      <c r="BA258" s="282"/>
      <c r="BB258" s="282"/>
      <c r="BC258" s="282"/>
      <c r="BD258" s="282"/>
      <c r="BE258" s="282"/>
      <c r="BF258" s="282"/>
      <c r="BG258" s="282"/>
      <c r="BH258" s="282"/>
      <c r="BI258" s="282"/>
      <c r="BJ258" s="282"/>
      <c r="BK258" s="282"/>
      <c r="BL258" s="282"/>
      <c r="BM258" s="282"/>
      <c r="BN258" s="282"/>
      <c r="BO258" s="282"/>
      <c r="BP258" s="282"/>
      <c r="BQ258" s="282"/>
      <c r="BR258" s="282"/>
      <c r="BS258" s="282"/>
      <c r="BT258" s="282"/>
      <c r="BU258" s="282"/>
      <c r="BV258" s="282"/>
      <c r="BW258" s="282"/>
      <c r="BX258" s="282"/>
      <c r="BY258" s="282"/>
      <c r="BZ258" s="282"/>
      <c r="CA258" s="282"/>
      <c r="CB258" s="282"/>
      <c r="CC258" s="282"/>
      <c r="CD258" s="282"/>
      <c r="CE258" s="282"/>
      <c r="CF258" s="282"/>
      <c r="CG258" s="282"/>
      <c r="CH258" s="282"/>
      <c r="CI258" s="282"/>
      <c r="CJ258" s="282"/>
      <c r="CK258" s="282"/>
      <c r="CL258" s="282"/>
      <c r="CM258" s="282"/>
      <c r="CN258" s="282"/>
      <c r="CO258" s="282"/>
      <c r="CP258" s="282"/>
      <c r="CQ258" s="282"/>
      <c r="CR258" s="282"/>
      <c r="CS258" s="282"/>
      <c r="CT258" s="282"/>
      <c r="CU258" s="282"/>
      <c r="CV258" s="282"/>
      <c r="CW258" s="282"/>
      <c r="CX258" s="282"/>
      <c r="CY258" s="282"/>
      <c r="CZ258" s="282"/>
      <c r="DA258" s="282"/>
      <c r="DB258" s="282"/>
      <c r="DC258" s="282"/>
      <c r="DD258" s="282"/>
      <c r="DE258" s="282"/>
      <c r="DF258" s="282"/>
      <c r="DG258" s="282"/>
    </row>
    <row r="259" spans="36:111">
      <c r="AJ259" s="282"/>
      <c r="AK259" s="282"/>
      <c r="AL259" s="282"/>
      <c r="AM259" s="282"/>
      <c r="AN259" s="282"/>
      <c r="AO259" s="282"/>
      <c r="AP259" s="282"/>
      <c r="AQ259" s="282"/>
      <c r="AR259" s="282"/>
      <c r="AS259" s="282"/>
      <c r="AT259" s="282"/>
      <c r="AU259" s="282"/>
      <c r="AV259" s="282"/>
      <c r="AW259" s="282"/>
      <c r="AX259" s="282"/>
      <c r="AY259" s="282"/>
      <c r="AZ259" s="282"/>
      <c r="BA259" s="282"/>
      <c r="BB259" s="282"/>
      <c r="BC259" s="282"/>
      <c r="BD259" s="282"/>
      <c r="BE259" s="282"/>
      <c r="BF259" s="282"/>
      <c r="BG259" s="282"/>
      <c r="BH259" s="282"/>
      <c r="BI259" s="282"/>
      <c r="BJ259" s="282"/>
      <c r="BK259" s="282"/>
      <c r="BL259" s="282"/>
      <c r="BM259" s="282"/>
      <c r="BN259" s="282"/>
      <c r="BO259" s="282"/>
      <c r="BP259" s="282"/>
      <c r="BQ259" s="282"/>
      <c r="BR259" s="282"/>
      <c r="BS259" s="282"/>
      <c r="BT259" s="282"/>
      <c r="BU259" s="282"/>
      <c r="BV259" s="282"/>
      <c r="BW259" s="282"/>
      <c r="BX259" s="282"/>
      <c r="BY259" s="282"/>
      <c r="BZ259" s="282"/>
      <c r="CA259" s="282"/>
      <c r="CB259" s="282"/>
      <c r="CC259" s="282"/>
      <c r="CD259" s="282"/>
      <c r="CE259" s="282"/>
      <c r="CF259" s="282"/>
      <c r="CG259" s="282"/>
      <c r="CH259" s="282"/>
      <c r="CI259" s="282"/>
      <c r="CJ259" s="282"/>
      <c r="CK259" s="282"/>
      <c r="CL259" s="282"/>
      <c r="CM259" s="282"/>
      <c r="CN259" s="282"/>
      <c r="CO259" s="282"/>
      <c r="CP259" s="282"/>
      <c r="CQ259" s="282"/>
      <c r="CR259" s="282"/>
      <c r="CS259" s="282"/>
      <c r="CT259" s="282"/>
      <c r="CU259" s="282"/>
      <c r="CV259" s="282"/>
      <c r="CW259" s="282"/>
      <c r="CX259" s="282"/>
      <c r="CY259" s="282"/>
      <c r="CZ259" s="282"/>
      <c r="DA259" s="282"/>
      <c r="DB259" s="282"/>
      <c r="DC259" s="282"/>
      <c r="DD259" s="282"/>
      <c r="DE259" s="282"/>
      <c r="DF259" s="282"/>
      <c r="DG259" s="282"/>
    </row>
    <row r="260" spans="36:111">
      <c r="AJ260" s="282"/>
      <c r="AK260" s="282"/>
      <c r="AL260" s="282"/>
      <c r="AM260" s="282"/>
      <c r="AN260" s="282"/>
      <c r="AO260" s="282"/>
      <c r="AP260" s="282"/>
      <c r="AQ260" s="282"/>
      <c r="AR260" s="282"/>
      <c r="AS260" s="282"/>
      <c r="AT260" s="282"/>
      <c r="AU260" s="282"/>
      <c r="AV260" s="282"/>
      <c r="AW260" s="282"/>
      <c r="AX260" s="282"/>
      <c r="AY260" s="282"/>
      <c r="AZ260" s="282"/>
      <c r="BA260" s="282"/>
      <c r="BB260" s="282"/>
      <c r="BC260" s="282"/>
      <c r="BD260" s="282"/>
      <c r="BE260" s="282"/>
      <c r="BF260" s="282"/>
      <c r="BG260" s="282"/>
      <c r="BH260" s="282"/>
      <c r="BI260" s="282"/>
      <c r="BJ260" s="282"/>
      <c r="BK260" s="282"/>
      <c r="BL260" s="282"/>
      <c r="BM260" s="282"/>
      <c r="BN260" s="282"/>
      <c r="BO260" s="282"/>
      <c r="BP260" s="282"/>
      <c r="BQ260" s="282"/>
      <c r="BR260" s="282"/>
      <c r="BS260" s="282"/>
      <c r="BT260" s="282"/>
      <c r="BU260" s="282"/>
      <c r="BV260" s="282"/>
      <c r="BW260" s="282"/>
      <c r="BX260" s="282"/>
      <c r="BY260" s="282"/>
      <c r="BZ260" s="282"/>
      <c r="CA260" s="282"/>
      <c r="CB260" s="282"/>
      <c r="CC260" s="282"/>
      <c r="CD260" s="282"/>
      <c r="CE260" s="282"/>
      <c r="CF260" s="282"/>
      <c r="CG260" s="282"/>
      <c r="CH260" s="282"/>
      <c r="CI260" s="282"/>
      <c r="CJ260" s="282"/>
      <c r="CK260" s="282"/>
      <c r="CL260" s="282"/>
      <c r="CM260" s="282"/>
      <c r="CN260" s="282"/>
      <c r="CO260" s="282"/>
      <c r="CP260" s="282"/>
      <c r="CQ260" s="282"/>
      <c r="CR260" s="282"/>
      <c r="CS260" s="282"/>
      <c r="CT260" s="282"/>
      <c r="CU260" s="282"/>
      <c r="CV260" s="282"/>
      <c r="CW260" s="282"/>
      <c r="CX260" s="282"/>
      <c r="CY260" s="282"/>
      <c r="CZ260" s="282"/>
      <c r="DA260" s="282"/>
      <c r="DB260" s="282"/>
      <c r="DC260" s="282"/>
      <c r="DD260" s="282"/>
      <c r="DE260" s="282"/>
      <c r="DF260" s="282"/>
      <c r="DG260" s="282"/>
    </row>
    <row r="261" spans="36:111">
      <c r="AJ261" s="282"/>
      <c r="AK261" s="282"/>
      <c r="AL261" s="282"/>
      <c r="AM261" s="282"/>
      <c r="AN261" s="282"/>
      <c r="AO261" s="282"/>
      <c r="AP261" s="282"/>
      <c r="AQ261" s="282"/>
      <c r="AR261" s="282"/>
      <c r="AS261" s="282"/>
      <c r="AT261" s="282"/>
      <c r="AU261" s="282"/>
      <c r="AV261" s="282"/>
      <c r="AW261" s="282"/>
      <c r="AX261" s="282"/>
      <c r="AY261" s="282"/>
      <c r="AZ261" s="282"/>
      <c r="BA261" s="282"/>
      <c r="BB261" s="282"/>
      <c r="BC261" s="282"/>
      <c r="BD261" s="282"/>
      <c r="BE261" s="282"/>
      <c r="BF261" s="282"/>
      <c r="BG261" s="282"/>
      <c r="BH261" s="282"/>
      <c r="BI261" s="282"/>
      <c r="BJ261" s="282"/>
      <c r="BK261" s="282"/>
      <c r="BL261" s="282"/>
      <c r="BM261" s="282"/>
      <c r="BN261" s="282"/>
      <c r="BO261" s="282"/>
      <c r="BP261" s="282"/>
      <c r="BQ261" s="282"/>
      <c r="BR261" s="282"/>
      <c r="BS261" s="282"/>
      <c r="BT261" s="282"/>
      <c r="BU261" s="282"/>
      <c r="BV261" s="282"/>
      <c r="BW261" s="282"/>
      <c r="BX261" s="282"/>
      <c r="BY261" s="282"/>
      <c r="BZ261" s="282"/>
      <c r="CA261" s="282"/>
      <c r="CB261" s="282"/>
      <c r="CC261" s="282"/>
      <c r="CD261" s="282"/>
      <c r="CE261" s="282"/>
      <c r="CF261" s="282"/>
      <c r="CG261" s="282"/>
      <c r="CH261" s="282"/>
      <c r="CI261" s="282"/>
      <c r="CJ261" s="282"/>
      <c r="CK261" s="282"/>
      <c r="CL261" s="282"/>
      <c r="CM261" s="282"/>
      <c r="CN261" s="282"/>
      <c r="CO261" s="282"/>
      <c r="CP261" s="282"/>
      <c r="CQ261" s="282"/>
      <c r="CR261" s="282"/>
      <c r="CS261" s="282"/>
      <c r="CT261" s="282"/>
      <c r="CU261" s="282"/>
      <c r="CV261" s="282"/>
      <c r="CW261" s="282"/>
      <c r="CX261" s="282"/>
      <c r="CY261" s="282"/>
      <c r="CZ261" s="282"/>
      <c r="DA261" s="282"/>
      <c r="DB261" s="282"/>
      <c r="DC261" s="282"/>
      <c r="DD261" s="282"/>
      <c r="DE261" s="282"/>
      <c r="DF261" s="282"/>
      <c r="DG261" s="282"/>
    </row>
    <row r="262" spans="36:111">
      <c r="AJ262" s="282"/>
      <c r="AK262" s="282"/>
      <c r="AL262" s="282"/>
      <c r="AM262" s="282"/>
      <c r="AN262" s="282"/>
      <c r="AO262" s="282"/>
      <c r="AP262" s="282"/>
      <c r="AQ262" s="282"/>
      <c r="AR262" s="282"/>
      <c r="AS262" s="282"/>
      <c r="AT262" s="282"/>
      <c r="AU262" s="282"/>
      <c r="AV262" s="282"/>
      <c r="AW262" s="282"/>
      <c r="AX262" s="282"/>
      <c r="AY262" s="282"/>
      <c r="AZ262" s="282"/>
      <c r="BA262" s="282"/>
      <c r="BB262" s="282"/>
      <c r="BC262" s="282"/>
      <c r="BD262" s="282"/>
      <c r="BE262" s="282"/>
      <c r="BF262" s="282"/>
      <c r="BG262" s="282"/>
      <c r="BH262" s="282"/>
      <c r="BI262" s="282"/>
      <c r="BJ262" s="282"/>
      <c r="BK262" s="282"/>
      <c r="BL262" s="282"/>
      <c r="BM262" s="282"/>
      <c r="BN262" s="282"/>
      <c r="BO262" s="282"/>
      <c r="BP262" s="282"/>
      <c r="BQ262" s="282"/>
      <c r="BR262" s="282"/>
      <c r="BS262" s="282"/>
      <c r="BT262" s="282"/>
      <c r="BU262" s="282"/>
      <c r="BV262" s="282"/>
      <c r="BW262" s="282"/>
      <c r="BX262" s="282"/>
      <c r="BY262" s="282"/>
      <c r="BZ262" s="282"/>
      <c r="CA262" s="282"/>
      <c r="CB262" s="282"/>
      <c r="CC262" s="282"/>
      <c r="CD262" s="282"/>
      <c r="CE262" s="282"/>
      <c r="CF262" s="282"/>
      <c r="CG262" s="282"/>
      <c r="CH262" s="282"/>
      <c r="CI262" s="282"/>
      <c r="CJ262" s="282"/>
      <c r="CK262" s="282"/>
      <c r="CL262" s="282"/>
      <c r="CM262" s="282"/>
      <c r="CN262" s="282"/>
      <c r="CO262" s="282"/>
      <c r="CP262" s="282"/>
      <c r="CQ262" s="282"/>
      <c r="CR262" s="282"/>
      <c r="CS262" s="282"/>
      <c r="CT262" s="282"/>
      <c r="CU262" s="282"/>
      <c r="CV262" s="282"/>
      <c r="CW262" s="282"/>
      <c r="CX262" s="282"/>
      <c r="CY262" s="282"/>
      <c r="CZ262" s="282"/>
      <c r="DA262" s="282"/>
      <c r="DB262" s="282"/>
      <c r="DC262" s="282"/>
      <c r="DD262" s="282"/>
      <c r="DE262" s="282"/>
      <c r="DF262" s="282"/>
      <c r="DG262" s="282"/>
    </row>
    <row r="263" spans="36:111">
      <c r="AJ263" s="282"/>
      <c r="AK263" s="282"/>
      <c r="AL263" s="282"/>
      <c r="AM263" s="282"/>
      <c r="AN263" s="282"/>
      <c r="AO263" s="282"/>
      <c r="AP263" s="282"/>
      <c r="AQ263" s="282"/>
      <c r="AR263" s="282"/>
      <c r="AS263" s="282"/>
      <c r="AT263" s="282"/>
      <c r="AU263" s="282"/>
      <c r="AV263" s="282"/>
      <c r="AW263" s="282"/>
      <c r="AX263" s="282"/>
      <c r="AY263" s="282"/>
      <c r="AZ263" s="282"/>
      <c r="BA263" s="282"/>
      <c r="BB263" s="282"/>
      <c r="BC263" s="282"/>
      <c r="BD263" s="282"/>
      <c r="BE263" s="282"/>
      <c r="BF263" s="282"/>
      <c r="BG263" s="282"/>
      <c r="BH263" s="282"/>
      <c r="BI263" s="282"/>
      <c r="BJ263" s="282"/>
      <c r="BK263" s="282"/>
      <c r="BL263" s="282"/>
      <c r="BM263" s="282"/>
      <c r="BN263" s="282"/>
      <c r="BO263" s="282"/>
      <c r="BP263" s="282"/>
      <c r="BQ263" s="282"/>
      <c r="BR263" s="282"/>
      <c r="BS263" s="282"/>
      <c r="BT263" s="282"/>
      <c r="BU263" s="282"/>
      <c r="BV263" s="282"/>
      <c r="BW263" s="282"/>
      <c r="BX263" s="282"/>
      <c r="BY263" s="282"/>
      <c r="BZ263" s="282"/>
      <c r="CA263" s="282"/>
      <c r="CB263" s="282"/>
      <c r="CC263" s="282"/>
      <c r="CD263" s="282"/>
      <c r="CE263" s="282"/>
      <c r="CF263" s="282"/>
      <c r="CG263" s="282"/>
      <c r="CH263" s="282"/>
      <c r="CI263" s="282"/>
      <c r="CJ263" s="282"/>
      <c r="CK263" s="282"/>
      <c r="CL263" s="282"/>
      <c r="CM263" s="282"/>
      <c r="CN263" s="282"/>
      <c r="CO263" s="282"/>
      <c r="CP263" s="282"/>
      <c r="CQ263" s="282"/>
      <c r="CR263" s="282"/>
      <c r="CS263" s="282"/>
      <c r="CT263" s="282"/>
      <c r="CU263" s="282"/>
      <c r="CV263" s="282"/>
      <c r="CW263" s="282"/>
      <c r="CX263" s="282"/>
      <c r="CY263" s="282"/>
      <c r="CZ263" s="282"/>
      <c r="DA263" s="282"/>
      <c r="DB263" s="282"/>
      <c r="DC263" s="282"/>
      <c r="DD263" s="282"/>
      <c r="DE263" s="282"/>
      <c r="DF263" s="282"/>
      <c r="DG263" s="282"/>
    </row>
    <row r="264" spans="36:111">
      <c r="AJ264" s="282"/>
      <c r="AK264" s="282"/>
      <c r="AL264" s="282"/>
      <c r="AM264" s="282"/>
      <c r="AN264" s="282"/>
      <c r="AO264" s="282"/>
      <c r="AP264" s="282"/>
      <c r="AQ264" s="282"/>
      <c r="AR264" s="282"/>
      <c r="AS264" s="282"/>
      <c r="AT264" s="282"/>
      <c r="AU264" s="282"/>
      <c r="AV264" s="282"/>
      <c r="AW264" s="282"/>
      <c r="AX264" s="282"/>
      <c r="AY264" s="282"/>
      <c r="AZ264" s="282"/>
      <c r="BA264" s="282"/>
      <c r="BB264" s="282"/>
      <c r="BC264" s="282"/>
      <c r="BD264" s="282"/>
      <c r="BE264" s="282"/>
      <c r="BF264" s="282"/>
      <c r="BG264" s="282"/>
      <c r="BH264" s="282"/>
      <c r="BI264" s="282"/>
      <c r="BJ264" s="282"/>
      <c r="BK264" s="282"/>
      <c r="BL264" s="282"/>
      <c r="BM264" s="282"/>
      <c r="BN264" s="282"/>
      <c r="BO264" s="282"/>
      <c r="BP264" s="282"/>
      <c r="BQ264" s="282"/>
      <c r="BR264" s="282"/>
      <c r="BS264" s="282"/>
      <c r="BT264" s="282"/>
      <c r="BU264" s="282"/>
      <c r="BV264" s="282"/>
      <c r="BW264" s="282"/>
      <c r="BX264" s="282"/>
      <c r="BY264" s="282"/>
      <c r="BZ264" s="282"/>
      <c r="CA264" s="282"/>
      <c r="CB264" s="282"/>
      <c r="CC264" s="282"/>
      <c r="CD264" s="282"/>
      <c r="CE264" s="282"/>
      <c r="CF264" s="282"/>
      <c r="CG264" s="282"/>
      <c r="CH264" s="282"/>
      <c r="CI264" s="282"/>
      <c r="CJ264" s="282"/>
      <c r="CK264" s="282"/>
      <c r="CL264" s="282"/>
      <c r="CM264" s="282"/>
      <c r="CN264" s="282"/>
      <c r="CO264" s="282"/>
      <c r="CP264" s="282"/>
      <c r="CQ264" s="282"/>
      <c r="CR264" s="282"/>
      <c r="CS264" s="282"/>
      <c r="CT264" s="282"/>
      <c r="CU264" s="282"/>
      <c r="CV264" s="282"/>
      <c r="CW264" s="282"/>
      <c r="CX264" s="282"/>
      <c r="CY264" s="282"/>
      <c r="CZ264" s="282"/>
      <c r="DA264" s="282"/>
      <c r="DB264" s="282"/>
      <c r="DC264" s="282"/>
      <c r="DD264" s="282"/>
      <c r="DE264" s="282"/>
      <c r="DF264" s="282"/>
      <c r="DG264" s="282"/>
    </row>
    <row r="265" spans="36:111">
      <c r="AJ265" s="282"/>
      <c r="AK265" s="282"/>
      <c r="AL265" s="282"/>
      <c r="AM265" s="282"/>
      <c r="AN265" s="282"/>
      <c r="AO265" s="282"/>
      <c r="AP265" s="282"/>
      <c r="AQ265" s="282"/>
      <c r="AR265" s="282"/>
      <c r="AS265" s="282"/>
      <c r="AT265" s="282"/>
      <c r="AU265" s="282"/>
      <c r="AV265" s="282"/>
      <c r="AW265" s="282"/>
      <c r="AX265" s="282"/>
      <c r="AY265" s="282"/>
      <c r="AZ265" s="282"/>
      <c r="BA265" s="282"/>
      <c r="BB265" s="282"/>
      <c r="BC265" s="282"/>
      <c r="BD265" s="282"/>
      <c r="BE265" s="282"/>
      <c r="BF265" s="282"/>
      <c r="BG265" s="282"/>
      <c r="BH265" s="282"/>
      <c r="BI265" s="282"/>
      <c r="BJ265" s="282"/>
      <c r="BK265" s="282"/>
      <c r="BL265" s="282"/>
      <c r="BM265" s="282"/>
      <c r="BN265" s="282"/>
      <c r="BO265" s="282"/>
      <c r="BP265" s="282"/>
      <c r="BQ265" s="282"/>
      <c r="BR265" s="282"/>
      <c r="BS265" s="282"/>
      <c r="BT265" s="282"/>
      <c r="BU265" s="282"/>
      <c r="BV265" s="282"/>
      <c r="BW265" s="282"/>
      <c r="BX265" s="282"/>
      <c r="BY265" s="282"/>
      <c r="BZ265" s="282"/>
      <c r="CA265" s="282"/>
      <c r="CB265" s="282"/>
      <c r="CC265" s="282"/>
      <c r="CD265" s="282"/>
      <c r="CE265" s="282"/>
      <c r="CF265" s="282"/>
      <c r="CG265" s="282"/>
      <c r="CH265" s="282"/>
      <c r="CI265" s="282"/>
      <c r="CJ265" s="282"/>
      <c r="CK265" s="282"/>
      <c r="CL265" s="282"/>
      <c r="CM265" s="282"/>
      <c r="CN265" s="282"/>
      <c r="CO265" s="282"/>
      <c r="CP265" s="282"/>
      <c r="CQ265" s="282"/>
      <c r="CR265" s="282"/>
      <c r="CS265" s="282"/>
      <c r="CT265" s="282"/>
      <c r="CU265" s="282"/>
      <c r="CV265" s="282"/>
      <c r="CW265" s="282"/>
      <c r="CX265" s="282"/>
      <c r="CY265" s="282"/>
      <c r="CZ265" s="282"/>
      <c r="DA265" s="282"/>
      <c r="DB265" s="282"/>
      <c r="DC265" s="282"/>
      <c r="DD265" s="282"/>
      <c r="DE265" s="282"/>
      <c r="DF265" s="282"/>
      <c r="DG265" s="282"/>
    </row>
    <row r="266" spans="36:111">
      <c r="AJ266" s="282"/>
      <c r="AK266" s="282"/>
      <c r="AL266" s="282"/>
      <c r="AM266" s="282"/>
      <c r="AN266" s="282"/>
      <c r="AO266" s="282"/>
      <c r="AP266" s="282"/>
      <c r="AQ266" s="282"/>
      <c r="AR266" s="282"/>
      <c r="AS266" s="282"/>
      <c r="AT266" s="282"/>
      <c r="AU266" s="282"/>
      <c r="AV266" s="282"/>
      <c r="AW266" s="282"/>
      <c r="AX266" s="282"/>
      <c r="AY266" s="282"/>
      <c r="AZ266" s="282"/>
      <c r="BA266" s="282"/>
      <c r="BB266" s="282"/>
      <c r="BC266" s="282"/>
      <c r="BD266" s="282"/>
      <c r="BE266" s="282"/>
      <c r="BF266" s="282"/>
      <c r="BG266" s="282"/>
      <c r="BH266" s="282"/>
      <c r="BI266" s="282"/>
      <c r="BJ266" s="282"/>
      <c r="BK266" s="282"/>
      <c r="BL266" s="282"/>
      <c r="BM266" s="282"/>
      <c r="BN266" s="282"/>
      <c r="BO266" s="282"/>
      <c r="BP266" s="282"/>
      <c r="BQ266" s="282"/>
      <c r="BR266" s="282"/>
      <c r="BS266" s="282"/>
      <c r="BT266" s="282"/>
      <c r="BU266" s="282"/>
      <c r="BV266" s="282"/>
      <c r="BW266" s="282"/>
      <c r="BX266" s="282"/>
      <c r="BY266" s="282"/>
      <c r="BZ266" s="282"/>
      <c r="CA266" s="282"/>
      <c r="CB266" s="282"/>
      <c r="CC266" s="282"/>
      <c r="CD266" s="282"/>
      <c r="CE266" s="282"/>
      <c r="CF266" s="282"/>
      <c r="CG266" s="282"/>
      <c r="CH266" s="282"/>
      <c r="CI266" s="282"/>
      <c r="CJ266" s="282"/>
      <c r="CK266" s="282"/>
      <c r="CL266" s="282"/>
      <c r="CM266" s="282"/>
      <c r="CN266" s="282"/>
      <c r="CO266" s="282"/>
      <c r="CP266" s="282"/>
      <c r="CQ266" s="282"/>
      <c r="CR266" s="282"/>
      <c r="CS266" s="282"/>
      <c r="CT266" s="282"/>
      <c r="CU266" s="282"/>
      <c r="CV266" s="282"/>
      <c r="CW266" s="282"/>
      <c r="CX266" s="282"/>
      <c r="CY266" s="282"/>
      <c r="CZ266" s="282"/>
      <c r="DA266" s="282"/>
      <c r="DB266" s="282"/>
      <c r="DC266" s="282"/>
      <c r="DD266" s="282"/>
      <c r="DE266" s="282"/>
      <c r="DF266" s="282"/>
      <c r="DG266" s="282"/>
    </row>
    <row r="267" spans="36:111">
      <c r="AJ267" s="282"/>
      <c r="AK267" s="282"/>
      <c r="AL267" s="282"/>
      <c r="AM267" s="282"/>
      <c r="AN267" s="282"/>
      <c r="AO267" s="282"/>
      <c r="AP267" s="282"/>
      <c r="AQ267" s="282"/>
      <c r="AR267" s="282"/>
      <c r="AS267" s="282"/>
      <c r="AT267" s="282"/>
      <c r="AU267" s="282"/>
      <c r="AV267" s="282"/>
      <c r="AW267" s="282"/>
      <c r="AX267" s="282"/>
      <c r="AY267" s="282"/>
      <c r="AZ267" s="282"/>
      <c r="BA267" s="282"/>
      <c r="BB267" s="282"/>
      <c r="BC267" s="282"/>
      <c r="BD267" s="282"/>
      <c r="BE267" s="282"/>
      <c r="BF267" s="282"/>
      <c r="BG267" s="282"/>
      <c r="BH267" s="282"/>
      <c r="BI267" s="282"/>
      <c r="BJ267" s="282"/>
      <c r="BK267" s="282"/>
      <c r="BL267" s="282"/>
      <c r="BM267" s="282"/>
      <c r="BN267" s="282"/>
      <c r="BO267" s="282"/>
      <c r="BP267" s="282"/>
      <c r="BQ267" s="282"/>
      <c r="BR267" s="282"/>
      <c r="BS267" s="282"/>
      <c r="BT267" s="282"/>
      <c r="BU267" s="282"/>
      <c r="BV267" s="282"/>
      <c r="BW267" s="282"/>
      <c r="BX267" s="282"/>
      <c r="BY267" s="282"/>
      <c r="BZ267" s="282"/>
      <c r="CA267" s="282"/>
      <c r="CB267" s="282"/>
      <c r="CC267" s="282"/>
      <c r="CD267" s="282"/>
      <c r="CE267" s="282"/>
      <c r="CF267" s="282"/>
      <c r="CG267" s="282"/>
      <c r="CH267" s="282"/>
      <c r="CI267" s="282"/>
      <c r="CJ267" s="282"/>
      <c r="CK267" s="282"/>
      <c r="CL267" s="282"/>
      <c r="CM267" s="282"/>
      <c r="CN267" s="282"/>
      <c r="CO267" s="282"/>
      <c r="CP267" s="282"/>
      <c r="CQ267" s="282"/>
      <c r="CR267" s="282"/>
      <c r="CS267" s="282"/>
      <c r="CT267" s="282"/>
      <c r="CU267" s="282"/>
      <c r="CV267" s="282"/>
      <c r="CW267" s="282"/>
      <c r="CX267" s="282"/>
      <c r="CY267" s="282"/>
      <c r="CZ267" s="282"/>
      <c r="DA267" s="282"/>
      <c r="DB267" s="282"/>
      <c r="DC267" s="282"/>
      <c r="DD267" s="282"/>
      <c r="DE267" s="282"/>
      <c r="DF267" s="282"/>
      <c r="DG267" s="282"/>
    </row>
    <row r="268" spans="36:111">
      <c r="AJ268" s="282"/>
      <c r="AK268" s="282"/>
      <c r="AL268" s="282"/>
      <c r="AM268" s="282"/>
      <c r="AN268" s="282"/>
      <c r="AO268" s="282"/>
      <c r="AP268" s="282"/>
      <c r="AQ268" s="282"/>
      <c r="AR268" s="282"/>
      <c r="AS268" s="282"/>
      <c r="AT268" s="282"/>
      <c r="AU268" s="282"/>
      <c r="AV268" s="282"/>
      <c r="AW268" s="282"/>
      <c r="AX268" s="282"/>
      <c r="AY268" s="282"/>
      <c r="AZ268" s="282"/>
      <c r="BA268" s="282"/>
      <c r="BB268" s="282"/>
      <c r="BC268" s="282"/>
      <c r="BD268" s="282"/>
      <c r="BE268" s="282"/>
      <c r="BF268" s="282"/>
      <c r="BG268" s="282"/>
      <c r="BH268" s="282"/>
      <c r="BI268" s="282"/>
      <c r="BJ268" s="282"/>
      <c r="BK268" s="282"/>
      <c r="BL268" s="282"/>
      <c r="BM268" s="282"/>
      <c r="BN268" s="282"/>
      <c r="BO268" s="282"/>
      <c r="BP268" s="282"/>
      <c r="BQ268" s="282"/>
      <c r="BR268" s="282"/>
      <c r="BS268" s="282"/>
      <c r="BT268" s="282"/>
      <c r="BU268" s="282"/>
      <c r="BV268" s="282"/>
      <c r="BW268" s="282"/>
      <c r="BX268" s="282"/>
      <c r="BY268" s="282"/>
      <c r="BZ268" s="282"/>
      <c r="CA268" s="282"/>
      <c r="CB268" s="282"/>
      <c r="CC268" s="282"/>
      <c r="CD268" s="282"/>
      <c r="CE268" s="282"/>
      <c r="CF268" s="282"/>
      <c r="CG268" s="282"/>
      <c r="CH268" s="282"/>
      <c r="CI268" s="282"/>
      <c r="CJ268" s="282"/>
      <c r="CK268" s="282"/>
      <c r="CL268" s="282"/>
      <c r="CM268" s="282"/>
      <c r="CN268" s="282"/>
      <c r="CO268" s="282"/>
      <c r="CP268" s="282"/>
      <c r="CQ268" s="282"/>
      <c r="CR268" s="282"/>
      <c r="CS268" s="282"/>
      <c r="CT268" s="282"/>
      <c r="CU268" s="282"/>
      <c r="CV268" s="282"/>
      <c r="CW268" s="282"/>
      <c r="CX268" s="282"/>
      <c r="CY268" s="282"/>
      <c r="CZ268" s="282"/>
      <c r="DA268" s="282"/>
      <c r="DB268" s="282"/>
      <c r="DC268" s="282"/>
      <c r="DD268" s="282"/>
      <c r="DE268" s="282"/>
      <c r="DF268" s="282"/>
      <c r="DG268" s="282"/>
    </row>
    <row r="269" spans="36:111">
      <c r="AJ269" s="282"/>
      <c r="AK269" s="282"/>
      <c r="AL269" s="282"/>
      <c r="AM269" s="282"/>
      <c r="AN269" s="282"/>
      <c r="AO269" s="282"/>
      <c r="AP269" s="282"/>
      <c r="AQ269" s="282"/>
      <c r="AR269" s="282"/>
      <c r="AS269" s="282"/>
      <c r="AT269" s="282"/>
      <c r="AU269" s="282"/>
      <c r="AV269" s="282"/>
      <c r="AW269" s="282"/>
      <c r="AX269" s="282"/>
      <c r="AY269" s="282"/>
      <c r="AZ269" s="282"/>
      <c r="BA269" s="282"/>
      <c r="BB269" s="282"/>
      <c r="BC269" s="282"/>
      <c r="BD269" s="282"/>
      <c r="BE269" s="282"/>
      <c r="BF269" s="282"/>
      <c r="BG269" s="282"/>
      <c r="BH269" s="282"/>
      <c r="BI269" s="282"/>
      <c r="BJ269" s="282"/>
      <c r="BK269" s="282"/>
      <c r="BL269" s="282"/>
      <c r="BM269" s="282"/>
      <c r="BN269" s="282"/>
      <c r="BO269" s="282"/>
      <c r="BP269" s="282"/>
      <c r="BQ269" s="282"/>
      <c r="BR269" s="282"/>
      <c r="BS269" s="282"/>
      <c r="BT269" s="282"/>
      <c r="BU269" s="282"/>
      <c r="BV269" s="282"/>
      <c r="BW269" s="282"/>
      <c r="BX269" s="282"/>
      <c r="BY269" s="282"/>
      <c r="BZ269" s="282"/>
      <c r="CA269" s="282"/>
      <c r="CB269" s="282"/>
      <c r="CC269" s="282"/>
      <c r="CD269" s="282"/>
      <c r="CE269" s="282"/>
      <c r="CF269" s="282"/>
      <c r="CG269" s="282"/>
      <c r="CH269" s="282"/>
      <c r="CI269" s="282"/>
      <c r="CJ269" s="282"/>
      <c r="CK269" s="282"/>
      <c r="CL269" s="282"/>
      <c r="CM269" s="282"/>
      <c r="CN269" s="282"/>
      <c r="CO269" s="282"/>
      <c r="CP269" s="282"/>
      <c r="CQ269" s="282"/>
      <c r="CR269" s="282"/>
      <c r="CS269" s="282"/>
      <c r="CT269" s="282"/>
      <c r="CU269" s="282"/>
      <c r="CV269" s="282"/>
      <c r="CW269" s="282"/>
      <c r="CX269" s="282"/>
      <c r="CY269" s="282"/>
      <c r="CZ269" s="282"/>
      <c r="DA269" s="282"/>
      <c r="DB269" s="282"/>
      <c r="DC269" s="282"/>
      <c r="DD269" s="282"/>
      <c r="DE269" s="282"/>
      <c r="DF269" s="282"/>
      <c r="DG269" s="282"/>
    </row>
    <row r="270" spans="36:111">
      <c r="AJ270" s="282"/>
      <c r="AK270" s="282"/>
      <c r="AL270" s="282"/>
      <c r="AM270" s="282"/>
      <c r="AN270" s="282"/>
      <c r="AO270" s="282"/>
      <c r="AP270" s="282"/>
      <c r="AQ270" s="282"/>
      <c r="AR270" s="282"/>
      <c r="AS270" s="282"/>
      <c r="AT270" s="282"/>
      <c r="AU270" s="282"/>
      <c r="AV270" s="282"/>
      <c r="AW270" s="282"/>
      <c r="AX270" s="282"/>
      <c r="AY270" s="282"/>
      <c r="AZ270" s="282"/>
      <c r="BA270" s="282"/>
      <c r="BB270" s="282"/>
      <c r="BC270" s="282"/>
      <c r="BD270" s="282"/>
      <c r="BE270" s="282"/>
      <c r="BF270" s="282"/>
      <c r="BG270" s="282"/>
      <c r="BH270" s="282"/>
      <c r="BI270" s="282"/>
      <c r="BJ270" s="282"/>
      <c r="BK270" s="282"/>
      <c r="BL270" s="282"/>
      <c r="BM270" s="282"/>
      <c r="BN270" s="282"/>
      <c r="BO270" s="282"/>
      <c r="BP270" s="282"/>
      <c r="BQ270" s="282"/>
      <c r="BR270" s="282"/>
      <c r="BS270" s="282"/>
      <c r="BT270" s="282"/>
      <c r="BU270" s="282"/>
      <c r="BV270" s="282"/>
      <c r="BW270" s="282"/>
      <c r="BX270" s="282"/>
      <c r="BY270" s="282"/>
      <c r="BZ270" s="282"/>
      <c r="CA270" s="282"/>
      <c r="CB270" s="282"/>
      <c r="CC270" s="282"/>
      <c r="CD270" s="282"/>
      <c r="CE270" s="282"/>
      <c r="CF270" s="282"/>
      <c r="CG270" s="282"/>
      <c r="CH270" s="282"/>
      <c r="CI270" s="282"/>
      <c r="CJ270" s="282"/>
      <c r="CK270" s="282"/>
      <c r="CL270" s="282"/>
      <c r="CM270" s="282"/>
      <c r="CN270" s="282"/>
      <c r="CO270" s="282"/>
      <c r="CP270" s="282"/>
      <c r="CQ270" s="282"/>
      <c r="CR270" s="282"/>
      <c r="CS270" s="282"/>
      <c r="CT270" s="282"/>
      <c r="CU270" s="282"/>
      <c r="CV270" s="282"/>
      <c r="CW270" s="282"/>
      <c r="CX270" s="282"/>
      <c r="CY270" s="282"/>
      <c r="CZ270" s="282"/>
      <c r="DA270" s="282"/>
      <c r="DB270" s="282"/>
      <c r="DC270" s="282"/>
      <c r="DD270" s="282"/>
      <c r="DE270" s="282"/>
      <c r="DF270" s="282"/>
      <c r="DG270" s="282"/>
    </row>
    <row r="271" spans="36:111">
      <c r="AJ271" s="282"/>
      <c r="AK271" s="282"/>
      <c r="AL271" s="282"/>
      <c r="AM271" s="282"/>
      <c r="AN271" s="282"/>
      <c r="AO271" s="282"/>
      <c r="AP271" s="282"/>
      <c r="AQ271" s="282"/>
      <c r="AR271" s="282"/>
      <c r="AS271" s="282"/>
      <c r="AT271" s="282"/>
      <c r="AU271" s="282"/>
      <c r="AV271" s="282"/>
      <c r="AW271" s="282"/>
      <c r="AX271" s="282"/>
      <c r="AY271" s="282"/>
      <c r="AZ271" s="282"/>
      <c r="BA271" s="282"/>
      <c r="BB271" s="282"/>
      <c r="BC271" s="282"/>
      <c r="BD271" s="282"/>
      <c r="BE271" s="282"/>
      <c r="BF271" s="282"/>
      <c r="BG271" s="282"/>
      <c r="BH271" s="282"/>
      <c r="BI271" s="282"/>
      <c r="BJ271" s="282"/>
      <c r="BK271" s="282"/>
      <c r="BL271" s="282"/>
      <c r="BM271" s="282"/>
      <c r="BN271" s="282"/>
      <c r="BO271" s="282"/>
      <c r="BP271" s="282"/>
      <c r="BQ271" s="282"/>
      <c r="BR271" s="282"/>
      <c r="BS271" s="282"/>
      <c r="BT271" s="282"/>
      <c r="BU271" s="282"/>
      <c r="BV271" s="282"/>
      <c r="BW271" s="282"/>
      <c r="BX271" s="282"/>
      <c r="BY271" s="282"/>
      <c r="BZ271" s="282"/>
      <c r="CA271" s="282"/>
      <c r="CB271" s="282"/>
      <c r="CC271" s="282"/>
      <c r="CD271" s="282"/>
      <c r="CE271" s="282"/>
      <c r="CF271" s="282"/>
      <c r="CG271" s="282"/>
      <c r="CH271" s="282"/>
      <c r="CI271" s="282"/>
      <c r="CJ271" s="282"/>
      <c r="CK271" s="282"/>
      <c r="CL271" s="282"/>
      <c r="CM271" s="282"/>
      <c r="CN271" s="282"/>
      <c r="CO271" s="282"/>
      <c r="CP271" s="282"/>
      <c r="CQ271" s="282"/>
      <c r="CR271" s="282"/>
      <c r="CS271" s="282"/>
      <c r="CT271" s="282"/>
      <c r="CU271" s="282"/>
      <c r="CV271" s="282"/>
      <c r="CW271" s="282"/>
      <c r="CX271" s="282"/>
      <c r="CY271" s="282"/>
      <c r="CZ271" s="282"/>
      <c r="DA271" s="282"/>
      <c r="DB271" s="282"/>
      <c r="DC271" s="282"/>
      <c r="DD271" s="282"/>
      <c r="DE271" s="282"/>
      <c r="DF271" s="282"/>
      <c r="DG271" s="282"/>
    </row>
    <row r="272" spans="36:111">
      <c r="AJ272" s="282"/>
      <c r="AK272" s="282"/>
      <c r="AL272" s="282"/>
      <c r="AM272" s="282"/>
      <c r="AN272" s="282"/>
      <c r="AO272" s="282"/>
      <c r="AP272" s="282"/>
      <c r="AQ272" s="282"/>
      <c r="AR272" s="282"/>
      <c r="AS272" s="282"/>
      <c r="AT272" s="282"/>
      <c r="AU272" s="282"/>
      <c r="AV272" s="282"/>
      <c r="AW272" s="282"/>
      <c r="AX272" s="282"/>
      <c r="AY272" s="282"/>
      <c r="AZ272" s="282"/>
      <c r="BA272" s="282"/>
      <c r="BB272" s="282"/>
      <c r="BC272" s="282"/>
      <c r="BD272" s="282"/>
      <c r="BE272" s="282"/>
      <c r="BF272" s="282"/>
      <c r="BG272" s="282"/>
      <c r="BH272" s="282"/>
      <c r="BI272" s="282"/>
      <c r="BJ272" s="282"/>
      <c r="BK272" s="282"/>
      <c r="BL272" s="282"/>
      <c r="BM272" s="282"/>
      <c r="BN272" s="282"/>
      <c r="BO272" s="282"/>
      <c r="BP272" s="282"/>
      <c r="BQ272" s="282"/>
      <c r="BR272" s="282"/>
      <c r="BS272" s="282"/>
      <c r="BT272" s="282"/>
      <c r="BU272" s="282"/>
      <c r="BV272" s="282"/>
      <c r="BW272" s="282"/>
      <c r="BX272" s="282"/>
      <c r="BY272" s="282"/>
      <c r="BZ272" s="282"/>
      <c r="CA272" s="282"/>
      <c r="CB272" s="282"/>
      <c r="CC272" s="282"/>
      <c r="CD272" s="282"/>
      <c r="CE272" s="282"/>
      <c r="CF272" s="282"/>
      <c r="CG272" s="282"/>
      <c r="CH272" s="282"/>
      <c r="CI272" s="282"/>
      <c r="CJ272" s="282"/>
      <c r="CK272" s="282"/>
      <c r="CL272" s="282"/>
      <c r="CM272" s="282"/>
      <c r="CN272" s="282"/>
      <c r="CO272" s="282"/>
      <c r="CP272" s="282"/>
      <c r="CQ272" s="282"/>
      <c r="CR272" s="282"/>
      <c r="CS272" s="282"/>
      <c r="CT272" s="282"/>
      <c r="CU272" s="282"/>
      <c r="CV272" s="282"/>
      <c r="CW272" s="282"/>
      <c r="CX272" s="282"/>
      <c r="CY272" s="282"/>
      <c r="CZ272" s="282"/>
      <c r="DA272" s="282"/>
      <c r="DB272" s="282"/>
      <c r="DC272" s="282"/>
      <c r="DD272" s="282"/>
      <c r="DE272" s="282"/>
      <c r="DF272" s="282"/>
      <c r="DG272" s="282"/>
    </row>
    <row r="273" spans="36:111">
      <c r="AJ273" s="282"/>
      <c r="AK273" s="282"/>
      <c r="AL273" s="282"/>
      <c r="AM273" s="282"/>
      <c r="AN273" s="282"/>
      <c r="AO273" s="282"/>
      <c r="AP273" s="282"/>
      <c r="AQ273" s="282"/>
      <c r="AR273" s="282"/>
      <c r="AS273" s="282"/>
      <c r="AT273" s="282"/>
      <c r="AU273" s="282"/>
      <c r="AV273" s="282"/>
      <c r="AW273" s="282"/>
      <c r="AX273" s="282"/>
      <c r="AY273" s="282"/>
      <c r="AZ273" s="282"/>
      <c r="BA273" s="282"/>
      <c r="BB273" s="282"/>
      <c r="BC273" s="282"/>
      <c r="BD273" s="282"/>
      <c r="BE273" s="282"/>
      <c r="BF273" s="282"/>
      <c r="BG273" s="282"/>
      <c r="BH273" s="282"/>
      <c r="BI273" s="282"/>
      <c r="BJ273" s="282"/>
      <c r="BK273" s="282"/>
      <c r="BL273" s="282"/>
      <c r="BM273" s="282"/>
      <c r="BN273" s="282"/>
      <c r="BO273" s="282"/>
      <c r="BP273" s="282"/>
      <c r="BQ273" s="282"/>
      <c r="BR273" s="282"/>
      <c r="BS273" s="282"/>
      <c r="BT273" s="282"/>
      <c r="BU273" s="282"/>
      <c r="BV273" s="282"/>
      <c r="BW273" s="282"/>
      <c r="BX273" s="282"/>
      <c r="BY273" s="282"/>
      <c r="BZ273" s="282"/>
      <c r="CA273" s="282"/>
      <c r="CB273" s="282"/>
      <c r="CC273" s="282"/>
      <c r="CD273" s="282"/>
      <c r="CE273" s="282"/>
      <c r="CF273" s="282"/>
      <c r="CG273" s="282"/>
      <c r="CH273" s="282"/>
      <c r="CI273" s="282"/>
      <c r="CJ273" s="282"/>
      <c r="CK273" s="282"/>
      <c r="CL273" s="282"/>
      <c r="CM273" s="282"/>
      <c r="CN273" s="282"/>
      <c r="CO273" s="282"/>
      <c r="CP273" s="282"/>
      <c r="CQ273" s="282"/>
      <c r="CR273" s="282"/>
      <c r="CS273" s="282"/>
      <c r="CT273" s="282"/>
      <c r="CU273" s="282"/>
      <c r="CV273" s="282"/>
      <c r="CW273" s="282"/>
      <c r="CX273" s="282"/>
      <c r="CY273" s="282"/>
      <c r="CZ273" s="282"/>
      <c r="DA273" s="282"/>
      <c r="DB273" s="282"/>
      <c r="DC273" s="282"/>
      <c r="DD273" s="282"/>
      <c r="DE273" s="282"/>
      <c r="DF273" s="282"/>
      <c r="DG273" s="282"/>
    </row>
    <row r="274" spans="36:111">
      <c r="AJ274" s="282"/>
      <c r="AK274" s="282"/>
      <c r="AL274" s="282"/>
      <c r="AM274" s="282"/>
      <c r="AN274" s="282"/>
      <c r="AO274" s="282"/>
      <c r="AP274" s="282"/>
      <c r="AQ274" s="282"/>
      <c r="AR274" s="282"/>
      <c r="AS274" s="282"/>
      <c r="AT274" s="282"/>
      <c r="AU274" s="282"/>
      <c r="AV274" s="282"/>
      <c r="AW274" s="282"/>
      <c r="AX274" s="282"/>
      <c r="AY274" s="282"/>
      <c r="AZ274" s="282"/>
      <c r="BA274" s="282"/>
      <c r="BB274" s="282"/>
      <c r="BC274" s="282"/>
      <c r="BD274" s="282"/>
      <c r="BE274" s="282"/>
      <c r="BF274" s="282"/>
      <c r="BG274" s="282"/>
      <c r="BH274" s="282"/>
      <c r="BI274" s="282"/>
      <c r="BJ274" s="282"/>
      <c r="BK274" s="282"/>
      <c r="BL274" s="282"/>
      <c r="BM274" s="282"/>
      <c r="BN274" s="282"/>
      <c r="BO274" s="282"/>
      <c r="BP274" s="282"/>
      <c r="BQ274" s="282"/>
      <c r="BR274" s="282"/>
      <c r="BS274" s="282"/>
      <c r="BT274" s="282"/>
      <c r="BU274" s="282"/>
      <c r="BV274" s="282"/>
      <c r="BW274" s="282"/>
      <c r="BX274" s="282"/>
      <c r="BY274" s="282"/>
      <c r="BZ274" s="282"/>
      <c r="CA274" s="282"/>
      <c r="CB274" s="282"/>
      <c r="CC274" s="282"/>
      <c r="CD274" s="282"/>
      <c r="CE274" s="282"/>
      <c r="CF274" s="282"/>
      <c r="CG274" s="282"/>
      <c r="CH274" s="282"/>
      <c r="CI274" s="282"/>
      <c r="CJ274" s="282"/>
      <c r="CK274" s="282"/>
      <c r="CL274" s="282"/>
      <c r="CM274" s="282"/>
      <c r="CN274" s="282"/>
      <c r="CO274" s="282"/>
      <c r="CP274" s="282"/>
      <c r="CQ274" s="282"/>
      <c r="CR274" s="282"/>
      <c r="CS274" s="282"/>
      <c r="CT274" s="282"/>
      <c r="CU274" s="282"/>
      <c r="CV274" s="282"/>
      <c r="CW274" s="282"/>
      <c r="CX274" s="282"/>
      <c r="CY274" s="282"/>
      <c r="CZ274" s="282"/>
      <c r="DA274" s="282"/>
      <c r="DB274" s="282"/>
      <c r="DC274" s="282"/>
      <c r="DD274" s="282"/>
      <c r="DE274" s="282"/>
      <c r="DF274" s="282"/>
      <c r="DG274" s="282"/>
    </row>
    <row r="275" spans="36:111">
      <c r="AJ275" s="282"/>
      <c r="AK275" s="282"/>
      <c r="AL275" s="282"/>
      <c r="AM275" s="282"/>
      <c r="AN275" s="282"/>
      <c r="AO275" s="282"/>
      <c r="AP275" s="282"/>
      <c r="AQ275" s="282"/>
      <c r="AR275" s="282"/>
      <c r="AS275" s="282"/>
      <c r="AT275" s="282"/>
      <c r="AU275" s="282"/>
      <c r="AV275" s="282"/>
      <c r="AW275" s="282"/>
      <c r="AX275" s="282"/>
      <c r="AY275" s="282"/>
      <c r="AZ275" s="282"/>
      <c r="BA275" s="282"/>
      <c r="BB275" s="282"/>
      <c r="BC275" s="282"/>
      <c r="BD275" s="282"/>
      <c r="BE275" s="282"/>
      <c r="BF275" s="282"/>
      <c r="BG275" s="282"/>
      <c r="BH275" s="282"/>
      <c r="BI275" s="282"/>
      <c r="BJ275" s="282"/>
      <c r="BK275" s="282"/>
      <c r="BL275" s="282"/>
      <c r="BM275" s="282"/>
      <c r="BN275" s="282"/>
      <c r="BO275" s="282"/>
      <c r="BP275" s="282"/>
      <c r="BQ275" s="282"/>
      <c r="BR275" s="282"/>
      <c r="BS275" s="282"/>
      <c r="BT275" s="282"/>
      <c r="BU275" s="282"/>
      <c r="BV275" s="282"/>
      <c r="BW275" s="282"/>
      <c r="BX275" s="282"/>
      <c r="BY275" s="282"/>
      <c r="BZ275" s="282"/>
      <c r="CA275" s="282"/>
      <c r="CB275" s="282"/>
      <c r="CC275" s="282"/>
      <c r="CD275" s="282"/>
      <c r="CE275" s="282"/>
      <c r="CF275" s="282"/>
      <c r="CG275" s="282"/>
      <c r="CH275" s="282"/>
      <c r="CI275" s="282"/>
      <c r="CJ275" s="282"/>
      <c r="CK275" s="282"/>
      <c r="CL275" s="282"/>
      <c r="CM275" s="282"/>
      <c r="CN275" s="282"/>
      <c r="CO275" s="282"/>
      <c r="CP275" s="282"/>
      <c r="CQ275" s="282"/>
      <c r="CR275" s="282"/>
      <c r="CS275" s="282"/>
      <c r="CT275" s="282"/>
      <c r="CU275" s="282"/>
      <c r="CV275" s="282"/>
      <c r="CW275" s="282"/>
      <c r="CX275" s="282"/>
      <c r="CY275" s="282"/>
      <c r="CZ275" s="282"/>
      <c r="DA275" s="282"/>
      <c r="DB275" s="282"/>
      <c r="DC275" s="282"/>
      <c r="DD275" s="282"/>
      <c r="DE275" s="282"/>
      <c r="DF275" s="282"/>
      <c r="DG275" s="282"/>
    </row>
    <row r="276" spans="36:111">
      <c r="AJ276" s="282"/>
      <c r="AK276" s="282"/>
      <c r="AL276" s="282"/>
      <c r="AM276" s="282"/>
      <c r="AN276" s="282"/>
      <c r="AO276" s="282"/>
      <c r="AP276" s="282"/>
      <c r="AQ276" s="282"/>
      <c r="AR276" s="282"/>
      <c r="AS276" s="282"/>
      <c r="AT276" s="282"/>
      <c r="AU276" s="282"/>
      <c r="AV276" s="282"/>
      <c r="AW276" s="282"/>
      <c r="AX276" s="282"/>
      <c r="AY276" s="282"/>
      <c r="AZ276" s="282"/>
      <c r="BA276" s="282"/>
      <c r="BB276" s="282"/>
      <c r="BC276" s="282"/>
      <c r="BD276" s="282"/>
      <c r="BE276" s="282"/>
      <c r="BF276" s="282"/>
      <c r="BG276" s="282"/>
      <c r="BH276" s="282"/>
      <c r="BI276" s="282"/>
      <c r="BJ276" s="282"/>
      <c r="BK276" s="282"/>
      <c r="BL276" s="282"/>
      <c r="BM276" s="282"/>
      <c r="BN276" s="282"/>
      <c r="BO276" s="282"/>
      <c r="BP276" s="282"/>
      <c r="BQ276" s="282"/>
      <c r="BR276" s="282"/>
      <c r="BS276" s="282"/>
      <c r="BT276" s="282"/>
      <c r="BU276" s="282"/>
      <c r="BV276" s="282"/>
      <c r="BW276" s="282"/>
      <c r="BX276" s="282"/>
      <c r="BY276" s="282"/>
      <c r="BZ276" s="282"/>
      <c r="CA276" s="282"/>
      <c r="CB276" s="282"/>
      <c r="CC276" s="282"/>
      <c r="CD276" s="282"/>
      <c r="CE276" s="282"/>
      <c r="CF276" s="282"/>
      <c r="CG276" s="282"/>
      <c r="CH276" s="282"/>
      <c r="CI276" s="282"/>
      <c r="CJ276" s="282"/>
      <c r="CK276" s="282"/>
      <c r="CL276" s="282"/>
      <c r="CM276" s="282"/>
      <c r="CN276" s="282"/>
      <c r="CO276" s="282"/>
      <c r="CP276" s="282"/>
      <c r="CQ276" s="282"/>
      <c r="CR276" s="282"/>
      <c r="CS276" s="282"/>
      <c r="CT276" s="282"/>
      <c r="CU276" s="282"/>
      <c r="CV276" s="282"/>
      <c r="CW276" s="282"/>
      <c r="CX276" s="282"/>
      <c r="CY276" s="282"/>
      <c r="CZ276" s="282"/>
      <c r="DA276" s="282"/>
      <c r="DB276" s="282"/>
      <c r="DC276" s="282"/>
      <c r="DD276" s="282"/>
      <c r="DE276" s="282"/>
      <c r="DF276" s="282"/>
      <c r="DG276" s="282"/>
    </row>
    <row r="277" spans="36:111">
      <c r="AJ277" s="282"/>
      <c r="AK277" s="282"/>
      <c r="AL277" s="282"/>
      <c r="AM277" s="282"/>
      <c r="AN277" s="282"/>
      <c r="AO277" s="282"/>
      <c r="AP277" s="282"/>
      <c r="AQ277" s="282"/>
      <c r="AR277" s="282"/>
      <c r="AS277" s="282"/>
      <c r="AT277" s="282"/>
      <c r="AU277" s="282"/>
      <c r="AV277" s="282"/>
      <c r="AW277" s="282"/>
      <c r="AX277" s="282"/>
      <c r="AY277" s="282"/>
      <c r="AZ277" s="282"/>
      <c r="BA277" s="282"/>
      <c r="BB277" s="282"/>
      <c r="BC277" s="282"/>
      <c r="BD277" s="282"/>
      <c r="BE277" s="282"/>
      <c r="BF277" s="282"/>
      <c r="BG277" s="282"/>
      <c r="BH277" s="282"/>
      <c r="BI277" s="282"/>
      <c r="BJ277" s="282"/>
      <c r="BK277" s="282"/>
      <c r="BL277" s="282"/>
      <c r="BM277" s="282"/>
      <c r="BN277" s="282"/>
      <c r="BO277" s="282"/>
      <c r="BP277" s="282"/>
      <c r="BQ277" s="282"/>
      <c r="BR277" s="282"/>
      <c r="BS277" s="282"/>
      <c r="BT277" s="282"/>
      <c r="BU277" s="282"/>
      <c r="BV277" s="282"/>
      <c r="BW277" s="282"/>
      <c r="BX277" s="282"/>
      <c r="BY277" s="282"/>
      <c r="BZ277" s="282"/>
      <c r="CA277" s="282"/>
      <c r="CB277" s="282"/>
      <c r="CC277" s="282"/>
      <c r="CD277" s="282"/>
      <c r="CE277" s="282"/>
      <c r="CF277" s="282"/>
      <c r="CG277" s="282"/>
      <c r="CH277" s="282"/>
      <c r="CI277" s="282"/>
      <c r="CJ277" s="282"/>
      <c r="CK277" s="282"/>
      <c r="CL277" s="282"/>
      <c r="CM277" s="282"/>
      <c r="CN277" s="282"/>
      <c r="CO277" s="282"/>
      <c r="CP277" s="282"/>
      <c r="CQ277" s="282"/>
      <c r="CR277" s="282"/>
      <c r="CS277" s="282"/>
      <c r="CT277" s="282"/>
      <c r="CU277" s="282"/>
      <c r="CV277" s="282"/>
      <c r="CW277" s="282"/>
      <c r="CX277" s="282"/>
      <c r="CY277" s="282"/>
      <c r="CZ277" s="282"/>
      <c r="DA277" s="282"/>
      <c r="DB277" s="282"/>
      <c r="DC277" s="282"/>
      <c r="DD277" s="282"/>
      <c r="DE277" s="282"/>
      <c r="DF277" s="282"/>
      <c r="DG277" s="282"/>
    </row>
    <row r="278" spans="36:111">
      <c r="AJ278" s="282"/>
      <c r="AK278" s="282"/>
      <c r="AL278" s="282"/>
      <c r="AM278" s="282"/>
      <c r="AN278" s="282"/>
      <c r="AO278" s="282"/>
      <c r="AP278" s="282"/>
      <c r="AQ278" s="282"/>
      <c r="AR278" s="282"/>
      <c r="AS278" s="282"/>
      <c r="AT278" s="282"/>
      <c r="AU278" s="282"/>
      <c r="AV278" s="282"/>
      <c r="AW278" s="282"/>
      <c r="AX278" s="282"/>
      <c r="AY278" s="282"/>
      <c r="AZ278" s="282"/>
      <c r="BA278" s="282"/>
      <c r="BB278" s="282"/>
      <c r="BC278" s="282"/>
      <c r="BD278" s="282"/>
      <c r="BE278" s="282"/>
      <c r="BF278" s="282"/>
      <c r="BG278" s="282"/>
      <c r="BH278" s="282"/>
      <c r="BI278" s="282"/>
      <c r="BJ278" s="282"/>
      <c r="BK278" s="282"/>
      <c r="BL278" s="282"/>
      <c r="BM278" s="282"/>
      <c r="BN278" s="282"/>
      <c r="BO278" s="282"/>
      <c r="BP278" s="282"/>
      <c r="BQ278" s="282"/>
      <c r="BR278" s="282"/>
      <c r="BS278" s="282"/>
      <c r="BT278" s="282"/>
      <c r="BU278" s="282"/>
      <c r="BV278" s="282"/>
      <c r="BW278" s="282"/>
      <c r="BX278" s="282"/>
      <c r="BY278" s="282"/>
      <c r="BZ278" s="282"/>
      <c r="CA278" s="282"/>
      <c r="CB278" s="282"/>
      <c r="CC278" s="282"/>
      <c r="CD278" s="282"/>
      <c r="CE278" s="282"/>
      <c r="CF278" s="282"/>
      <c r="CG278" s="282"/>
      <c r="CH278" s="282"/>
      <c r="CI278" s="282"/>
      <c r="CJ278" s="282"/>
      <c r="CK278" s="282"/>
      <c r="CL278" s="282"/>
      <c r="CM278" s="282"/>
      <c r="CN278" s="282"/>
      <c r="CO278" s="282"/>
      <c r="CP278" s="282"/>
      <c r="CQ278" s="282"/>
      <c r="CR278" s="282"/>
      <c r="CS278" s="282"/>
      <c r="CT278" s="282"/>
      <c r="CU278" s="282"/>
      <c r="CV278" s="282"/>
      <c r="CW278" s="282"/>
      <c r="CX278" s="282"/>
      <c r="CY278" s="282"/>
      <c r="CZ278" s="282"/>
      <c r="DA278" s="282"/>
      <c r="DB278" s="282"/>
      <c r="DC278" s="282"/>
      <c r="DD278" s="282"/>
      <c r="DE278" s="282"/>
      <c r="DF278" s="282"/>
      <c r="DG278" s="282"/>
    </row>
    <row r="279" spans="36:111">
      <c r="AJ279" s="282"/>
      <c r="AK279" s="282"/>
      <c r="AL279" s="282"/>
      <c r="AM279" s="282"/>
      <c r="AN279" s="282"/>
      <c r="AO279" s="282"/>
      <c r="AP279" s="282"/>
      <c r="AQ279" s="282"/>
      <c r="AR279" s="282"/>
      <c r="AS279" s="282"/>
      <c r="AT279" s="282"/>
      <c r="AU279" s="282"/>
      <c r="AV279" s="282"/>
      <c r="AW279" s="282"/>
      <c r="AX279" s="282"/>
      <c r="AY279" s="282"/>
      <c r="AZ279" s="282"/>
      <c r="BA279" s="282"/>
      <c r="BB279" s="282"/>
      <c r="BC279" s="282"/>
      <c r="BD279" s="282"/>
      <c r="BE279" s="282"/>
      <c r="BF279" s="282"/>
      <c r="BG279" s="282"/>
      <c r="BH279" s="282"/>
      <c r="BI279" s="282"/>
      <c r="BJ279" s="282"/>
      <c r="BK279" s="282"/>
      <c r="BL279" s="282"/>
      <c r="BM279" s="282"/>
      <c r="BN279" s="282"/>
      <c r="BO279" s="282"/>
      <c r="BP279" s="282"/>
      <c r="BQ279" s="282"/>
      <c r="BR279" s="282"/>
      <c r="BS279" s="282"/>
      <c r="BT279" s="282"/>
      <c r="BU279" s="282"/>
      <c r="BV279" s="282"/>
      <c r="BW279" s="282"/>
      <c r="BX279" s="282"/>
      <c r="BY279" s="282"/>
      <c r="BZ279" s="282"/>
      <c r="CA279" s="282"/>
      <c r="CB279" s="282"/>
      <c r="CC279" s="282"/>
      <c r="CD279" s="282"/>
      <c r="CE279" s="282"/>
      <c r="CF279" s="282"/>
      <c r="CG279" s="282"/>
      <c r="CH279" s="282"/>
      <c r="CI279" s="282"/>
      <c r="CJ279" s="282"/>
      <c r="CK279" s="282"/>
      <c r="CL279" s="282"/>
      <c r="CM279" s="282"/>
      <c r="CN279" s="282"/>
      <c r="CO279" s="282"/>
      <c r="CP279" s="282"/>
      <c r="CQ279" s="282"/>
      <c r="CR279" s="282"/>
      <c r="CS279" s="282"/>
      <c r="CT279" s="282"/>
      <c r="CU279" s="282"/>
      <c r="CV279" s="282"/>
      <c r="CW279" s="282"/>
      <c r="CX279" s="282"/>
      <c r="CY279" s="282"/>
      <c r="CZ279" s="282"/>
      <c r="DA279" s="282"/>
      <c r="DB279" s="282"/>
      <c r="DC279" s="282"/>
      <c r="DD279" s="282"/>
      <c r="DE279" s="282"/>
      <c r="DF279" s="282"/>
      <c r="DG279" s="282"/>
    </row>
    <row r="280" spans="36:111">
      <c r="AJ280" s="282"/>
      <c r="AK280" s="282"/>
      <c r="AL280" s="282"/>
      <c r="AM280" s="282"/>
      <c r="AN280" s="282"/>
      <c r="AO280" s="282"/>
      <c r="AP280" s="282"/>
      <c r="AQ280" s="282"/>
      <c r="AR280" s="282"/>
      <c r="AS280" s="282"/>
      <c r="AT280" s="282"/>
      <c r="AU280" s="282"/>
      <c r="AV280" s="282"/>
      <c r="AW280" s="282"/>
      <c r="AX280" s="282"/>
      <c r="AY280" s="282"/>
      <c r="AZ280" s="282"/>
      <c r="BA280" s="282"/>
      <c r="BB280" s="282"/>
      <c r="BC280" s="282"/>
      <c r="BD280" s="282"/>
      <c r="BE280" s="282"/>
      <c r="BF280" s="282"/>
      <c r="BG280" s="282"/>
      <c r="BH280" s="282"/>
      <c r="BI280" s="282"/>
      <c r="BJ280" s="282"/>
      <c r="BK280" s="282"/>
      <c r="BL280" s="282"/>
      <c r="BM280" s="282"/>
      <c r="BN280" s="282"/>
      <c r="BO280" s="282"/>
      <c r="BP280" s="282"/>
      <c r="BQ280" s="282"/>
      <c r="BR280" s="282"/>
      <c r="BS280" s="282"/>
      <c r="BT280" s="282"/>
      <c r="BU280" s="282"/>
      <c r="BV280" s="282"/>
      <c r="BW280" s="282"/>
      <c r="BX280" s="282"/>
      <c r="BY280" s="282"/>
      <c r="BZ280" s="282"/>
      <c r="CA280" s="282"/>
      <c r="CB280" s="282"/>
      <c r="CC280" s="282"/>
      <c r="CD280" s="282"/>
      <c r="CE280" s="282"/>
      <c r="CF280" s="282"/>
      <c r="CG280" s="282"/>
      <c r="CH280" s="282"/>
      <c r="CI280" s="282"/>
      <c r="CJ280" s="282"/>
      <c r="CK280" s="282"/>
      <c r="CL280" s="282"/>
      <c r="CM280" s="282"/>
      <c r="CN280" s="282"/>
      <c r="CO280" s="282"/>
      <c r="CP280" s="282"/>
      <c r="CQ280" s="282"/>
      <c r="CR280" s="282"/>
      <c r="CS280" s="282"/>
      <c r="CT280" s="282"/>
      <c r="CU280" s="282"/>
      <c r="CV280" s="282"/>
      <c r="CW280" s="282"/>
      <c r="CX280" s="282"/>
      <c r="CY280" s="282"/>
      <c r="CZ280" s="282"/>
      <c r="DA280" s="282"/>
      <c r="DB280" s="282"/>
      <c r="DC280" s="282"/>
      <c r="DD280" s="282"/>
      <c r="DE280" s="282"/>
      <c r="DF280" s="282"/>
      <c r="DG280" s="282"/>
    </row>
    <row r="281" spans="36:111">
      <c r="AJ281" s="282"/>
      <c r="AK281" s="282"/>
      <c r="AL281" s="282"/>
      <c r="AM281" s="282"/>
      <c r="AN281" s="282"/>
      <c r="AO281" s="282"/>
      <c r="AP281" s="282"/>
      <c r="AQ281" s="282"/>
      <c r="AR281" s="282"/>
      <c r="AS281" s="282"/>
      <c r="AT281" s="282"/>
      <c r="AU281" s="282"/>
      <c r="AV281" s="282"/>
      <c r="AW281" s="282"/>
      <c r="AX281" s="282"/>
      <c r="AY281" s="282"/>
      <c r="AZ281" s="282"/>
      <c r="BA281" s="282"/>
      <c r="BB281" s="282"/>
      <c r="BC281" s="282"/>
      <c r="BD281" s="282"/>
      <c r="BE281" s="282"/>
      <c r="BF281" s="282"/>
      <c r="BG281" s="282"/>
      <c r="BH281" s="282"/>
      <c r="BI281" s="282"/>
      <c r="BJ281" s="282"/>
      <c r="BK281" s="282"/>
      <c r="BL281" s="282"/>
      <c r="BM281" s="282"/>
      <c r="BN281" s="282"/>
      <c r="BO281" s="282"/>
      <c r="BP281" s="282"/>
      <c r="BQ281" s="282"/>
      <c r="BR281" s="282"/>
      <c r="BS281" s="282"/>
      <c r="BT281" s="282"/>
      <c r="BU281" s="282"/>
      <c r="BV281" s="282"/>
      <c r="BW281" s="282"/>
      <c r="BX281" s="282"/>
      <c r="BY281" s="282"/>
      <c r="BZ281" s="282"/>
      <c r="CA281" s="282"/>
      <c r="CB281" s="282"/>
      <c r="CC281" s="282"/>
      <c r="CD281" s="282"/>
      <c r="CE281" s="282"/>
      <c r="CF281" s="282"/>
      <c r="CG281" s="282"/>
      <c r="CH281" s="282"/>
      <c r="CI281" s="282"/>
      <c r="CJ281" s="282"/>
      <c r="CK281" s="282"/>
      <c r="CL281" s="282"/>
      <c r="CM281" s="282"/>
      <c r="CN281" s="282"/>
      <c r="CO281" s="282"/>
      <c r="CP281" s="282"/>
      <c r="CQ281" s="282"/>
      <c r="CR281" s="282"/>
      <c r="CS281" s="282"/>
      <c r="CT281" s="282"/>
      <c r="CU281" s="282"/>
      <c r="CV281" s="282"/>
      <c r="CW281" s="282"/>
      <c r="CX281" s="282"/>
      <c r="CY281" s="282"/>
      <c r="CZ281" s="282"/>
      <c r="DA281" s="282"/>
      <c r="DB281" s="282"/>
      <c r="DC281" s="282"/>
      <c r="DD281" s="282"/>
      <c r="DE281" s="282"/>
      <c r="DF281" s="282"/>
      <c r="DG281" s="282"/>
    </row>
    <row r="282" spans="36:111">
      <c r="AJ282" s="282"/>
      <c r="AK282" s="282"/>
      <c r="AL282" s="282"/>
      <c r="AM282" s="282"/>
      <c r="AN282" s="282"/>
      <c r="AO282" s="282"/>
      <c r="AP282" s="282"/>
      <c r="AQ282" s="282"/>
      <c r="AR282" s="282"/>
      <c r="AS282" s="282"/>
      <c r="AT282" s="282"/>
      <c r="AU282" s="282"/>
      <c r="AV282" s="282"/>
      <c r="AW282" s="282"/>
      <c r="AX282" s="282"/>
      <c r="AY282" s="282"/>
      <c r="AZ282" s="282"/>
      <c r="BA282" s="282"/>
      <c r="BB282" s="282"/>
      <c r="BC282" s="282"/>
      <c r="BD282" s="282"/>
      <c r="BE282" s="282"/>
      <c r="BF282" s="282"/>
      <c r="BG282" s="282"/>
      <c r="BH282" s="282"/>
      <c r="BI282" s="282"/>
      <c r="BJ282" s="282"/>
      <c r="BK282" s="282"/>
      <c r="BL282" s="282"/>
      <c r="BM282" s="282"/>
      <c r="BN282" s="282"/>
      <c r="BO282" s="282"/>
      <c r="BP282" s="282"/>
      <c r="BQ282" s="282"/>
      <c r="BR282" s="282"/>
      <c r="BS282" s="282"/>
      <c r="BT282" s="282"/>
      <c r="BU282" s="282"/>
      <c r="BV282" s="282"/>
      <c r="BW282" s="282"/>
      <c r="BX282" s="282"/>
      <c r="BY282" s="282"/>
      <c r="BZ282" s="282"/>
      <c r="CA282" s="282"/>
      <c r="CB282" s="282"/>
      <c r="CC282" s="282"/>
      <c r="CD282" s="282"/>
      <c r="CE282" s="282"/>
      <c r="CF282" s="282"/>
      <c r="CG282" s="282"/>
      <c r="CH282" s="282"/>
      <c r="CI282" s="282"/>
      <c r="CJ282" s="282"/>
      <c r="CK282" s="282"/>
      <c r="CL282" s="282"/>
      <c r="CM282" s="282"/>
      <c r="CN282" s="282"/>
      <c r="CO282" s="282"/>
      <c r="CP282" s="282"/>
      <c r="CQ282" s="282"/>
      <c r="CR282" s="282"/>
      <c r="CS282" s="282"/>
      <c r="CT282" s="282"/>
      <c r="CU282" s="282"/>
      <c r="CV282" s="282"/>
      <c r="CW282" s="282"/>
      <c r="CX282" s="282"/>
      <c r="CY282" s="282"/>
      <c r="CZ282" s="282"/>
      <c r="DA282" s="282"/>
      <c r="DB282" s="282"/>
      <c r="DC282" s="282"/>
      <c r="DD282" s="282"/>
      <c r="DE282" s="282"/>
      <c r="DF282" s="282"/>
      <c r="DG282" s="282"/>
    </row>
    <row r="283" spans="36:111">
      <c r="AJ283" s="282"/>
      <c r="AK283" s="282"/>
      <c r="AL283" s="282"/>
      <c r="AM283" s="282"/>
      <c r="AN283" s="282"/>
      <c r="AO283" s="282"/>
      <c r="AP283" s="282"/>
      <c r="AQ283" s="282"/>
      <c r="AR283" s="282"/>
      <c r="AS283" s="282"/>
      <c r="AT283" s="282"/>
      <c r="AU283" s="282"/>
      <c r="AV283" s="282"/>
      <c r="AW283" s="282"/>
      <c r="AX283" s="282"/>
      <c r="AY283" s="282"/>
      <c r="AZ283" s="282"/>
      <c r="BA283" s="282"/>
      <c r="BB283" s="282"/>
      <c r="BC283" s="282"/>
      <c r="BD283" s="282"/>
      <c r="BE283" s="282"/>
      <c r="BF283" s="282"/>
      <c r="BG283" s="282"/>
      <c r="BH283" s="282"/>
      <c r="BI283" s="282"/>
      <c r="BJ283" s="282"/>
      <c r="BK283" s="282"/>
      <c r="BL283" s="282"/>
      <c r="BM283" s="282"/>
      <c r="BN283" s="282"/>
      <c r="BO283" s="282"/>
      <c r="BP283" s="282"/>
      <c r="BQ283" s="282"/>
      <c r="BR283" s="282"/>
      <c r="BS283" s="282"/>
      <c r="BT283" s="282"/>
      <c r="BU283" s="282"/>
      <c r="BV283" s="282"/>
      <c r="BW283" s="282"/>
      <c r="BX283" s="282"/>
      <c r="BY283" s="282"/>
      <c r="BZ283" s="282"/>
      <c r="CA283" s="282"/>
      <c r="CB283" s="282"/>
      <c r="CC283" s="282"/>
      <c r="CD283" s="282"/>
      <c r="CE283" s="282"/>
      <c r="CF283" s="282"/>
      <c r="CG283" s="282"/>
      <c r="CH283" s="282"/>
      <c r="CI283" s="282"/>
      <c r="CJ283" s="282"/>
      <c r="CK283" s="282"/>
      <c r="CL283" s="282"/>
      <c r="CM283" s="282"/>
      <c r="CN283" s="282"/>
      <c r="CO283" s="282"/>
      <c r="CP283" s="282"/>
      <c r="CQ283" s="282"/>
      <c r="CR283" s="282"/>
      <c r="CS283" s="282"/>
      <c r="CT283" s="282"/>
      <c r="CU283" s="282"/>
      <c r="CV283" s="282"/>
      <c r="CW283" s="282"/>
      <c r="CX283" s="282"/>
      <c r="CY283" s="282"/>
      <c r="CZ283" s="282"/>
      <c r="DA283" s="282"/>
      <c r="DB283" s="282"/>
      <c r="DC283" s="282"/>
      <c r="DD283" s="282"/>
      <c r="DE283" s="282"/>
      <c r="DF283" s="282"/>
      <c r="DG283" s="282"/>
    </row>
    <row r="284" spans="36:111">
      <c r="AJ284" s="282"/>
      <c r="AK284" s="282"/>
      <c r="AL284" s="282"/>
      <c r="AM284" s="282"/>
      <c r="AN284" s="282"/>
      <c r="AO284" s="282"/>
      <c r="AP284" s="282"/>
      <c r="AQ284" s="282"/>
      <c r="AR284" s="282"/>
      <c r="AS284" s="282"/>
      <c r="AT284" s="282"/>
      <c r="AU284" s="282"/>
      <c r="AV284" s="282"/>
      <c r="AW284" s="282"/>
      <c r="AX284" s="282"/>
      <c r="AY284" s="282"/>
      <c r="AZ284" s="282"/>
      <c r="BA284" s="282"/>
      <c r="BB284" s="282"/>
      <c r="BC284" s="282"/>
      <c r="BD284" s="282"/>
      <c r="BE284" s="282"/>
      <c r="BF284" s="282"/>
      <c r="BG284" s="282"/>
      <c r="BH284" s="282"/>
      <c r="BI284" s="282"/>
      <c r="BJ284" s="282"/>
      <c r="BK284" s="282"/>
      <c r="BL284" s="282"/>
      <c r="BM284" s="282"/>
      <c r="BN284" s="282"/>
      <c r="BO284" s="282"/>
      <c r="BP284" s="282"/>
      <c r="BQ284" s="282"/>
      <c r="BR284" s="282"/>
      <c r="BS284" s="282"/>
      <c r="BT284" s="282"/>
      <c r="BU284" s="282"/>
      <c r="BV284" s="282"/>
      <c r="BW284" s="282"/>
      <c r="BX284" s="282"/>
      <c r="BY284" s="282"/>
      <c r="BZ284" s="282"/>
      <c r="CA284" s="282"/>
      <c r="CB284" s="282"/>
      <c r="CC284" s="282"/>
      <c r="CD284" s="282"/>
      <c r="CE284" s="282"/>
      <c r="CF284" s="282"/>
      <c r="CG284" s="282"/>
      <c r="CH284" s="282"/>
      <c r="CI284" s="282"/>
      <c r="CJ284" s="282"/>
      <c r="CK284" s="282"/>
      <c r="CL284" s="282"/>
      <c r="CM284" s="282"/>
      <c r="CN284" s="282"/>
      <c r="CO284" s="282"/>
      <c r="CP284" s="282"/>
      <c r="CQ284" s="282"/>
      <c r="CR284" s="282"/>
      <c r="CS284" s="282"/>
      <c r="CT284" s="282"/>
      <c r="CU284" s="282"/>
      <c r="CV284" s="282"/>
      <c r="CW284" s="282"/>
      <c r="CX284" s="282"/>
      <c r="CY284" s="282"/>
      <c r="CZ284" s="282"/>
      <c r="DA284" s="282"/>
      <c r="DB284" s="282"/>
      <c r="DC284" s="282"/>
      <c r="DD284" s="282"/>
      <c r="DE284" s="282"/>
      <c r="DF284" s="282"/>
      <c r="DG284" s="282"/>
    </row>
    <row r="285" spans="36:111">
      <c r="AJ285" s="282"/>
      <c r="AK285" s="282"/>
      <c r="AL285" s="282"/>
      <c r="AM285" s="282"/>
      <c r="AN285" s="282"/>
      <c r="AO285" s="282"/>
      <c r="AP285" s="282"/>
      <c r="AQ285" s="282"/>
      <c r="AR285" s="282"/>
      <c r="AS285" s="282"/>
      <c r="AT285" s="282"/>
      <c r="AU285" s="282"/>
      <c r="AV285" s="282"/>
      <c r="AW285" s="282"/>
      <c r="AX285" s="282"/>
      <c r="AY285" s="282"/>
      <c r="AZ285" s="282"/>
      <c r="BA285" s="282"/>
      <c r="BB285" s="282"/>
      <c r="BC285" s="282"/>
      <c r="BD285" s="282"/>
      <c r="BE285" s="282"/>
      <c r="BF285" s="282"/>
      <c r="BG285" s="282"/>
      <c r="BH285" s="282"/>
      <c r="BI285" s="282"/>
      <c r="BJ285" s="282"/>
      <c r="BK285" s="282"/>
      <c r="BL285" s="282"/>
      <c r="BM285" s="282"/>
      <c r="BN285" s="282"/>
      <c r="BO285" s="282"/>
      <c r="BP285" s="282"/>
      <c r="BQ285" s="282"/>
      <c r="BR285" s="282"/>
      <c r="BS285" s="282"/>
      <c r="BT285" s="282"/>
      <c r="BU285" s="282"/>
      <c r="BV285" s="282"/>
      <c r="BW285" s="282"/>
      <c r="BX285" s="282"/>
      <c r="BY285" s="282"/>
      <c r="BZ285" s="282"/>
      <c r="CA285" s="282"/>
      <c r="CB285" s="282"/>
      <c r="CC285" s="282"/>
      <c r="CD285" s="282"/>
      <c r="CE285" s="282"/>
      <c r="CF285" s="282"/>
      <c r="CG285" s="282"/>
      <c r="CH285" s="282"/>
      <c r="CI285" s="282"/>
      <c r="CJ285" s="282"/>
      <c r="CK285" s="282"/>
      <c r="CL285" s="282"/>
      <c r="CM285" s="282"/>
      <c r="CN285" s="282"/>
      <c r="CO285" s="282"/>
      <c r="CP285" s="282"/>
      <c r="CQ285" s="282"/>
      <c r="CR285" s="282"/>
      <c r="CS285" s="282"/>
      <c r="CT285" s="282"/>
      <c r="CU285" s="282"/>
      <c r="CV285" s="282"/>
      <c r="CW285" s="282"/>
      <c r="CX285" s="282"/>
      <c r="CY285" s="282"/>
      <c r="CZ285" s="282"/>
      <c r="DA285" s="282"/>
      <c r="DB285" s="282"/>
      <c r="DC285" s="282"/>
      <c r="DD285" s="282"/>
      <c r="DE285" s="282"/>
      <c r="DF285" s="282"/>
      <c r="DG285" s="282"/>
    </row>
    <row r="286" spans="36:111">
      <c r="AJ286" s="282"/>
      <c r="AK286" s="282"/>
      <c r="AL286" s="282"/>
      <c r="AM286" s="282"/>
      <c r="AN286" s="282"/>
      <c r="AO286" s="282"/>
      <c r="AP286" s="282"/>
      <c r="AQ286" s="282"/>
      <c r="AR286" s="282"/>
      <c r="AS286" s="282"/>
      <c r="AT286" s="282"/>
      <c r="AU286" s="282"/>
      <c r="AV286" s="282"/>
      <c r="AW286" s="282"/>
      <c r="AX286" s="282"/>
      <c r="AY286" s="282"/>
      <c r="AZ286" s="282"/>
      <c r="BA286" s="282"/>
      <c r="BB286" s="282"/>
      <c r="BC286" s="282"/>
      <c r="BD286" s="282"/>
      <c r="BE286" s="282"/>
      <c r="BF286" s="282"/>
      <c r="BG286" s="282"/>
      <c r="BH286" s="282"/>
      <c r="BI286" s="282"/>
      <c r="BJ286" s="282"/>
      <c r="BK286" s="282"/>
      <c r="BL286" s="282"/>
      <c r="BM286" s="282"/>
      <c r="BN286" s="282"/>
      <c r="BO286" s="282"/>
      <c r="BP286" s="282"/>
      <c r="BQ286" s="282"/>
      <c r="BR286" s="282"/>
      <c r="BS286" s="282"/>
      <c r="BT286" s="282"/>
      <c r="BU286" s="282"/>
      <c r="BV286" s="282"/>
      <c r="BW286" s="282"/>
      <c r="BX286" s="282"/>
      <c r="BY286" s="282"/>
      <c r="BZ286" s="282"/>
      <c r="CA286" s="282"/>
      <c r="CB286" s="282"/>
      <c r="CC286" s="282"/>
      <c r="CD286" s="282"/>
      <c r="CE286" s="282"/>
      <c r="CF286" s="282"/>
      <c r="CG286" s="282"/>
      <c r="CH286" s="282"/>
      <c r="CI286" s="282"/>
      <c r="CJ286" s="282"/>
      <c r="CK286" s="282"/>
      <c r="CL286" s="282"/>
      <c r="CM286" s="282"/>
      <c r="CN286" s="282"/>
      <c r="CO286" s="282"/>
      <c r="CP286" s="282"/>
      <c r="CQ286" s="282"/>
      <c r="CR286" s="282"/>
      <c r="CS286" s="282"/>
      <c r="CT286" s="282"/>
      <c r="CU286" s="282"/>
      <c r="CV286" s="282"/>
      <c r="CW286" s="282"/>
      <c r="CX286" s="282"/>
      <c r="CY286" s="282"/>
      <c r="CZ286" s="282"/>
      <c r="DA286" s="282"/>
      <c r="DB286" s="282"/>
      <c r="DC286" s="282"/>
      <c r="DD286" s="282"/>
      <c r="DE286" s="282"/>
      <c r="DF286" s="282"/>
      <c r="DG286" s="282"/>
    </row>
    <row r="287" spans="36:111">
      <c r="AJ287" s="282"/>
      <c r="AK287" s="282"/>
      <c r="AL287" s="282"/>
      <c r="AM287" s="282"/>
      <c r="AN287" s="282"/>
      <c r="AO287" s="282"/>
      <c r="AP287" s="282"/>
      <c r="AQ287" s="282"/>
      <c r="AR287" s="282"/>
      <c r="AS287" s="282"/>
      <c r="AT287" s="282"/>
      <c r="AU287" s="282"/>
      <c r="AV287" s="282"/>
      <c r="AW287" s="282"/>
      <c r="AX287" s="282"/>
      <c r="AY287" s="282"/>
      <c r="AZ287" s="282"/>
      <c r="BA287" s="282"/>
      <c r="BB287" s="282"/>
      <c r="BC287" s="282"/>
      <c r="BD287" s="282"/>
      <c r="BE287" s="282"/>
      <c r="BF287" s="282"/>
      <c r="BG287" s="282"/>
      <c r="BH287" s="282"/>
      <c r="BI287" s="282"/>
      <c r="BJ287" s="282"/>
      <c r="BK287" s="282"/>
      <c r="BL287" s="282"/>
      <c r="BM287" s="282"/>
      <c r="BN287" s="282"/>
      <c r="BO287" s="282"/>
      <c r="BP287" s="282"/>
      <c r="BQ287" s="282"/>
      <c r="BR287" s="282"/>
      <c r="BS287" s="282"/>
      <c r="BT287" s="282"/>
      <c r="BU287" s="282"/>
      <c r="BV287" s="282"/>
      <c r="BW287" s="282"/>
      <c r="BX287" s="282"/>
      <c r="BY287" s="282"/>
      <c r="BZ287" s="282"/>
      <c r="CA287" s="282"/>
      <c r="CB287" s="282"/>
      <c r="CC287" s="282"/>
      <c r="CD287" s="282"/>
      <c r="CE287" s="282"/>
      <c r="CF287" s="282"/>
      <c r="CG287" s="282"/>
      <c r="CH287" s="282"/>
      <c r="CI287" s="282"/>
      <c r="CJ287" s="282"/>
      <c r="CK287" s="282"/>
      <c r="CL287" s="282"/>
      <c r="CM287" s="282"/>
      <c r="CN287" s="282"/>
      <c r="CO287" s="282"/>
      <c r="CP287" s="282"/>
      <c r="CQ287" s="282"/>
      <c r="CR287" s="282"/>
      <c r="CS287" s="282"/>
      <c r="CT287" s="282"/>
      <c r="CU287" s="282"/>
      <c r="CV287" s="282"/>
      <c r="CW287" s="282"/>
      <c r="CX287" s="282"/>
      <c r="CY287" s="282"/>
      <c r="CZ287" s="282"/>
      <c r="DA287" s="282"/>
      <c r="DB287" s="282"/>
      <c r="DC287" s="282"/>
      <c r="DD287" s="282"/>
      <c r="DE287" s="282"/>
      <c r="DF287" s="282"/>
      <c r="DG287" s="282"/>
    </row>
    <row r="288" spans="36:111">
      <c r="AJ288" s="282"/>
      <c r="AK288" s="282"/>
      <c r="AL288" s="282"/>
      <c r="AM288" s="282"/>
      <c r="AN288" s="282"/>
      <c r="AO288" s="282"/>
      <c r="AP288" s="282"/>
      <c r="AQ288" s="282"/>
      <c r="AR288" s="282"/>
      <c r="AS288" s="282"/>
      <c r="AT288" s="282"/>
      <c r="AU288" s="282"/>
      <c r="AV288" s="282"/>
      <c r="AW288" s="282"/>
      <c r="AX288" s="282"/>
      <c r="AY288" s="282"/>
      <c r="AZ288" s="282"/>
      <c r="BA288" s="282"/>
      <c r="BB288" s="282"/>
      <c r="BC288" s="282"/>
      <c r="BD288" s="282"/>
      <c r="BE288" s="282"/>
      <c r="BF288" s="282"/>
      <c r="BG288" s="282"/>
      <c r="BH288" s="282"/>
      <c r="BI288" s="282"/>
      <c r="BJ288" s="282"/>
      <c r="BK288" s="282"/>
      <c r="BL288" s="282"/>
      <c r="BM288" s="282"/>
      <c r="BN288" s="282"/>
      <c r="BO288" s="282"/>
      <c r="BP288" s="282"/>
      <c r="BQ288" s="282"/>
      <c r="BR288" s="282"/>
      <c r="BS288" s="282"/>
      <c r="BT288" s="282"/>
      <c r="BU288" s="282"/>
      <c r="BV288" s="282"/>
      <c r="BW288" s="282"/>
      <c r="BX288" s="282"/>
      <c r="BY288" s="282"/>
      <c r="BZ288" s="282"/>
      <c r="CA288" s="282"/>
      <c r="CB288" s="282"/>
      <c r="CC288" s="282"/>
      <c r="CD288" s="282"/>
      <c r="CE288" s="282"/>
      <c r="CF288" s="282"/>
      <c r="CG288" s="282"/>
      <c r="CH288" s="282"/>
      <c r="CI288" s="282"/>
      <c r="CJ288" s="282"/>
      <c r="CK288" s="282"/>
      <c r="CL288" s="282"/>
      <c r="CM288" s="282"/>
      <c r="CN288" s="282"/>
      <c r="CO288" s="282"/>
      <c r="CP288" s="282"/>
      <c r="CQ288" s="282"/>
      <c r="CR288" s="282"/>
      <c r="CS288" s="282"/>
      <c r="CT288" s="282"/>
      <c r="CU288" s="282"/>
      <c r="CV288" s="282"/>
      <c r="CW288" s="282"/>
      <c r="CX288" s="282"/>
      <c r="CY288" s="282"/>
      <c r="CZ288" s="282"/>
      <c r="DA288" s="282"/>
      <c r="DB288" s="282"/>
      <c r="DC288" s="282"/>
      <c r="DD288" s="282"/>
      <c r="DE288" s="282"/>
      <c r="DF288" s="282"/>
      <c r="DG288" s="282"/>
    </row>
    <row r="289" spans="36:111">
      <c r="AJ289" s="282"/>
      <c r="AK289" s="282"/>
      <c r="AL289" s="282"/>
      <c r="AM289" s="282"/>
      <c r="AN289" s="282"/>
      <c r="AO289" s="282"/>
      <c r="AP289" s="282"/>
      <c r="AQ289" s="282"/>
      <c r="AR289" s="282"/>
      <c r="AS289" s="282"/>
      <c r="AT289" s="282"/>
      <c r="AU289" s="282"/>
      <c r="AV289" s="282"/>
      <c r="AW289" s="282"/>
      <c r="AX289" s="282"/>
      <c r="AY289" s="282"/>
      <c r="AZ289" s="282"/>
      <c r="BA289" s="282"/>
      <c r="BB289" s="282"/>
      <c r="BC289" s="282"/>
      <c r="BD289" s="282"/>
      <c r="BE289" s="282"/>
      <c r="BF289" s="282"/>
      <c r="BG289" s="282"/>
      <c r="BH289" s="282"/>
      <c r="BI289" s="282"/>
      <c r="BJ289" s="282"/>
      <c r="BK289" s="282"/>
      <c r="BL289" s="282"/>
      <c r="BM289" s="282"/>
      <c r="BN289" s="282"/>
      <c r="BO289" s="282"/>
      <c r="BP289" s="282"/>
      <c r="BQ289" s="282"/>
      <c r="BR289" s="282"/>
      <c r="BS289" s="282"/>
      <c r="BT289" s="282"/>
      <c r="BU289" s="282"/>
      <c r="BV289" s="282"/>
      <c r="BW289" s="282"/>
      <c r="BX289" s="282"/>
      <c r="BY289" s="282"/>
      <c r="BZ289" s="282"/>
      <c r="CA289" s="282"/>
      <c r="CB289" s="282"/>
      <c r="CC289" s="282"/>
      <c r="CD289" s="282"/>
      <c r="CE289" s="282"/>
      <c r="CF289" s="282"/>
      <c r="CG289" s="282"/>
      <c r="CH289" s="282"/>
      <c r="CI289" s="282"/>
      <c r="CJ289" s="282"/>
      <c r="CK289" s="282"/>
      <c r="CL289" s="282"/>
      <c r="CM289" s="282"/>
      <c r="CN289" s="282"/>
      <c r="CO289" s="282"/>
      <c r="CP289" s="282"/>
      <c r="CQ289" s="282"/>
      <c r="CR289" s="282"/>
      <c r="CS289" s="282"/>
      <c r="CT289" s="282"/>
      <c r="CU289" s="282"/>
      <c r="CV289" s="282"/>
      <c r="CW289" s="282"/>
      <c r="CX289" s="282"/>
      <c r="CY289" s="282"/>
      <c r="CZ289" s="282"/>
      <c r="DA289" s="282"/>
      <c r="DB289" s="282"/>
      <c r="DC289" s="282"/>
      <c r="DD289" s="282"/>
      <c r="DE289" s="282"/>
      <c r="DF289" s="282"/>
      <c r="DG289" s="282"/>
    </row>
    <row r="290" spans="36:111">
      <c r="AJ290" s="282"/>
      <c r="AK290" s="282"/>
      <c r="AL290" s="282"/>
      <c r="AM290" s="282"/>
      <c r="AN290" s="282"/>
      <c r="AO290" s="282"/>
      <c r="AP290" s="282"/>
      <c r="AQ290" s="282"/>
      <c r="AR290" s="282"/>
      <c r="AS290" s="282"/>
      <c r="AT290" s="282"/>
      <c r="AU290" s="282"/>
      <c r="AV290" s="282"/>
      <c r="AW290" s="282"/>
      <c r="AX290" s="282"/>
      <c r="AY290" s="282"/>
      <c r="AZ290" s="282"/>
      <c r="BA290" s="282"/>
      <c r="BB290" s="282"/>
      <c r="BC290" s="282"/>
      <c r="BD290" s="282"/>
      <c r="BE290" s="282"/>
      <c r="BF290" s="282"/>
      <c r="BG290" s="282"/>
      <c r="BH290" s="282"/>
      <c r="BI290" s="282"/>
      <c r="BJ290" s="282"/>
      <c r="BK290" s="282"/>
      <c r="BL290" s="282"/>
      <c r="BM290" s="282"/>
      <c r="BN290" s="282"/>
      <c r="BO290" s="282"/>
      <c r="BP290" s="282"/>
      <c r="BQ290" s="282"/>
      <c r="BR290" s="282"/>
      <c r="BS290" s="282"/>
      <c r="BT290" s="282"/>
      <c r="BU290" s="282"/>
      <c r="BV290" s="282"/>
      <c r="BW290" s="282"/>
      <c r="BX290" s="282"/>
      <c r="BY290" s="282"/>
      <c r="BZ290" s="282"/>
      <c r="CA290" s="282"/>
      <c r="CB290" s="282"/>
      <c r="CC290" s="282"/>
      <c r="CD290" s="282"/>
      <c r="CE290" s="282"/>
      <c r="CF290" s="282"/>
      <c r="CG290" s="282"/>
      <c r="CH290" s="282"/>
      <c r="CI290" s="282"/>
      <c r="CJ290" s="282"/>
      <c r="CK290" s="282"/>
      <c r="CL290" s="282"/>
      <c r="CM290" s="282"/>
      <c r="CN290" s="282"/>
      <c r="CO290" s="282"/>
      <c r="CP290" s="282"/>
      <c r="CQ290" s="282"/>
      <c r="CR290" s="282"/>
      <c r="CS290" s="282"/>
      <c r="CT290" s="282"/>
      <c r="CU290" s="282"/>
      <c r="CV290" s="282"/>
      <c r="CW290" s="282"/>
      <c r="CX290" s="282"/>
      <c r="CY290" s="282"/>
      <c r="CZ290" s="282"/>
      <c r="DA290" s="282"/>
      <c r="DB290" s="282"/>
      <c r="DC290" s="282"/>
      <c r="DD290" s="282"/>
      <c r="DE290" s="282"/>
      <c r="DF290" s="282"/>
      <c r="DG290" s="282"/>
    </row>
    <row r="291" spans="36:111">
      <c r="AJ291" s="282"/>
      <c r="AK291" s="282"/>
      <c r="AL291" s="282"/>
      <c r="AM291" s="282"/>
      <c r="AN291" s="282"/>
      <c r="AO291" s="282"/>
      <c r="AP291" s="282"/>
      <c r="AQ291" s="282"/>
      <c r="AR291" s="282"/>
      <c r="AS291" s="282"/>
      <c r="AT291" s="282"/>
      <c r="AU291" s="282"/>
      <c r="AV291" s="282"/>
      <c r="AW291" s="282"/>
      <c r="AX291" s="282"/>
      <c r="AY291" s="282"/>
      <c r="AZ291" s="282"/>
      <c r="BA291" s="282"/>
      <c r="BB291" s="282"/>
      <c r="BC291" s="282"/>
      <c r="BD291" s="282"/>
      <c r="BE291" s="282"/>
      <c r="BF291" s="282"/>
      <c r="BG291" s="282"/>
      <c r="BH291" s="282"/>
      <c r="BI291" s="282"/>
      <c r="BJ291" s="282"/>
      <c r="BK291" s="282"/>
      <c r="BL291" s="282"/>
      <c r="BM291" s="282"/>
      <c r="BN291" s="282"/>
      <c r="BO291" s="282"/>
      <c r="BP291" s="282"/>
      <c r="BQ291" s="282"/>
      <c r="BR291" s="282"/>
      <c r="BS291" s="282"/>
      <c r="BT291" s="282"/>
      <c r="BU291" s="282"/>
      <c r="BV291" s="282"/>
      <c r="BW291" s="282"/>
      <c r="BX291" s="282"/>
      <c r="BY291" s="282"/>
      <c r="BZ291" s="282"/>
      <c r="CA291" s="282"/>
      <c r="CB291" s="282"/>
      <c r="CC291" s="282"/>
      <c r="CD291" s="282"/>
      <c r="CE291" s="282"/>
      <c r="CF291" s="282"/>
      <c r="CG291" s="282"/>
      <c r="CH291" s="282"/>
      <c r="CI291" s="282"/>
      <c r="CJ291" s="282"/>
      <c r="CK291" s="282"/>
      <c r="CL291" s="282"/>
      <c r="CM291" s="282"/>
      <c r="CN291" s="282"/>
      <c r="CO291" s="282"/>
      <c r="CP291" s="282"/>
      <c r="CQ291" s="282"/>
      <c r="CR291" s="282"/>
      <c r="CS291" s="282"/>
      <c r="CT291" s="282"/>
      <c r="CU291" s="282"/>
      <c r="CV291" s="282"/>
      <c r="CW291" s="282"/>
      <c r="CX291" s="282"/>
      <c r="CY291" s="282"/>
      <c r="CZ291" s="282"/>
      <c r="DA291" s="282"/>
      <c r="DB291" s="282"/>
      <c r="DC291" s="282"/>
      <c r="DD291" s="282"/>
      <c r="DE291" s="282"/>
      <c r="DF291" s="282"/>
      <c r="DG291" s="282"/>
    </row>
    <row r="292" spans="36:111">
      <c r="AJ292" s="282"/>
      <c r="AK292" s="282"/>
      <c r="AL292" s="282"/>
      <c r="AM292" s="282"/>
      <c r="AN292" s="282"/>
      <c r="AO292" s="282"/>
      <c r="AP292" s="282"/>
      <c r="AQ292" s="282"/>
      <c r="AR292" s="282"/>
      <c r="AS292" s="282"/>
      <c r="AT292" s="282"/>
      <c r="AU292" s="282"/>
      <c r="AV292" s="282"/>
      <c r="AW292" s="282"/>
      <c r="AX292" s="282"/>
      <c r="AY292" s="282"/>
      <c r="AZ292" s="282"/>
      <c r="BA292" s="282"/>
      <c r="BB292" s="282"/>
      <c r="BC292" s="282"/>
      <c r="BD292" s="282"/>
      <c r="BE292" s="282"/>
      <c r="BF292" s="282"/>
      <c r="BG292" s="282"/>
      <c r="BH292" s="282"/>
      <c r="BI292" s="282"/>
      <c r="BJ292" s="282"/>
      <c r="BK292" s="282"/>
      <c r="BL292" s="282"/>
      <c r="BM292" s="282"/>
      <c r="BN292" s="282"/>
      <c r="BO292" s="282"/>
      <c r="BP292" s="282"/>
      <c r="BQ292" s="282"/>
      <c r="BR292" s="282"/>
      <c r="BS292" s="282"/>
      <c r="BT292" s="282"/>
      <c r="BU292" s="282"/>
      <c r="BV292" s="282"/>
      <c r="BW292" s="282"/>
      <c r="BX292" s="282"/>
      <c r="BY292" s="282"/>
      <c r="BZ292" s="282"/>
      <c r="CA292" s="282"/>
      <c r="CB292" s="282"/>
      <c r="CC292" s="282"/>
      <c r="CD292" s="282"/>
      <c r="CE292" s="282"/>
      <c r="CF292" s="282"/>
      <c r="CG292" s="282"/>
      <c r="CH292" s="282"/>
      <c r="CI292" s="282"/>
      <c r="CJ292" s="282"/>
      <c r="CK292" s="282"/>
      <c r="CL292" s="282"/>
      <c r="CM292" s="282"/>
      <c r="CN292" s="282"/>
      <c r="CO292" s="282"/>
      <c r="CP292" s="282"/>
      <c r="CQ292" s="282"/>
      <c r="CR292" s="282"/>
      <c r="CS292" s="282"/>
      <c r="CT292" s="282"/>
      <c r="CU292" s="282"/>
      <c r="CV292" s="282"/>
      <c r="CW292" s="282"/>
      <c r="CX292" s="282"/>
      <c r="CY292" s="282"/>
      <c r="CZ292" s="282"/>
      <c r="DA292" s="282"/>
      <c r="DB292" s="282"/>
      <c r="DC292" s="282"/>
      <c r="DD292" s="282"/>
      <c r="DE292" s="282"/>
      <c r="DF292" s="282"/>
      <c r="DG292" s="282"/>
    </row>
    <row r="293" spans="36:111">
      <c r="AJ293" s="282"/>
      <c r="AK293" s="282"/>
      <c r="AL293" s="282"/>
      <c r="AM293" s="282"/>
      <c r="AN293" s="282"/>
      <c r="AO293" s="282"/>
      <c r="AP293" s="282"/>
      <c r="AQ293" s="282"/>
      <c r="AR293" s="282"/>
      <c r="AS293" s="282"/>
      <c r="AT293" s="282"/>
      <c r="AU293" s="282"/>
      <c r="AV293" s="282"/>
      <c r="AW293" s="282"/>
      <c r="AX293" s="282"/>
      <c r="AY293" s="282"/>
      <c r="AZ293" s="282"/>
      <c r="BA293" s="282"/>
      <c r="BB293" s="282"/>
      <c r="BC293" s="282"/>
      <c r="BD293" s="282"/>
      <c r="BE293" s="282"/>
      <c r="BF293" s="282"/>
      <c r="BG293" s="282"/>
      <c r="BH293" s="282"/>
      <c r="BI293" s="282"/>
      <c r="BJ293" s="282"/>
      <c r="BK293" s="282"/>
      <c r="BL293" s="282"/>
      <c r="BM293" s="282"/>
      <c r="BN293" s="282"/>
      <c r="BO293" s="282"/>
      <c r="BP293" s="282"/>
      <c r="BQ293" s="282"/>
      <c r="BR293" s="282"/>
      <c r="BS293" s="282"/>
      <c r="BT293" s="282"/>
      <c r="BU293" s="282"/>
      <c r="BV293" s="282"/>
      <c r="BW293" s="282"/>
      <c r="BX293" s="282"/>
      <c r="BY293" s="282"/>
      <c r="BZ293" s="282"/>
      <c r="CA293" s="282"/>
      <c r="CB293" s="282"/>
      <c r="CC293" s="282"/>
      <c r="CD293" s="282"/>
      <c r="CE293" s="282"/>
      <c r="CF293" s="282"/>
      <c r="CG293" s="282"/>
      <c r="CH293" s="282"/>
      <c r="CI293" s="282"/>
      <c r="CJ293" s="282"/>
      <c r="CK293" s="282"/>
      <c r="CL293" s="282"/>
      <c r="CM293" s="282"/>
      <c r="CN293" s="282"/>
      <c r="CO293" s="282"/>
      <c r="CP293" s="282"/>
      <c r="CQ293" s="282"/>
      <c r="CR293" s="282"/>
      <c r="CS293" s="282"/>
      <c r="CT293" s="282"/>
      <c r="CU293" s="282"/>
      <c r="CV293" s="282"/>
      <c r="CW293" s="282"/>
      <c r="CX293" s="282"/>
      <c r="CY293" s="282"/>
      <c r="CZ293" s="282"/>
      <c r="DA293" s="282"/>
      <c r="DB293" s="282"/>
      <c r="DC293" s="282"/>
      <c r="DD293" s="282"/>
      <c r="DE293" s="282"/>
      <c r="DF293" s="282"/>
      <c r="DG293" s="282"/>
    </row>
    <row r="294" spans="36:111">
      <c r="AJ294" s="282"/>
      <c r="AK294" s="282"/>
      <c r="AL294" s="282"/>
      <c r="AM294" s="282"/>
      <c r="AN294" s="282"/>
      <c r="AO294" s="282"/>
      <c r="AP294" s="282"/>
      <c r="AQ294" s="282"/>
      <c r="AR294" s="282"/>
      <c r="AS294" s="282"/>
      <c r="AT294" s="282"/>
      <c r="AU294" s="282"/>
      <c r="AV294" s="282"/>
      <c r="AW294" s="282"/>
      <c r="AX294" s="282"/>
      <c r="AY294" s="282"/>
      <c r="AZ294" s="282"/>
      <c r="BA294" s="282"/>
      <c r="BB294" s="282"/>
      <c r="BC294" s="282"/>
      <c r="BD294" s="282"/>
      <c r="BE294" s="282"/>
      <c r="BF294" s="282"/>
      <c r="BG294" s="282"/>
      <c r="BH294" s="282"/>
      <c r="BI294" s="282"/>
      <c r="BJ294" s="282"/>
      <c r="BK294" s="282"/>
      <c r="BL294" s="282"/>
      <c r="BM294" s="282"/>
      <c r="BN294" s="282"/>
      <c r="BO294" s="282"/>
      <c r="BP294" s="282"/>
      <c r="BQ294" s="282"/>
      <c r="BR294" s="282"/>
      <c r="BS294" s="282"/>
      <c r="BT294" s="282"/>
      <c r="BU294" s="282"/>
      <c r="BV294" s="282"/>
      <c r="BW294" s="282"/>
      <c r="BX294" s="282"/>
      <c r="BY294" s="282"/>
      <c r="BZ294" s="282"/>
      <c r="CA294" s="282"/>
      <c r="CB294" s="282"/>
      <c r="CC294" s="282"/>
      <c r="CD294" s="282"/>
      <c r="CE294" s="282"/>
      <c r="CF294" s="282"/>
      <c r="CG294" s="282"/>
      <c r="CH294" s="282"/>
      <c r="CI294" s="282"/>
      <c r="CJ294" s="282"/>
      <c r="CK294" s="282"/>
      <c r="CL294" s="282"/>
      <c r="CM294" s="282"/>
      <c r="CN294" s="282"/>
      <c r="CO294" s="282"/>
      <c r="CP294" s="282"/>
      <c r="CQ294" s="282"/>
      <c r="CR294" s="282"/>
      <c r="CS294" s="282"/>
      <c r="CT294" s="282"/>
      <c r="CU294" s="282"/>
      <c r="CV294" s="282"/>
      <c r="CW294" s="282"/>
      <c r="CX294" s="282"/>
      <c r="CY294" s="282"/>
      <c r="CZ294" s="282"/>
      <c r="DA294" s="282"/>
      <c r="DB294" s="282"/>
      <c r="DC294" s="282"/>
      <c r="DD294" s="282"/>
      <c r="DE294" s="282"/>
      <c r="DF294" s="282"/>
      <c r="DG294" s="282"/>
    </row>
    <row r="295" spans="36:111">
      <c r="AJ295" s="282"/>
      <c r="AK295" s="282"/>
      <c r="AL295" s="282"/>
      <c r="AM295" s="282"/>
      <c r="AN295" s="282"/>
      <c r="AO295" s="282"/>
      <c r="AP295" s="282"/>
      <c r="AQ295" s="282"/>
      <c r="AR295" s="282"/>
      <c r="AS295" s="282"/>
      <c r="AT295" s="282"/>
      <c r="AU295" s="282"/>
      <c r="AV295" s="282"/>
      <c r="AW295" s="282"/>
      <c r="AX295" s="282"/>
      <c r="AY295" s="282"/>
      <c r="AZ295" s="282"/>
      <c r="BA295" s="282"/>
      <c r="BB295" s="282"/>
      <c r="BC295" s="282"/>
      <c r="BD295" s="282"/>
      <c r="BE295" s="282"/>
      <c r="BF295" s="282"/>
      <c r="BG295" s="282"/>
      <c r="BH295" s="282"/>
      <c r="BI295" s="282"/>
      <c r="BJ295" s="282"/>
      <c r="BK295" s="282"/>
      <c r="BL295" s="282"/>
      <c r="BM295" s="282"/>
      <c r="BN295" s="282"/>
      <c r="BO295" s="282"/>
      <c r="BP295" s="282"/>
      <c r="BQ295" s="282"/>
      <c r="BR295" s="282"/>
      <c r="BS295" s="282"/>
      <c r="BT295" s="282"/>
      <c r="BU295" s="282"/>
      <c r="BV295" s="282"/>
      <c r="BW295" s="282"/>
      <c r="BX295" s="282"/>
      <c r="BY295" s="282"/>
      <c r="BZ295" s="282"/>
      <c r="CA295" s="282"/>
      <c r="CB295" s="282"/>
      <c r="CC295" s="282"/>
      <c r="CD295" s="282"/>
      <c r="CE295" s="282"/>
      <c r="CF295" s="282"/>
      <c r="CG295" s="282"/>
      <c r="CH295" s="282"/>
      <c r="CI295" s="282"/>
      <c r="CJ295" s="282"/>
      <c r="CK295" s="282"/>
      <c r="CL295" s="282"/>
      <c r="CM295" s="282"/>
      <c r="CN295" s="282"/>
      <c r="CO295" s="282"/>
      <c r="CP295" s="282"/>
      <c r="CQ295" s="282"/>
      <c r="CR295" s="282"/>
      <c r="CS295" s="282"/>
      <c r="CT295" s="282"/>
      <c r="CU295" s="282"/>
      <c r="CV295" s="282"/>
      <c r="CW295" s="282"/>
      <c r="CX295" s="282"/>
      <c r="CY295" s="282"/>
      <c r="CZ295" s="282"/>
      <c r="DA295" s="282"/>
      <c r="DB295" s="282"/>
      <c r="DC295" s="282"/>
      <c r="DD295" s="282"/>
      <c r="DE295" s="282"/>
      <c r="DF295" s="282"/>
      <c r="DG295" s="282"/>
    </row>
    <row r="296" spans="36:111">
      <c r="AJ296" s="282"/>
      <c r="AK296" s="282"/>
      <c r="AL296" s="282"/>
      <c r="AM296" s="282"/>
      <c r="AN296" s="282"/>
      <c r="AO296" s="282"/>
      <c r="AP296" s="282"/>
      <c r="AQ296" s="282"/>
      <c r="AR296" s="282"/>
      <c r="AS296" s="282"/>
      <c r="AT296" s="282"/>
      <c r="AU296" s="282"/>
      <c r="AV296" s="282"/>
      <c r="AW296" s="282"/>
      <c r="AX296" s="282"/>
      <c r="AY296" s="282"/>
      <c r="AZ296" s="282"/>
      <c r="BA296" s="282"/>
      <c r="BB296" s="282"/>
      <c r="BC296" s="282"/>
      <c r="BD296" s="282"/>
      <c r="BE296" s="282"/>
      <c r="BF296" s="282"/>
      <c r="BG296" s="282"/>
      <c r="BH296" s="282"/>
      <c r="BI296" s="282"/>
      <c r="BJ296" s="282"/>
      <c r="BK296" s="282"/>
      <c r="BL296" s="282"/>
      <c r="BM296" s="282"/>
      <c r="BN296" s="282"/>
      <c r="BO296" s="282"/>
      <c r="BP296" s="282"/>
      <c r="BQ296" s="282"/>
      <c r="BR296" s="282"/>
      <c r="BS296" s="282"/>
      <c r="BT296" s="282"/>
      <c r="BU296" s="282"/>
      <c r="BV296" s="282"/>
      <c r="BW296" s="282"/>
      <c r="BX296" s="282"/>
      <c r="BY296" s="282"/>
      <c r="BZ296" s="282"/>
      <c r="CA296" s="282"/>
      <c r="CB296" s="282"/>
      <c r="CC296" s="282"/>
      <c r="CD296" s="282"/>
      <c r="CE296" s="282"/>
      <c r="CF296" s="282"/>
      <c r="CG296" s="282"/>
      <c r="CH296" s="282"/>
      <c r="CI296" s="282"/>
      <c r="CJ296" s="282"/>
      <c r="CK296" s="282"/>
      <c r="CL296" s="282"/>
      <c r="CM296" s="282"/>
      <c r="CN296" s="282"/>
      <c r="CO296" s="282"/>
      <c r="CP296" s="282"/>
      <c r="CQ296" s="282"/>
      <c r="CR296" s="282"/>
      <c r="CS296" s="282"/>
      <c r="CT296" s="282"/>
      <c r="CU296" s="282"/>
      <c r="CV296" s="282"/>
      <c r="CW296" s="282"/>
      <c r="CX296" s="282"/>
      <c r="CY296" s="282"/>
      <c r="CZ296" s="282"/>
      <c r="DA296" s="282"/>
      <c r="DB296" s="282"/>
      <c r="DC296" s="282"/>
      <c r="DD296" s="282"/>
      <c r="DE296" s="282"/>
      <c r="DF296" s="282"/>
      <c r="DG296" s="282"/>
    </row>
    <row r="297" spans="36:111">
      <c r="AJ297" s="282"/>
      <c r="AK297" s="282"/>
      <c r="AL297" s="282"/>
      <c r="AM297" s="282"/>
      <c r="AN297" s="282"/>
      <c r="AO297" s="282"/>
      <c r="AP297" s="282"/>
      <c r="AQ297" s="282"/>
      <c r="AR297" s="282"/>
      <c r="AS297" s="282"/>
      <c r="AT297" s="282"/>
      <c r="AU297" s="282"/>
      <c r="AV297" s="282"/>
      <c r="AW297" s="282"/>
      <c r="AX297" s="282"/>
      <c r="AY297" s="282"/>
      <c r="AZ297" s="282"/>
      <c r="BA297" s="282"/>
      <c r="BB297" s="282"/>
      <c r="BC297" s="282"/>
      <c r="BD297" s="282"/>
      <c r="BE297" s="282"/>
      <c r="BF297" s="282"/>
      <c r="BG297" s="282"/>
      <c r="BH297" s="282"/>
      <c r="BI297" s="282"/>
      <c r="BJ297" s="282"/>
      <c r="BK297" s="282"/>
      <c r="BL297" s="282"/>
      <c r="BM297" s="282"/>
      <c r="BN297" s="282"/>
      <c r="BO297" s="282"/>
      <c r="BP297" s="282"/>
      <c r="BQ297" s="282"/>
      <c r="BR297" s="282"/>
      <c r="BS297" s="282"/>
      <c r="BT297" s="282"/>
      <c r="BU297" s="282"/>
      <c r="BV297" s="282"/>
      <c r="BW297" s="282"/>
      <c r="BX297" s="282"/>
      <c r="BY297" s="282"/>
      <c r="BZ297" s="282"/>
      <c r="CA297" s="282"/>
      <c r="CB297" s="282"/>
      <c r="CC297" s="282"/>
      <c r="CD297" s="282"/>
      <c r="CE297" s="282"/>
      <c r="CF297" s="282"/>
      <c r="CG297" s="282"/>
      <c r="CH297" s="282"/>
      <c r="CI297" s="282"/>
      <c r="CJ297" s="282"/>
      <c r="CK297" s="282"/>
      <c r="CL297" s="282"/>
      <c r="CM297" s="282"/>
      <c r="CN297" s="282"/>
      <c r="CO297" s="282"/>
      <c r="CP297" s="282"/>
      <c r="CQ297" s="282"/>
      <c r="CR297" s="282"/>
      <c r="CS297" s="282"/>
      <c r="CT297" s="282"/>
      <c r="CU297" s="282"/>
      <c r="CV297" s="282"/>
      <c r="CW297" s="282"/>
      <c r="CX297" s="282"/>
      <c r="CY297" s="282"/>
      <c r="CZ297" s="282"/>
      <c r="DA297" s="282"/>
      <c r="DB297" s="282"/>
      <c r="DC297" s="282"/>
      <c r="DD297" s="282"/>
      <c r="DE297" s="282"/>
      <c r="DF297" s="282"/>
      <c r="DG297" s="282"/>
    </row>
    <row r="298" spans="36:111">
      <c r="AJ298" s="282"/>
      <c r="AK298" s="282"/>
      <c r="AL298" s="282"/>
      <c r="AM298" s="282"/>
      <c r="AN298" s="282"/>
      <c r="AO298" s="282"/>
      <c r="AP298" s="282"/>
      <c r="AQ298" s="282"/>
      <c r="AR298" s="282"/>
      <c r="AS298" s="282"/>
      <c r="AT298" s="282"/>
      <c r="AU298" s="282"/>
      <c r="AV298" s="282"/>
      <c r="AW298" s="282"/>
      <c r="AX298" s="282"/>
      <c r="AY298" s="282"/>
      <c r="AZ298" s="282"/>
      <c r="BA298" s="282"/>
      <c r="BB298" s="282"/>
      <c r="BC298" s="282"/>
      <c r="BD298" s="282"/>
      <c r="BE298" s="282"/>
      <c r="BF298" s="282"/>
      <c r="BG298" s="282"/>
      <c r="BH298" s="282"/>
      <c r="BI298" s="282"/>
      <c r="BJ298" s="282"/>
      <c r="BK298" s="282"/>
      <c r="BL298" s="282"/>
      <c r="BM298" s="282"/>
      <c r="BN298" s="282"/>
      <c r="BO298" s="282"/>
      <c r="BP298" s="282"/>
      <c r="BQ298" s="282"/>
      <c r="BR298" s="282"/>
      <c r="BS298" s="282"/>
      <c r="BT298" s="282"/>
      <c r="BU298" s="282"/>
      <c r="BV298" s="282"/>
      <c r="BW298" s="282"/>
      <c r="BX298" s="282"/>
      <c r="BY298" s="282"/>
      <c r="BZ298" s="282"/>
      <c r="CA298" s="282"/>
      <c r="CB298" s="282"/>
      <c r="CC298" s="282"/>
      <c r="CD298" s="282"/>
      <c r="CE298" s="282"/>
      <c r="CF298" s="282"/>
      <c r="CG298" s="282"/>
      <c r="CH298" s="282"/>
      <c r="CI298" s="282"/>
      <c r="CJ298" s="282"/>
      <c r="CK298" s="282"/>
      <c r="CL298" s="282"/>
      <c r="CM298" s="282"/>
      <c r="CN298" s="282"/>
      <c r="CO298" s="282"/>
      <c r="CP298" s="282"/>
      <c r="CQ298" s="282"/>
      <c r="CR298" s="282"/>
      <c r="CS298" s="282"/>
      <c r="CT298" s="282"/>
      <c r="CU298" s="282"/>
      <c r="CV298" s="282"/>
      <c r="CW298" s="282"/>
      <c r="CX298" s="282"/>
      <c r="CY298" s="282"/>
      <c r="CZ298" s="282"/>
      <c r="DA298" s="282"/>
      <c r="DB298" s="282"/>
      <c r="DC298" s="282"/>
      <c r="DD298" s="282"/>
      <c r="DE298" s="282"/>
      <c r="DF298" s="282"/>
      <c r="DG298" s="282"/>
    </row>
    <row r="299" spans="36:111">
      <c r="AJ299" s="282"/>
      <c r="AK299" s="282"/>
      <c r="AL299" s="282"/>
      <c r="AM299" s="282"/>
      <c r="AN299" s="282"/>
      <c r="AO299" s="282"/>
      <c r="AP299" s="282"/>
      <c r="AQ299" s="282"/>
      <c r="AR299" s="282"/>
      <c r="AS299" s="282"/>
      <c r="AT299" s="282"/>
      <c r="AU299" s="282"/>
      <c r="AV299" s="282"/>
      <c r="AW299" s="282"/>
      <c r="AX299" s="282"/>
      <c r="AY299" s="282"/>
      <c r="AZ299" s="282"/>
      <c r="BA299" s="282"/>
      <c r="BB299" s="282"/>
      <c r="BC299" s="282"/>
      <c r="BD299" s="282"/>
      <c r="BE299" s="282"/>
      <c r="BF299" s="282"/>
      <c r="BG299" s="282"/>
      <c r="BH299" s="282"/>
      <c r="BI299" s="282"/>
      <c r="BJ299" s="282"/>
      <c r="BK299" s="282"/>
      <c r="BL299" s="282"/>
      <c r="BM299" s="282"/>
      <c r="BN299" s="282"/>
      <c r="BO299" s="282"/>
      <c r="BP299" s="282"/>
      <c r="BQ299" s="282"/>
      <c r="BR299" s="282"/>
      <c r="BS299" s="282"/>
      <c r="BT299" s="282"/>
      <c r="BU299" s="282"/>
      <c r="BV299" s="282"/>
      <c r="BW299" s="282"/>
      <c r="BX299" s="282"/>
      <c r="BY299" s="282"/>
      <c r="BZ299" s="282"/>
      <c r="CA299" s="282"/>
      <c r="CB299" s="282"/>
      <c r="CC299" s="282"/>
      <c r="CD299" s="282"/>
      <c r="CE299" s="282"/>
      <c r="CF299" s="282"/>
      <c r="CG299" s="282"/>
      <c r="CH299" s="282"/>
      <c r="CI299" s="282"/>
      <c r="CJ299" s="282"/>
      <c r="CK299" s="282"/>
      <c r="CL299" s="282"/>
      <c r="CM299" s="282"/>
      <c r="CN299" s="282"/>
      <c r="CO299" s="282"/>
      <c r="CP299" s="282"/>
      <c r="CQ299" s="282"/>
      <c r="CR299" s="282"/>
      <c r="CS299" s="282"/>
      <c r="CT299" s="282"/>
      <c r="CU299" s="282"/>
      <c r="CV299" s="282"/>
      <c r="CW299" s="282"/>
      <c r="CX299" s="282"/>
      <c r="CY299" s="282"/>
      <c r="CZ299" s="282"/>
      <c r="DA299" s="282"/>
      <c r="DB299" s="282"/>
      <c r="DC299" s="282"/>
      <c r="DD299" s="282"/>
      <c r="DE299" s="282"/>
      <c r="DF299" s="282"/>
      <c r="DG299" s="282"/>
    </row>
    <row r="300" spans="36:111">
      <c r="AJ300" s="282"/>
      <c r="AK300" s="282"/>
      <c r="AL300" s="282"/>
      <c r="AM300" s="282"/>
      <c r="AN300" s="282"/>
      <c r="AO300" s="282"/>
      <c r="AP300" s="282"/>
      <c r="AQ300" s="282"/>
      <c r="AR300" s="282"/>
      <c r="AS300" s="282"/>
      <c r="AT300" s="282"/>
      <c r="AU300" s="282"/>
      <c r="AV300" s="282"/>
      <c r="AW300" s="282"/>
      <c r="AX300" s="282"/>
      <c r="AY300" s="282"/>
      <c r="AZ300" s="282"/>
      <c r="BA300" s="282"/>
      <c r="BB300" s="282"/>
      <c r="BC300" s="282"/>
      <c r="BD300" s="282"/>
      <c r="BE300" s="282"/>
      <c r="BF300" s="282"/>
      <c r="BG300" s="282"/>
      <c r="BH300" s="282"/>
      <c r="BI300" s="282"/>
      <c r="BJ300" s="282"/>
      <c r="BK300" s="282"/>
      <c r="BL300" s="282"/>
      <c r="BM300" s="282"/>
      <c r="BN300" s="282"/>
      <c r="BO300" s="282"/>
      <c r="BP300" s="282"/>
      <c r="BQ300" s="282"/>
      <c r="BR300" s="282"/>
      <c r="BS300" s="282"/>
      <c r="BT300" s="282"/>
      <c r="BU300" s="282"/>
      <c r="BV300" s="282"/>
      <c r="BW300" s="282"/>
      <c r="BX300" s="282"/>
      <c r="BY300" s="282"/>
      <c r="BZ300" s="282"/>
      <c r="CA300" s="282"/>
      <c r="CB300" s="282"/>
      <c r="CC300" s="282"/>
      <c r="CD300" s="282"/>
      <c r="CE300" s="282"/>
      <c r="CF300" s="282"/>
      <c r="CG300" s="282"/>
      <c r="CH300" s="282"/>
      <c r="CI300" s="282"/>
      <c r="CJ300" s="282"/>
      <c r="CK300" s="282"/>
      <c r="CL300" s="282"/>
      <c r="CM300" s="282"/>
      <c r="CN300" s="282"/>
      <c r="CO300" s="282"/>
      <c r="CP300" s="282"/>
      <c r="CQ300" s="282"/>
      <c r="CR300" s="282"/>
      <c r="CS300" s="282"/>
      <c r="CT300" s="282"/>
      <c r="CU300" s="282"/>
      <c r="CV300" s="282"/>
      <c r="CW300" s="282"/>
      <c r="CX300" s="282"/>
      <c r="CY300" s="282"/>
      <c r="CZ300" s="282"/>
      <c r="DA300" s="282"/>
      <c r="DB300" s="282"/>
      <c r="DC300" s="282"/>
      <c r="DD300" s="282"/>
      <c r="DE300" s="282"/>
      <c r="DF300" s="282"/>
      <c r="DG300" s="282"/>
    </row>
    <row r="301" spans="36:111">
      <c r="AJ301" s="282"/>
      <c r="AK301" s="282"/>
      <c r="AL301" s="282"/>
      <c r="AM301" s="282"/>
      <c r="AN301" s="282"/>
      <c r="AO301" s="282"/>
      <c r="AP301" s="282"/>
      <c r="AQ301" s="282"/>
      <c r="AR301" s="282"/>
      <c r="AS301" s="282"/>
      <c r="AT301" s="282"/>
      <c r="AU301" s="282"/>
      <c r="AV301" s="282"/>
      <c r="AW301" s="282"/>
      <c r="AX301" s="282"/>
      <c r="AY301" s="282"/>
      <c r="AZ301" s="282"/>
      <c r="BA301" s="282"/>
      <c r="BB301" s="282"/>
      <c r="BC301" s="282"/>
      <c r="BD301" s="282"/>
      <c r="BE301" s="282"/>
      <c r="BF301" s="282"/>
      <c r="BG301" s="282"/>
      <c r="BH301" s="282"/>
      <c r="BI301" s="282"/>
      <c r="BJ301" s="282"/>
      <c r="BK301" s="282"/>
      <c r="BL301" s="282"/>
      <c r="BM301" s="282"/>
      <c r="BN301" s="282"/>
      <c r="BO301" s="282"/>
      <c r="BP301" s="282"/>
      <c r="BQ301" s="282"/>
      <c r="BR301" s="282"/>
      <c r="BS301" s="282"/>
      <c r="BT301" s="282"/>
      <c r="BU301" s="282"/>
      <c r="BV301" s="282"/>
      <c r="BW301" s="282"/>
      <c r="BX301" s="282"/>
      <c r="BY301" s="282"/>
      <c r="BZ301" s="282"/>
      <c r="CA301" s="282"/>
      <c r="CB301" s="282"/>
      <c r="CC301" s="282"/>
      <c r="CD301" s="282"/>
      <c r="CE301" s="282"/>
      <c r="CF301" s="282"/>
      <c r="CG301" s="282"/>
      <c r="CH301" s="282"/>
      <c r="CI301" s="282"/>
      <c r="CJ301" s="282"/>
      <c r="CK301" s="282"/>
      <c r="CL301" s="282"/>
      <c r="CM301" s="282"/>
      <c r="CN301" s="282"/>
      <c r="CO301" s="282"/>
      <c r="CP301" s="282"/>
      <c r="CQ301" s="282"/>
      <c r="CR301" s="282"/>
      <c r="CS301" s="282"/>
      <c r="CT301" s="282"/>
      <c r="CU301" s="282"/>
      <c r="CV301" s="282"/>
      <c r="CW301" s="282"/>
      <c r="CX301" s="282"/>
      <c r="CY301" s="282"/>
      <c r="CZ301" s="282"/>
      <c r="DA301" s="282"/>
      <c r="DB301" s="282"/>
      <c r="DC301" s="282"/>
      <c r="DD301" s="282"/>
      <c r="DE301" s="282"/>
      <c r="DF301" s="282"/>
      <c r="DG301" s="282"/>
    </row>
    <row r="302" spans="36:111">
      <c r="AJ302" s="282"/>
      <c r="AK302" s="282"/>
      <c r="AL302" s="282"/>
      <c r="AM302" s="282"/>
      <c r="AN302" s="282"/>
      <c r="AO302" s="282"/>
      <c r="AP302" s="282"/>
      <c r="AQ302" s="282"/>
      <c r="AR302" s="282"/>
      <c r="AS302" s="282"/>
      <c r="AT302" s="282"/>
      <c r="AU302" s="282"/>
      <c r="AV302" s="282"/>
      <c r="AW302" s="282"/>
      <c r="AX302" s="282"/>
      <c r="AY302" s="282"/>
      <c r="AZ302" s="282"/>
      <c r="BA302" s="282"/>
      <c r="BB302" s="282"/>
      <c r="BC302" s="282"/>
      <c r="BD302" s="282"/>
      <c r="BE302" s="282"/>
      <c r="BF302" s="282"/>
      <c r="BG302" s="282"/>
      <c r="BH302" s="282"/>
      <c r="BI302" s="282"/>
      <c r="BJ302" s="282"/>
      <c r="BK302" s="282"/>
      <c r="BL302" s="282"/>
      <c r="BM302" s="282"/>
      <c r="BN302" s="282"/>
      <c r="BO302" s="282"/>
      <c r="BP302" s="282"/>
      <c r="BQ302" s="282"/>
      <c r="BR302" s="282"/>
      <c r="BS302" s="282"/>
      <c r="BT302" s="282"/>
      <c r="BU302" s="282"/>
      <c r="BV302" s="282"/>
      <c r="BW302" s="282"/>
      <c r="BX302" s="282"/>
      <c r="BY302" s="282"/>
      <c r="BZ302" s="282"/>
      <c r="CA302" s="282"/>
      <c r="CB302" s="282"/>
      <c r="CC302" s="282"/>
      <c r="CD302" s="282"/>
      <c r="CE302" s="282"/>
      <c r="CF302" s="282"/>
      <c r="CG302" s="282"/>
      <c r="CH302" s="282"/>
      <c r="CI302" s="282"/>
      <c r="CJ302" s="282"/>
      <c r="CK302" s="282"/>
      <c r="CL302" s="282"/>
      <c r="CM302" s="282"/>
      <c r="CN302" s="282"/>
      <c r="CO302" s="282"/>
      <c r="CP302" s="282"/>
      <c r="CQ302" s="282"/>
      <c r="CR302" s="282"/>
      <c r="CS302" s="282"/>
      <c r="CT302" s="282"/>
      <c r="CU302" s="282"/>
      <c r="CV302" s="282"/>
      <c r="CW302" s="282"/>
      <c r="CX302" s="282"/>
      <c r="CY302" s="282"/>
      <c r="CZ302" s="282"/>
      <c r="DA302" s="282"/>
      <c r="DB302" s="282"/>
      <c r="DC302" s="282"/>
      <c r="DD302" s="282"/>
      <c r="DE302" s="282"/>
      <c r="DF302" s="282"/>
      <c r="DG302" s="282"/>
    </row>
    <row r="303" spans="36:111">
      <c r="AJ303" s="282"/>
      <c r="AK303" s="282"/>
      <c r="AL303" s="282"/>
      <c r="AM303" s="282"/>
      <c r="AN303" s="282"/>
      <c r="AO303" s="282"/>
      <c r="AP303" s="282"/>
      <c r="AQ303" s="282"/>
      <c r="AR303" s="282"/>
      <c r="AS303" s="282"/>
      <c r="AT303" s="282"/>
      <c r="AU303" s="282"/>
      <c r="AV303" s="282"/>
      <c r="AW303" s="282"/>
      <c r="AX303" s="282"/>
      <c r="AY303" s="282"/>
      <c r="AZ303" s="282"/>
      <c r="BA303" s="282"/>
      <c r="BB303" s="282"/>
      <c r="BC303" s="282"/>
      <c r="BD303" s="282"/>
      <c r="BE303" s="282"/>
      <c r="BF303" s="282"/>
      <c r="BG303" s="282"/>
      <c r="BH303" s="282"/>
      <c r="BI303" s="282"/>
      <c r="BJ303" s="282"/>
      <c r="BK303" s="282"/>
      <c r="BL303" s="282"/>
      <c r="BM303" s="282"/>
      <c r="BN303" s="282"/>
      <c r="BO303" s="282"/>
      <c r="BP303" s="282"/>
      <c r="BQ303" s="282"/>
      <c r="BR303" s="282"/>
      <c r="BS303" s="282"/>
      <c r="BT303" s="282"/>
      <c r="BU303" s="282"/>
      <c r="BV303" s="282"/>
      <c r="BW303" s="282"/>
      <c r="BX303" s="282"/>
      <c r="BY303" s="282"/>
      <c r="BZ303" s="282"/>
      <c r="CA303" s="282"/>
      <c r="CB303" s="282"/>
      <c r="CC303" s="282"/>
      <c r="CD303" s="282"/>
      <c r="CE303" s="282"/>
      <c r="CF303" s="282"/>
      <c r="CG303" s="282"/>
      <c r="CH303" s="282"/>
      <c r="CI303" s="282"/>
      <c r="CJ303" s="282"/>
      <c r="CK303" s="282"/>
      <c r="CL303" s="282"/>
      <c r="CM303" s="282"/>
      <c r="CN303" s="282"/>
      <c r="CO303" s="282"/>
      <c r="CP303" s="282"/>
      <c r="CQ303" s="282"/>
      <c r="CR303" s="282"/>
      <c r="CS303" s="282"/>
      <c r="CT303" s="282"/>
      <c r="CU303" s="282"/>
      <c r="CV303" s="282"/>
      <c r="CW303" s="282"/>
      <c r="CX303" s="282"/>
      <c r="CY303" s="282"/>
      <c r="CZ303" s="282"/>
      <c r="DA303" s="282"/>
      <c r="DB303" s="282"/>
      <c r="DC303" s="282"/>
      <c r="DD303" s="282"/>
      <c r="DE303" s="282"/>
      <c r="DF303" s="282"/>
      <c r="DG303" s="282"/>
    </row>
    <row r="304" spans="36:111">
      <c r="AJ304" s="282"/>
      <c r="AK304" s="282"/>
      <c r="AL304" s="282"/>
      <c r="AM304" s="282"/>
      <c r="AN304" s="282"/>
      <c r="AO304" s="282"/>
      <c r="AP304" s="282"/>
      <c r="AQ304" s="282"/>
      <c r="AR304" s="282"/>
      <c r="AS304" s="282"/>
      <c r="AT304" s="282"/>
      <c r="AU304" s="282"/>
      <c r="AV304" s="282"/>
      <c r="AW304" s="282"/>
      <c r="AX304" s="282"/>
      <c r="AY304" s="282"/>
      <c r="AZ304" s="282"/>
      <c r="BA304" s="282"/>
      <c r="BB304" s="282"/>
      <c r="BC304" s="282"/>
      <c r="BD304" s="282"/>
      <c r="BE304" s="282"/>
      <c r="BF304" s="282"/>
      <c r="BG304" s="282"/>
      <c r="BH304" s="282"/>
      <c r="BI304" s="282"/>
      <c r="BJ304" s="282"/>
      <c r="BK304" s="282"/>
      <c r="BL304" s="282"/>
      <c r="BM304" s="282"/>
      <c r="BN304" s="282"/>
      <c r="BO304" s="282"/>
      <c r="BP304" s="282"/>
      <c r="BQ304" s="282"/>
      <c r="BR304" s="282"/>
      <c r="BS304" s="282"/>
      <c r="BT304" s="282"/>
      <c r="BU304" s="282"/>
      <c r="BV304" s="282"/>
      <c r="BW304" s="282"/>
      <c r="BX304" s="282"/>
      <c r="BY304" s="282"/>
      <c r="BZ304" s="282"/>
      <c r="CA304" s="282"/>
      <c r="CB304" s="282"/>
      <c r="CC304" s="282"/>
      <c r="CD304" s="282"/>
      <c r="CE304" s="282"/>
      <c r="CF304" s="282"/>
      <c r="CG304" s="282"/>
      <c r="CH304" s="282"/>
      <c r="CI304" s="282"/>
      <c r="CJ304" s="282"/>
      <c r="CK304" s="282"/>
      <c r="CL304" s="282"/>
      <c r="CM304" s="282"/>
      <c r="CN304" s="282"/>
      <c r="CO304" s="282"/>
      <c r="CP304" s="282"/>
      <c r="CQ304" s="282"/>
      <c r="CR304" s="282"/>
      <c r="CS304" s="282"/>
      <c r="CT304" s="282"/>
      <c r="CU304" s="282"/>
      <c r="CV304" s="282"/>
      <c r="CW304" s="282"/>
      <c r="CX304" s="282"/>
      <c r="CY304" s="282"/>
      <c r="CZ304" s="282"/>
      <c r="DA304" s="282"/>
      <c r="DB304" s="282"/>
      <c r="DC304" s="282"/>
      <c r="DD304" s="282"/>
      <c r="DE304" s="282"/>
      <c r="DF304" s="282"/>
      <c r="DG304" s="282"/>
    </row>
    <row r="305" spans="36:111">
      <c r="AJ305" s="282"/>
      <c r="AK305" s="282"/>
      <c r="AL305" s="282"/>
      <c r="AM305" s="282"/>
      <c r="AN305" s="282"/>
      <c r="AO305" s="282"/>
      <c r="AP305" s="282"/>
      <c r="AQ305" s="282"/>
      <c r="AR305" s="282"/>
      <c r="AS305" s="282"/>
      <c r="AT305" s="282"/>
      <c r="AU305" s="282"/>
      <c r="AV305" s="282"/>
      <c r="AW305" s="282"/>
      <c r="AX305" s="282"/>
      <c r="AY305" s="282"/>
      <c r="AZ305" s="282"/>
      <c r="BA305" s="282"/>
      <c r="BB305" s="282"/>
      <c r="BC305" s="282"/>
      <c r="BD305" s="282"/>
      <c r="BE305" s="282"/>
      <c r="BF305" s="282"/>
      <c r="BG305" s="282"/>
      <c r="BH305" s="282"/>
      <c r="BI305" s="282"/>
      <c r="BJ305" s="282"/>
      <c r="BK305" s="282"/>
      <c r="BL305" s="282"/>
      <c r="BM305" s="282"/>
      <c r="BN305" s="282"/>
      <c r="BO305" s="282"/>
      <c r="BP305" s="282"/>
      <c r="BQ305" s="282"/>
      <c r="BR305" s="282"/>
      <c r="BS305" s="282"/>
      <c r="BT305" s="282"/>
      <c r="BU305" s="282"/>
      <c r="BV305" s="282"/>
      <c r="BW305" s="282"/>
      <c r="BX305" s="282"/>
      <c r="BY305" s="282"/>
      <c r="BZ305" s="282"/>
      <c r="CA305" s="282"/>
      <c r="CB305" s="282"/>
      <c r="CC305" s="282"/>
      <c r="CD305" s="282"/>
      <c r="CE305" s="282"/>
      <c r="CF305" s="282"/>
      <c r="CG305" s="282"/>
      <c r="CH305" s="282"/>
      <c r="CI305" s="282"/>
      <c r="CJ305" s="282"/>
      <c r="CK305" s="282"/>
      <c r="CL305" s="282"/>
      <c r="CM305" s="282"/>
      <c r="CN305" s="282"/>
      <c r="CO305" s="282"/>
      <c r="CP305" s="282"/>
      <c r="CQ305" s="282"/>
      <c r="CR305" s="282"/>
      <c r="CS305" s="282"/>
      <c r="CT305" s="282"/>
      <c r="CU305" s="282"/>
      <c r="CV305" s="282"/>
      <c r="CW305" s="282"/>
      <c r="CX305" s="282"/>
      <c r="CY305" s="282"/>
      <c r="CZ305" s="282"/>
      <c r="DA305" s="282"/>
      <c r="DB305" s="282"/>
      <c r="DC305" s="282"/>
      <c r="DD305" s="282"/>
      <c r="DE305" s="282"/>
      <c r="DF305" s="282"/>
      <c r="DG305" s="282"/>
    </row>
    <row r="306" spans="36:111">
      <c r="AJ306" s="282"/>
      <c r="AK306" s="282"/>
      <c r="AL306" s="282"/>
      <c r="AM306" s="282"/>
      <c r="AN306" s="282"/>
      <c r="AO306" s="282"/>
      <c r="AP306" s="282"/>
      <c r="AQ306" s="282"/>
      <c r="AR306" s="282"/>
      <c r="AS306" s="282"/>
      <c r="AT306" s="282"/>
      <c r="AU306" s="282"/>
      <c r="AV306" s="282"/>
      <c r="AW306" s="282"/>
      <c r="AX306" s="282"/>
      <c r="AY306" s="282"/>
      <c r="AZ306" s="282"/>
      <c r="BA306" s="282"/>
      <c r="BB306" s="282"/>
      <c r="BC306" s="282"/>
      <c r="BD306" s="282"/>
      <c r="BE306" s="282"/>
      <c r="BF306" s="282"/>
      <c r="BG306" s="282"/>
      <c r="BH306" s="282"/>
      <c r="BI306" s="282"/>
      <c r="BJ306" s="282"/>
      <c r="BK306" s="282"/>
      <c r="BL306" s="282"/>
      <c r="BM306" s="282"/>
      <c r="BN306" s="282"/>
      <c r="BO306" s="282"/>
      <c r="BP306" s="282"/>
      <c r="BQ306" s="282"/>
      <c r="BR306" s="282"/>
      <c r="BS306" s="282"/>
      <c r="BT306" s="282"/>
      <c r="BU306" s="282"/>
      <c r="BV306" s="282"/>
      <c r="BW306" s="282"/>
      <c r="BX306" s="282"/>
      <c r="BY306" s="282"/>
      <c r="BZ306" s="282"/>
      <c r="CA306" s="282"/>
      <c r="CB306" s="282"/>
      <c r="CC306" s="282"/>
      <c r="CD306" s="282"/>
      <c r="CE306" s="282"/>
      <c r="CF306" s="282"/>
      <c r="CG306" s="282"/>
      <c r="CH306" s="282"/>
      <c r="CI306" s="282"/>
      <c r="CJ306" s="282"/>
      <c r="CK306" s="282"/>
      <c r="CL306" s="282"/>
      <c r="CM306" s="282"/>
      <c r="CN306" s="282"/>
      <c r="CO306" s="282"/>
      <c r="CP306" s="282"/>
      <c r="CQ306" s="282"/>
      <c r="CR306" s="282"/>
      <c r="CS306" s="282"/>
      <c r="CT306" s="282"/>
      <c r="CU306" s="282"/>
      <c r="CV306" s="282"/>
      <c r="CW306" s="282"/>
      <c r="CX306" s="282"/>
      <c r="CY306" s="282"/>
      <c r="CZ306" s="282"/>
      <c r="DA306" s="282"/>
      <c r="DB306" s="282"/>
      <c r="DC306" s="282"/>
      <c r="DD306" s="282"/>
      <c r="DE306" s="282"/>
      <c r="DF306" s="282"/>
      <c r="DG306" s="282"/>
    </row>
    <row r="307" spans="36:111">
      <c r="AJ307" s="282"/>
      <c r="AK307" s="282"/>
      <c r="AL307" s="282"/>
      <c r="AM307" s="282"/>
      <c r="AN307" s="282"/>
      <c r="AO307" s="282"/>
      <c r="AP307" s="282"/>
      <c r="AQ307" s="282"/>
      <c r="AR307" s="282"/>
      <c r="AS307" s="282"/>
      <c r="AT307" s="282"/>
      <c r="AU307" s="282"/>
      <c r="AV307" s="282"/>
      <c r="AW307" s="282"/>
      <c r="AX307" s="282"/>
      <c r="AY307" s="282"/>
      <c r="AZ307" s="282"/>
      <c r="BA307" s="282"/>
      <c r="BB307" s="282"/>
      <c r="BC307" s="282"/>
      <c r="BD307" s="282"/>
      <c r="BE307" s="282"/>
      <c r="BF307" s="282"/>
      <c r="BG307" s="282"/>
      <c r="BH307" s="282"/>
      <c r="BI307" s="282"/>
      <c r="BJ307" s="282"/>
      <c r="BK307" s="282"/>
      <c r="BL307" s="282"/>
      <c r="BM307" s="282"/>
      <c r="BN307" s="282"/>
      <c r="BO307" s="282"/>
      <c r="BP307" s="282"/>
      <c r="BQ307" s="282"/>
      <c r="BR307" s="282"/>
      <c r="BS307" s="282"/>
      <c r="BT307" s="282"/>
      <c r="BU307" s="282"/>
      <c r="BV307" s="282"/>
      <c r="BW307" s="282"/>
      <c r="BX307" s="282"/>
      <c r="BY307" s="282"/>
      <c r="BZ307" s="282"/>
      <c r="CA307" s="282"/>
      <c r="CB307" s="282"/>
      <c r="CC307" s="282"/>
      <c r="CD307" s="282"/>
      <c r="CE307" s="282"/>
      <c r="CF307" s="282"/>
      <c r="CG307" s="282"/>
      <c r="CH307" s="282"/>
      <c r="CI307" s="282"/>
      <c r="CJ307" s="282"/>
      <c r="CK307" s="282"/>
      <c r="CL307" s="282"/>
      <c r="CM307" s="282"/>
      <c r="CN307" s="282"/>
      <c r="CO307" s="282"/>
      <c r="CP307" s="282"/>
      <c r="CQ307" s="282"/>
      <c r="CR307" s="282"/>
      <c r="CS307" s="282"/>
      <c r="CT307" s="282"/>
      <c r="CU307" s="282"/>
      <c r="CV307" s="282"/>
      <c r="CW307" s="282"/>
      <c r="CX307" s="282"/>
      <c r="CY307" s="282"/>
      <c r="CZ307" s="282"/>
      <c r="DA307" s="282"/>
      <c r="DB307" s="282"/>
      <c r="DC307" s="282"/>
      <c r="DD307" s="282"/>
      <c r="DE307" s="282"/>
      <c r="DF307" s="282"/>
      <c r="DG307" s="282"/>
    </row>
    <row r="308" spans="36:111">
      <c r="AJ308" s="282"/>
      <c r="AK308" s="282"/>
      <c r="AL308" s="282"/>
      <c r="AM308" s="282"/>
      <c r="AN308" s="282"/>
      <c r="AO308" s="282"/>
      <c r="AP308" s="282"/>
      <c r="AQ308" s="282"/>
      <c r="AR308" s="282"/>
      <c r="AS308" s="282"/>
      <c r="AT308" s="282"/>
      <c r="AU308" s="282"/>
      <c r="AV308" s="282"/>
      <c r="AW308" s="282"/>
      <c r="AX308" s="282"/>
      <c r="AY308" s="282"/>
      <c r="AZ308" s="282"/>
      <c r="BA308" s="282"/>
      <c r="BB308" s="282"/>
      <c r="BC308" s="282"/>
      <c r="BD308" s="282"/>
      <c r="BE308" s="282"/>
      <c r="BF308" s="282"/>
      <c r="BG308" s="282"/>
      <c r="BH308" s="282"/>
      <c r="BI308" s="282"/>
      <c r="BJ308" s="282"/>
      <c r="BK308" s="282"/>
      <c r="BL308" s="282"/>
      <c r="BM308" s="282"/>
      <c r="BN308" s="282"/>
      <c r="BO308" s="282"/>
      <c r="BP308" s="282"/>
      <c r="BQ308" s="282"/>
      <c r="BR308" s="282"/>
      <c r="BS308" s="282"/>
      <c r="BT308" s="282"/>
      <c r="BU308" s="282"/>
      <c r="BV308" s="282"/>
      <c r="BW308" s="282"/>
      <c r="BX308" s="282"/>
      <c r="BY308" s="282"/>
      <c r="BZ308" s="282"/>
      <c r="CA308" s="282"/>
      <c r="CB308" s="282"/>
      <c r="CC308" s="282"/>
      <c r="CD308" s="282"/>
      <c r="CE308" s="282"/>
      <c r="CF308" s="282"/>
      <c r="CG308" s="282"/>
      <c r="CH308" s="282"/>
      <c r="CI308" s="282"/>
      <c r="CJ308" s="282"/>
      <c r="CK308" s="282"/>
      <c r="CL308" s="282"/>
      <c r="CM308" s="282"/>
      <c r="CN308" s="282"/>
      <c r="CO308" s="282"/>
      <c r="CP308" s="282"/>
      <c r="CQ308" s="282"/>
      <c r="CR308" s="282"/>
      <c r="CS308" s="282"/>
      <c r="CT308" s="282"/>
      <c r="CU308" s="282"/>
      <c r="CV308" s="282"/>
      <c r="CW308" s="282"/>
      <c r="CX308" s="282"/>
      <c r="CY308" s="282"/>
      <c r="CZ308" s="282"/>
      <c r="DA308" s="282"/>
      <c r="DB308" s="282"/>
      <c r="DC308" s="282"/>
      <c r="DD308" s="282"/>
      <c r="DE308" s="282"/>
      <c r="DF308" s="282"/>
      <c r="DG308" s="282"/>
    </row>
    <row r="309" spans="36:111">
      <c r="AJ309" s="282"/>
      <c r="AK309" s="282"/>
      <c r="AL309" s="282"/>
      <c r="AM309" s="282"/>
      <c r="AN309" s="282"/>
      <c r="AO309" s="282"/>
      <c r="AP309" s="282"/>
      <c r="AQ309" s="282"/>
      <c r="AR309" s="282"/>
      <c r="AS309" s="282"/>
      <c r="AT309" s="282"/>
      <c r="AU309" s="282"/>
      <c r="AV309" s="282"/>
      <c r="AW309" s="282"/>
      <c r="AX309" s="282"/>
      <c r="AY309" s="282"/>
      <c r="AZ309" s="282"/>
      <c r="BA309" s="282"/>
      <c r="BB309" s="282"/>
      <c r="BC309" s="282"/>
      <c r="BD309" s="282"/>
      <c r="BE309" s="282"/>
      <c r="BF309" s="282"/>
      <c r="BG309" s="282"/>
      <c r="BH309" s="282"/>
      <c r="BI309" s="282"/>
      <c r="BJ309" s="282"/>
      <c r="BK309" s="282"/>
      <c r="BL309" s="282"/>
      <c r="BM309" s="282"/>
      <c r="BN309" s="282"/>
      <c r="BO309" s="282"/>
      <c r="BP309" s="282"/>
      <c r="BQ309" s="282"/>
      <c r="BR309" s="282"/>
      <c r="BS309" s="282"/>
      <c r="BT309" s="282"/>
      <c r="BU309" s="282"/>
      <c r="BV309" s="282"/>
      <c r="BW309" s="282"/>
      <c r="BX309" s="282"/>
      <c r="BY309" s="282"/>
      <c r="BZ309" s="282"/>
      <c r="CA309" s="282"/>
      <c r="CB309" s="282"/>
      <c r="CC309" s="282"/>
      <c r="CD309" s="282"/>
      <c r="CE309" s="282"/>
      <c r="CF309" s="282"/>
      <c r="CG309" s="282"/>
      <c r="CH309" s="282"/>
      <c r="CI309" s="282"/>
      <c r="CJ309" s="282"/>
      <c r="CK309" s="282"/>
      <c r="CL309" s="282"/>
      <c r="CM309" s="282"/>
      <c r="CN309" s="282"/>
      <c r="CO309" s="282"/>
      <c r="CP309" s="282"/>
      <c r="CQ309" s="282"/>
      <c r="CR309" s="282"/>
      <c r="CS309" s="282"/>
      <c r="CT309" s="282"/>
      <c r="CU309" s="282"/>
      <c r="CV309" s="282"/>
      <c r="CW309" s="282"/>
      <c r="CX309" s="282"/>
      <c r="CY309" s="282"/>
      <c r="CZ309" s="282"/>
      <c r="DA309" s="282"/>
      <c r="DB309" s="282"/>
      <c r="DC309" s="282"/>
      <c r="DD309" s="282"/>
      <c r="DE309" s="282"/>
      <c r="DF309" s="282"/>
      <c r="DG309" s="282"/>
    </row>
    <row r="310" spans="36:111">
      <c r="AJ310" s="282"/>
      <c r="AK310" s="282"/>
      <c r="AL310" s="282"/>
      <c r="AM310" s="282"/>
      <c r="AN310" s="282"/>
      <c r="AO310" s="282"/>
      <c r="AP310" s="282"/>
      <c r="AQ310" s="282"/>
      <c r="AR310" s="282"/>
      <c r="AS310" s="282"/>
      <c r="AT310" s="282"/>
      <c r="AU310" s="282"/>
      <c r="AV310" s="282"/>
      <c r="AW310" s="282"/>
      <c r="AX310" s="282"/>
      <c r="AY310" s="282"/>
      <c r="AZ310" s="282"/>
      <c r="BA310" s="282"/>
      <c r="BB310" s="282"/>
      <c r="BC310" s="282"/>
      <c r="BD310" s="282"/>
      <c r="BE310" s="282"/>
      <c r="BF310" s="282"/>
      <c r="BG310" s="282"/>
      <c r="BH310" s="282"/>
      <c r="BI310" s="282"/>
      <c r="BJ310" s="282"/>
      <c r="BK310" s="282"/>
      <c r="BL310" s="282"/>
      <c r="BM310" s="282"/>
      <c r="BN310" s="282"/>
      <c r="BO310" s="282"/>
      <c r="BP310" s="282"/>
      <c r="BQ310" s="282"/>
      <c r="BR310" s="282"/>
      <c r="BS310" s="282"/>
      <c r="BT310" s="282"/>
      <c r="BU310" s="282"/>
      <c r="BV310" s="282"/>
      <c r="BW310" s="282"/>
      <c r="BX310" s="282"/>
      <c r="BY310" s="282"/>
      <c r="BZ310" s="282"/>
      <c r="CA310" s="282"/>
      <c r="CB310" s="282"/>
      <c r="CC310" s="282"/>
      <c r="CD310" s="282"/>
      <c r="CE310" s="282"/>
      <c r="CF310" s="282"/>
      <c r="CG310" s="282"/>
      <c r="CH310" s="282"/>
      <c r="CI310" s="282"/>
      <c r="CJ310" s="282"/>
      <c r="CK310" s="282"/>
      <c r="CL310" s="282"/>
      <c r="CM310" s="282"/>
      <c r="CN310" s="282"/>
      <c r="CO310" s="282"/>
      <c r="CP310" s="282"/>
      <c r="CQ310" s="282"/>
      <c r="CR310" s="282"/>
      <c r="CS310" s="282"/>
      <c r="CT310" s="282"/>
      <c r="CU310" s="282"/>
      <c r="CV310" s="282"/>
      <c r="CW310" s="282"/>
      <c r="CX310" s="282"/>
      <c r="CY310" s="282"/>
      <c r="CZ310" s="282"/>
      <c r="DA310" s="282"/>
      <c r="DB310" s="282"/>
      <c r="DC310" s="282"/>
      <c r="DD310" s="282"/>
      <c r="DE310" s="282"/>
      <c r="DF310" s="282"/>
      <c r="DG310" s="282"/>
    </row>
    <row r="311" spans="36:111">
      <c r="AJ311" s="282"/>
      <c r="AK311" s="282"/>
      <c r="AL311" s="282"/>
      <c r="AM311" s="282"/>
      <c r="AN311" s="282"/>
      <c r="AO311" s="282"/>
      <c r="AP311" s="282"/>
      <c r="AQ311" s="282"/>
      <c r="AR311" s="282"/>
      <c r="AS311" s="282"/>
      <c r="AT311" s="282"/>
      <c r="AU311" s="282"/>
      <c r="AV311" s="282"/>
      <c r="AW311" s="282"/>
      <c r="AX311" s="282"/>
      <c r="AY311" s="282"/>
      <c r="AZ311" s="282"/>
      <c r="BA311" s="282"/>
      <c r="BB311" s="282"/>
      <c r="BC311" s="282"/>
      <c r="BD311" s="282"/>
      <c r="BE311" s="282"/>
      <c r="BF311" s="282"/>
      <c r="BG311" s="282"/>
      <c r="BH311" s="282"/>
      <c r="BI311" s="282"/>
      <c r="BJ311" s="282"/>
      <c r="BK311" s="282"/>
      <c r="BL311" s="282"/>
      <c r="BM311" s="282"/>
      <c r="BN311" s="282"/>
      <c r="BO311" s="282"/>
      <c r="BP311" s="282"/>
      <c r="BQ311" s="282"/>
      <c r="BR311" s="282"/>
      <c r="BS311" s="282"/>
      <c r="BT311" s="282"/>
      <c r="BU311" s="282"/>
      <c r="BV311" s="282"/>
      <c r="BW311" s="282"/>
      <c r="BX311" s="282"/>
      <c r="BY311" s="282"/>
      <c r="BZ311" s="282"/>
      <c r="CA311" s="282"/>
      <c r="CB311" s="282"/>
      <c r="CC311" s="282"/>
      <c r="CD311" s="282"/>
      <c r="CE311" s="282"/>
      <c r="CF311" s="282"/>
      <c r="CG311" s="282"/>
      <c r="CH311" s="282"/>
      <c r="CI311" s="282"/>
      <c r="CJ311" s="282"/>
      <c r="CK311" s="282"/>
      <c r="CL311" s="282"/>
      <c r="CM311" s="282"/>
      <c r="CN311" s="282"/>
      <c r="CO311" s="282"/>
      <c r="CP311" s="282"/>
      <c r="CQ311" s="282"/>
      <c r="CR311" s="282"/>
      <c r="CS311" s="282"/>
      <c r="CT311" s="282"/>
      <c r="CU311" s="282"/>
      <c r="CV311" s="282"/>
      <c r="CW311" s="282"/>
      <c r="CX311" s="282"/>
      <c r="CY311" s="282"/>
      <c r="CZ311" s="282"/>
      <c r="DA311" s="282"/>
      <c r="DB311" s="282"/>
      <c r="DC311" s="282"/>
      <c r="DD311" s="282"/>
      <c r="DE311" s="282"/>
      <c r="DF311" s="282"/>
      <c r="DG311" s="282"/>
    </row>
    <row r="312" spans="36:111">
      <c r="AJ312" s="282"/>
      <c r="AK312" s="282"/>
      <c r="AL312" s="282"/>
      <c r="AM312" s="282"/>
      <c r="AN312" s="282"/>
      <c r="AO312" s="282"/>
      <c r="AP312" s="282"/>
      <c r="AQ312" s="282"/>
      <c r="AR312" s="282"/>
      <c r="AS312" s="282"/>
      <c r="AT312" s="282"/>
      <c r="AU312" s="282"/>
      <c r="AV312" s="282"/>
      <c r="AW312" s="282"/>
      <c r="AX312" s="282"/>
      <c r="AY312" s="282"/>
      <c r="AZ312" s="282"/>
      <c r="BA312" s="282"/>
      <c r="BB312" s="282"/>
      <c r="BC312" s="282"/>
      <c r="BD312" s="282"/>
      <c r="BE312" s="282"/>
      <c r="BF312" s="282"/>
      <c r="BG312" s="282"/>
      <c r="BH312" s="282"/>
      <c r="BI312" s="282"/>
      <c r="BJ312" s="282"/>
      <c r="BK312" s="282"/>
      <c r="BL312" s="282"/>
      <c r="BM312" s="282"/>
      <c r="BN312" s="282"/>
      <c r="BO312" s="282"/>
      <c r="BP312" s="282"/>
      <c r="BQ312" s="282"/>
      <c r="BR312" s="282"/>
      <c r="BS312" s="282"/>
      <c r="BT312" s="282"/>
      <c r="BU312" s="282"/>
      <c r="BV312" s="282"/>
      <c r="BW312" s="282"/>
      <c r="BX312" s="282"/>
      <c r="BY312" s="282"/>
      <c r="BZ312" s="282"/>
      <c r="CA312" s="282"/>
      <c r="CB312" s="282"/>
      <c r="CC312" s="282"/>
      <c r="CD312" s="282"/>
      <c r="CE312" s="282"/>
      <c r="CF312" s="282"/>
      <c r="CG312" s="282"/>
      <c r="CH312" s="282"/>
      <c r="CI312" s="282"/>
      <c r="CJ312" s="282"/>
      <c r="CK312" s="282"/>
      <c r="CL312" s="282"/>
      <c r="CM312" s="282"/>
      <c r="CN312" s="282"/>
      <c r="CO312" s="282"/>
      <c r="CP312" s="282"/>
      <c r="CQ312" s="282"/>
      <c r="CR312" s="282"/>
      <c r="CS312" s="282"/>
      <c r="CT312" s="282"/>
      <c r="CU312" s="282"/>
      <c r="CV312" s="282"/>
      <c r="CW312" s="282"/>
      <c r="CX312" s="282"/>
      <c r="CY312" s="282"/>
      <c r="CZ312" s="282"/>
      <c r="DA312" s="282"/>
      <c r="DB312" s="282"/>
      <c r="DC312" s="282"/>
      <c r="DD312" s="282"/>
      <c r="DE312" s="282"/>
      <c r="DF312" s="282"/>
      <c r="DG312" s="282"/>
    </row>
    <row r="313" spans="36:111">
      <c r="AJ313" s="282"/>
      <c r="AK313" s="282"/>
      <c r="AL313" s="282"/>
      <c r="AM313" s="282"/>
      <c r="AN313" s="282"/>
      <c r="AO313" s="282"/>
      <c r="AP313" s="282"/>
      <c r="AQ313" s="282"/>
      <c r="AR313" s="282"/>
      <c r="AS313" s="282"/>
      <c r="AT313" s="282"/>
      <c r="AU313" s="282"/>
      <c r="AV313" s="282"/>
      <c r="AW313" s="282"/>
      <c r="AX313" s="282"/>
      <c r="AY313" s="282"/>
      <c r="AZ313" s="282"/>
      <c r="BA313" s="282"/>
      <c r="BB313" s="282"/>
      <c r="BC313" s="282"/>
      <c r="BD313" s="282"/>
      <c r="BE313" s="282"/>
      <c r="BF313" s="282"/>
      <c r="BG313" s="282"/>
      <c r="BH313" s="282"/>
      <c r="BI313" s="282"/>
      <c r="BJ313" s="282"/>
      <c r="BK313" s="282"/>
      <c r="BL313" s="282"/>
      <c r="BM313" s="282"/>
      <c r="BN313" s="282"/>
      <c r="BO313" s="282"/>
      <c r="BP313" s="282"/>
      <c r="BQ313" s="282"/>
      <c r="BR313" s="282"/>
      <c r="BS313" s="282"/>
      <c r="BT313" s="282"/>
      <c r="BU313" s="282"/>
      <c r="BV313" s="282"/>
      <c r="BW313" s="282"/>
      <c r="BX313" s="282"/>
      <c r="BY313" s="282"/>
      <c r="BZ313" s="282"/>
      <c r="CA313" s="282"/>
      <c r="CB313" s="282"/>
      <c r="CC313" s="282"/>
      <c r="CD313" s="282"/>
      <c r="CE313" s="282"/>
      <c r="CF313" s="282"/>
      <c r="CG313" s="282"/>
      <c r="CH313" s="282"/>
      <c r="CI313" s="282"/>
      <c r="CJ313" s="282"/>
      <c r="CK313" s="282"/>
      <c r="CL313" s="282"/>
      <c r="CM313" s="282"/>
      <c r="CN313" s="282"/>
      <c r="CO313" s="282"/>
      <c r="CP313" s="282"/>
      <c r="CQ313" s="282"/>
      <c r="CR313" s="282"/>
      <c r="CS313" s="282"/>
      <c r="CT313" s="282"/>
      <c r="CU313" s="282"/>
      <c r="CV313" s="282"/>
      <c r="CW313" s="282"/>
      <c r="CX313" s="282"/>
      <c r="CY313" s="282"/>
      <c r="CZ313" s="282"/>
      <c r="DA313" s="282"/>
      <c r="DB313" s="282"/>
      <c r="DC313" s="282"/>
      <c r="DD313" s="282"/>
      <c r="DE313" s="282"/>
      <c r="DF313" s="282"/>
      <c r="DG313" s="282"/>
    </row>
    <row r="314" spans="36:111">
      <c r="AJ314" s="282"/>
      <c r="AK314" s="282"/>
      <c r="AL314" s="282"/>
      <c r="AM314" s="282"/>
      <c r="AN314" s="282"/>
      <c r="AO314" s="282"/>
      <c r="AP314" s="282"/>
      <c r="AQ314" s="282"/>
      <c r="AR314" s="282"/>
      <c r="AS314" s="282"/>
      <c r="AT314" s="282"/>
      <c r="AU314" s="282"/>
      <c r="AV314" s="282"/>
      <c r="AW314" s="282"/>
      <c r="AX314" s="282"/>
      <c r="AY314" s="282"/>
      <c r="AZ314" s="282"/>
      <c r="BA314" s="282"/>
      <c r="BB314" s="282"/>
      <c r="BC314" s="282"/>
      <c r="BD314" s="282"/>
      <c r="BE314" s="282"/>
      <c r="BF314" s="282"/>
      <c r="BG314" s="282"/>
      <c r="BH314" s="282"/>
      <c r="BI314" s="282"/>
      <c r="BJ314" s="282"/>
      <c r="BK314" s="282"/>
      <c r="BL314" s="282"/>
      <c r="BM314" s="282"/>
      <c r="BN314" s="282"/>
      <c r="BO314" s="282"/>
      <c r="BP314" s="282"/>
      <c r="BQ314" s="282"/>
      <c r="BR314" s="282"/>
      <c r="BS314" s="282"/>
      <c r="BT314" s="282"/>
      <c r="BU314" s="282"/>
      <c r="BV314" s="282"/>
      <c r="BW314" s="282"/>
      <c r="BX314" s="282"/>
      <c r="BY314" s="282"/>
      <c r="BZ314" s="282"/>
      <c r="CA314" s="282"/>
      <c r="CB314" s="282"/>
      <c r="CC314" s="282"/>
      <c r="CD314" s="282"/>
      <c r="CE314" s="282"/>
      <c r="CF314" s="282"/>
      <c r="CG314" s="282"/>
      <c r="CH314" s="282"/>
      <c r="CI314" s="282"/>
      <c r="CJ314" s="282"/>
      <c r="CK314" s="282"/>
      <c r="CL314" s="282"/>
      <c r="CM314" s="282"/>
      <c r="CN314" s="282"/>
      <c r="CO314" s="282"/>
      <c r="CP314" s="282"/>
      <c r="CQ314" s="282"/>
      <c r="CR314" s="282"/>
      <c r="CS314" s="282"/>
      <c r="CT314" s="282"/>
      <c r="CU314" s="282"/>
      <c r="CV314" s="282"/>
      <c r="CW314" s="282"/>
      <c r="CX314" s="282"/>
      <c r="CY314" s="282"/>
      <c r="CZ314" s="282"/>
      <c r="DA314" s="282"/>
      <c r="DB314" s="282"/>
      <c r="DC314" s="282"/>
      <c r="DD314" s="282"/>
      <c r="DE314" s="282"/>
      <c r="DF314" s="282"/>
      <c r="DG314" s="282"/>
    </row>
    <row r="315" spans="36:111">
      <c r="AJ315" s="282"/>
      <c r="AK315" s="282"/>
      <c r="AL315" s="282"/>
      <c r="AM315" s="282"/>
      <c r="AN315" s="282"/>
      <c r="AO315" s="282"/>
      <c r="AP315" s="282"/>
      <c r="AQ315" s="282"/>
      <c r="AR315" s="282"/>
      <c r="AS315" s="282"/>
      <c r="AT315" s="282"/>
      <c r="AU315" s="282"/>
      <c r="AV315" s="282"/>
      <c r="AW315" s="282"/>
      <c r="AX315" s="282"/>
      <c r="AY315" s="282"/>
      <c r="AZ315" s="282"/>
      <c r="BA315" s="282"/>
      <c r="BB315" s="282"/>
      <c r="BC315" s="282"/>
      <c r="BD315" s="282"/>
      <c r="BE315" s="282"/>
      <c r="BF315" s="282"/>
      <c r="BG315" s="282"/>
      <c r="BH315" s="282"/>
      <c r="BI315" s="282"/>
      <c r="BJ315" s="282"/>
      <c r="BK315" s="282"/>
      <c r="BL315" s="282"/>
      <c r="BM315" s="282"/>
      <c r="BN315" s="282"/>
      <c r="BO315" s="282"/>
      <c r="BP315" s="282"/>
      <c r="BQ315" s="282"/>
      <c r="BR315" s="282"/>
      <c r="BS315" s="282"/>
      <c r="BT315" s="282"/>
      <c r="BU315" s="282"/>
      <c r="BV315" s="282"/>
      <c r="BW315" s="282"/>
      <c r="BX315" s="282"/>
      <c r="BY315" s="282"/>
      <c r="BZ315" s="282"/>
      <c r="CA315" s="282"/>
      <c r="CB315" s="282"/>
      <c r="CC315" s="282"/>
      <c r="CD315" s="282"/>
      <c r="CE315" s="282"/>
      <c r="CF315" s="282"/>
      <c r="CG315" s="282"/>
      <c r="CH315" s="282"/>
      <c r="CI315" s="282"/>
      <c r="CJ315" s="282"/>
      <c r="CK315" s="282"/>
      <c r="CL315" s="282"/>
      <c r="CM315" s="282"/>
      <c r="CN315" s="282"/>
      <c r="CO315" s="282"/>
      <c r="CP315" s="282"/>
      <c r="CQ315" s="282"/>
      <c r="CR315" s="282"/>
      <c r="CS315" s="282"/>
      <c r="CT315" s="282"/>
      <c r="CU315" s="282"/>
      <c r="CV315" s="282"/>
      <c r="CW315" s="282"/>
      <c r="CX315" s="282"/>
      <c r="CY315" s="282"/>
      <c r="CZ315" s="282"/>
      <c r="DA315" s="282"/>
      <c r="DB315" s="282"/>
      <c r="DC315" s="282"/>
      <c r="DD315" s="282"/>
      <c r="DE315" s="282"/>
      <c r="DF315" s="282"/>
      <c r="DG315" s="282"/>
    </row>
    <row r="316" spans="36:111">
      <c r="AJ316" s="282"/>
      <c r="AK316" s="282"/>
      <c r="AL316" s="282"/>
      <c r="AM316" s="282"/>
      <c r="AN316" s="282"/>
      <c r="AO316" s="282"/>
      <c r="AP316" s="282"/>
      <c r="AQ316" s="282"/>
      <c r="AR316" s="282"/>
      <c r="AS316" s="282"/>
      <c r="AT316" s="282"/>
      <c r="AU316" s="282"/>
      <c r="AV316" s="282"/>
      <c r="AW316" s="282"/>
      <c r="AX316" s="282"/>
      <c r="AY316" s="282"/>
      <c r="AZ316" s="282"/>
      <c r="BA316" s="282"/>
      <c r="BB316" s="282"/>
      <c r="BC316" s="282"/>
      <c r="BD316" s="282"/>
      <c r="BE316" s="282"/>
      <c r="BF316" s="282"/>
      <c r="BG316" s="282"/>
      <c r="BH316" s="282"/>
      <c r="BI316" s="282"/>
      <c r="BJ316" s="282"/>
      <c r="BK316" s="282"/>
      <c r="BL316" s="282"/>
      <c r="BM316" s="282"/>
      <c r="BN316" s="282"/>
      <c r="BO316" s="282"/>
      <c r="BP316" s="282"/>
      <c r="BQ316" s="282"/>
      <c r="BR316" s="282"/>
      <c r="BS316" s="282"/>
      <c r="BT316" s="282"/>
      <c r="BU316" s="282"/>
      <c r="BV316" s="282"/>
      <c r="BW316" s="282"/>
      <c r="BX316" s="282"/>
      <c r="BY316" s="282"/>
      <c r="BZ316" s="282"/>
      <c r="CA316" s="282"/>
      <c r="CB316" s="282"/>
      <c r="CC316" s="282"/>
      <c r="CD316" s="282"/>
      <c r="CE316" s="282"/>
      <c r="CF316" s="282"/>
      <c r="CG316" s="282"/>
      <c r="CH316" s="282"/>
      <c r="CI316" s="282"/>
      <c r="CJ316" s="282"/>
      <c r="CK316" s="282"/>
      <c r="CL316" s="282"/>
      <c r="CM316" s="282"/>
      <c r="CN316" s="282"/>
      <c r="CO316" s="282"/>
      <c r="CP316" s="282"/>
      <c r="CQ316" s="282"/>
      <c r="CR316" s="282"/>
      <c r="CS316" s="282"/>
      <c r="CT316" s="282"/>
      <c r="CU316" s="282"/>
      <c r="CV316" s="282"/>
      <c r="CW316" s="282"/>
      <c r="CX316" s="282"/>
      <c r="CY316" s="282"/>
      <c r="CZ316" s="282"/>
      <c r="DA316" s="282"/>
      <c r="DB316" s="282"/>
      <c r="DC316" s="282"/>
      <c r="DD316" s="282"/>
      <c r="DE316" s="282"/>
      <c r="DF316" s="282"/>
      <c r="DG316" s="282"/>
    </row>
    <row r="317" spans="36:111">
      <c r="AJ317" s="282"/>
      <c r="AK317" s="282"/>
      <c r="AL317" s="282"/>
      <c r="AM317" s="282"/>
      <c r="AN317" s="282"/>
      <c r="AO317" s="282"/>
      <c r="AP317" s="282"/>
      <c r="AQ317" s="282"/>
      <c r="AR317" s="282"/>
      <c r="AS317" s="282"/>
      <c r="AT317" s="282"/>
      <c r="AU317" s="282"/>
      <c r="AV317" s="282"/>
      <c r="AW317" s="282"/>
      <c r="AX317" s="282"/>
      <c r="AY317" s="282"/>
      <c r="AZ317" s="282"/>
      <c r="BA317" s="282"/>
      <c r="BB317" s="282"/>
      <c r="BC317" s="282"/>
      <c r="BD317" s="282"/>
      <c r="BE317" s="282"/>
      <c r="BF317" s="282"/>
      <c r="BG317" s="282"/>
      <c r="BH317" s="282"/>
      <c r="BI317" s="282"/>
      <c r="BJ317" s="282"/>
      <c r="BK317" s="282"/>
      <c r="BL317" s="282"/>
      <c r="BM317" s="282"/>
      <c r="BN317" s="282"/>
      <c r="BO317" s="282"/>
      <c r="BP317" s="282"/>
      <c r="BQ317" s="282"/>
      <c r="BR317" s="282"/>
      <c r="BS317" s="282"/>
      <c r="BT317" s="282"/>
      <c r="BU317" s="282"/>
      <c r="BV317" s="282"/>
      <c r="BW317" s="282"/>
      <c r="BX317" s="282"/>
      <c r="BY317" s="282"/>
      <c r="BZ317" s="282"/>
      <c r="CA317" s="282"/>
      <c r="CB317" s="282"/>
      <c r="CC317" s="282"/>
      <c r="CD317" s="282"/>
      <c r="CE317" s="282"/>
      <c r="CF317" s="282"/>
      <c r="CG317" s="282"/>
      <c r="CH317" s="282"/>
      <c r="CI317" s="282"/>
      <c r="CJ317" s="282"/>
      <c r="CK317" s="282"/>
      <c r="CL317" s="282"/>
      <c r="CM317" s="282"/>
      <c r="CN317" s="282"/>
      <c r="CO317" s="282"/>
      <c r="CP317" s="282"/>
      <c r="CQ317" s="282"/>
      <c r="CR317" s="282"/>
      <c r="CS317" s="282"/>
      <c r="CT317" s="282"/>
      <c r="CU317" s="282"/>
      <c r="CV317" s="282"/>
      <c r="CW317" s="282"/>
      <c r="CX317" s="282"/>
      <c r="CY317" s="282"/>
      <c r="CZ317" s="282"/>
      <c r="DA317" s="282"/>
      <c r="DB317" s="282"/>
      <c r="DC317" s="282"/>
      <c r="DD317" s="282"/>
      <c r="DE317" s="282"/>
      <c r="DF317" s="282"/>
      <c r="DG317" s="282"/>
    </row>
    <row r="318" spans="36:111">
      <c r="AJ318" s="282"/>
      <c r="AK318" s="282"/>
      <c r="AL318" s="282"/>
      <c r="AM318" s="282"/>
      <c r="AN318" s="282"/>
      <c r="AO318" s="282"/>
      <c r="AP318" s="282"/>
      <c r="AQ318" s="282"/>
      <c r="AR318" s="282"/>
      <c r="AS318" s="282"/>
      <c r="AT318" s="282"/>
      <c r="AU318" s="282"/>
      <c r="AV318" s="282"/>
      <c r="AW318" s="282"/>
      <c r="AX318" s="282"/>
      <c r="AY318" s="282"/>
      <c r="AZ318" s="282"/>
      <c r="BA318" s="282"/>
      <c r="BB318" s="282"/>
      <c r="BC318" s="282"/>
      <c r="BD318" s="282"/>
      <c r="BE318" s="282"/>
      <c r="BF318" s="282"/>
      <c r="BG318" s="282"/>
      <c r="BH318" s="282"/>
      <c r="BI318" s="282"/>
      <c r="BJ318" s="282"/>
      <c r="BK318" s="282"/>
      <c r="BL318" s="282"/>
      <c r="BM318" s="282"/>
      <c r="BN318" s="282"/>
      <c r="BO318" s="282"/>
      <c r="BP318" s="282"/>
      <c r="BQ318" s="282"/>
      <c r="BR318" s="282"/>
      <c r="BS318" s="282"/>
      <c r="BT318" s="282"/>
      <c r="BU318" s="282"/>
      <c r="BV318" s="282"/>
      <c r="BW318" s="282"/>
      <c r="BX318" s="282"/>
      <c r="BY318" s="282"/>
      <c r="BZ318" s="282"/>
      <c r="CA318" s="282"/>
      <c r="CB318" s="282"/>
      <c r="CC318" s="282"/>
      <c r="CD318" s="282"/>
      <c r="CE318" s="282"/>
      <c r="CF318" s="282"/>
      <c r="CG318" s="282"/>
      <c r="CH318" s="282"/>
      <c r="CI318" s="282"/>
      <c r="CJ318" s="282"/>
      <c r="CK318" s="282"/>
      <c r="CL318" s="282"/>
      <c r="CM318" s="282"/>
      <c r="CN318" s="282"/>
      <c r="CO318" s="282"/>
      <c r="CP318" s="282"/>
      <c r="CQ318" s="282"/>
      <c r="CR318" s="282"/>
      <c r="CS318" s="282"/>
      <c r="CT318" s="282"/>
      <c r="CU318" s="282"/>
      <c r="CV318" s="282"/>
      <c r="CW318" s="282"/>
      <c r="CX318" s="282"/>
      <c r="CY318" s="282"/>
      <c r="CZ318" s="282"/>
      <c r="DA318" s="282"/>
      <c r="DB318" s="282"/>
      <c r="DC318" s="282"/>
      <c r="DD318" s="282"/>
      <c r="DE318" s="282"/>
      <c r="DF318" s="282"/>
      <c r="DG318" s="282"/>
    </row>
    <row r="319" spans="36:111">
      <c r="AJ319" s="282"/>
      <c r="AK319" s="282"/>
      <c r="AL319" s="282"/>
      <c r="AM319" s="282"/>
      <c r="AN319" s="282"/>
      <c r="AO319" s="282"/>
      <c r="AP319" s="282"/>
      <c r="AQ319" s="282"/>
      <c r="AR319" s="282"/>
      <c r="AS319" s="282"/>
      <c r="AT319" s="282"/>
      <c r="AU319" s="282"/>
      <c r="AV319" s="282"/>
      <c r="AW319" s="282"/>
      <c r="AX319" s="282"/>
      <c r="AY319" s="282"/>
      <c r="AZ319" s="282"/>
      <c r="BA319" s="282"/>
      <c r="BB319" s="282"/>
      <c r="BC319" s="282"/>
      <c r="BD319" s="282"/>
      <c r="BE319" s="282"/>
      <c r="BF319" s="282"/>
      <c r="BG319" s="282"/>
      <c r="BH319" s="282"/>
      <c r="BI319" s="282"/>
      <c r="BJ319" s="282"/>
      <c r="BK319" s="282"/>
      <c r="BL319" s="282"/>
      <c r="BM319" s="282"/>
      <c r="BN319" s="282"/>
      <c r="BO319" s="282"/>
      <c r="BP319" s="282"/>
      <c r="BQ319" s="282"/>
      <c r="BR319" s="282"/>
      <c r="BS319" s="282"/>
      <c r="BT319" s="282"/>
      <c r="BU319" s="282"/>
      <c r="BV319" s="282"/>
      <c r="BW319" s="282"/>
      <c r="BX319" s="282"/>
      <c r="BY319" s="282"/>
      <c r="BZ319" s="282"/>
      <c r="CA319" s="282"/>
      <c r="CB319" s="282"/>
      <c r="CC319" s="282"/>
      <c r="CD319" s="282"/>
      <c r="CE319" s="282"/>
      <c r="CF319" s="282"/>
      <c r="CG319" s="282"/>
      <c r="CH319" s="282"/>
      <c r="CI319" s="282"/>
      <c r="CJ319" s="282"/>
      <c r="CK319" s="282"/>
      <c r="CL319" s="282"/>
      <c r="CM319" s="282"/>
      <c r="CN319" s="282"/>
      <c r="CO319" s="282"/>
      <c r="CP319" s="282"/>
      <c r="CQ319" s="282"/>
      <c r="CR319" s="282"/>
      <c r="CS319" s="282"/>
      <c r="CT319" s="282"/>
      <c r="CU319" s="282"/>
      <c r="CV319" s="282"/>
      <c r="CW319" s="282"/>
      <c r="CX319" s="282"/>
      <c r="CY319" s="282"/>
      <c r="CZ319" s="282"/>
      <c r="DA319" s="282"/>
      <c r="DB319" s="282"/>
      <c r="DC319" s="282"/>
      <c r="DD319" s="282"/>
      <c r="DE319" s="282"/>
      <c r="DF319" s="282"/>
      <c r="DG319" s="282"/>
    </row>
    <row r="320" spans="36:111">
      <c r="AJ320" s="282"/>
      <c r="AK320" s="282"/>
      <c r="AL320" s="282"/>
      <c r="AM320" s="282"/>
      <c r="AN320" s="282"/>
      <c r="AO320" s="282"/>
      <c r="AP320" s="282"/>
      <c r="AQ320" s="282"/>
      <c r="AR320" s="282"/>
      <c r="AS320" s="282"/>
      <c r="AT320" s="282"/>
      <c r="AU320" s="282"/>
      <c r="AV320" s="282"/>
      <c r="AW320" s="282"/>
      <c r="AX320" s="282"/>
      <c r="AY320" s="282"/>
      <c r="AZ320" s="282"/>
      <c r="BA320" s="282"/>
      <c r="BB320" s="282"/>
      <c r="BC320" s="282"/>
      <c r="BD320" s="282"/>
      <c r="BE320" s="282"/>
      <c r="BF320" s="282"/>
      <c r="BG320" s="282"/>
      <c r="BH320" s="282"/>
      <c r="BI320" s="282"/>
      <c r="BJ320" s="282"/>
      <c r="BK320" s="282"/>
      <c r="BL320" s="282"/>
      <c r="BM320" s="282"/>
      <c r="BN320" s="282"/>
      <c r="BO320" s="282"/>
      <c r="BP320" s="282"/>
      <c r="BQ320" s="282"/>
      <c r="BR320" s="282"/>
      <c r="BS320" s="282"/>
      <c r="BT320" s="282"/>
      <c r="BU320" s="282"/>
      <c r="BV320" s="282"/>
      <c r="BW320" s="282"/>
      <c r="BX320" s="282"/>
      <c r="BY320" s="282"/>
      <c r="BZ320" s="282"/>
      <c r="CA320" s="282"/>
      <c r="CB320" s="282"/>
      <c r="CC320" s="282"/>
      <c r="CD320" s="282"/>
      <c r="CE320" s="282"/>
      <c r="CF320" s="282"/>
      <c r="CG320" s="282"/>
      <c r="CH320" s="282"/>
      <c r="CI320" s="282"/>
      <c r="CJ320" s="282"/>
      <c r="CK320" s="282"/>
      <c r="CL320" s="282"/>
      <c r="CM320" s="282"/>
      <c r="CN320" s="282"/>
      <c r="CO320" s="282"/>
      <c r="CP320" s="282"/>
      <c r="CQ320" s="282"/>
      <c r="CR320" s="282"/>
      <c r="CS320" s="282"/>
      <c r="CT320" s="282"/>
      <c r="CU320" s="282"/>
      <c r="CV320" s="282"/>
      <c r="CW320" s="282"/>
      <c r="CX320" s="282"/>
      <c r="CY320" s="282"/>
      <c r="CZ320" s="282"/>
      <c r="DA320" s="282"/>
      <c r="DB320" s="282"/>
      <c r="DC320" s="282"/>
      <c r="DD320" s="282"/>
      <c r="DE320" s="282"/>
      <c r="DF320" s="282"/>
      <c r="DG320" s="282"/>
    </row>
    <row r="321" spans="36:111">
      <c r="AJ321" s="282"/>
      <c r="AK321" s="282"/>
      <c r="AL321" s="282"/>
      <c r="AM321" s="282"/>
      <c r="AN321" s="282"/>
      <c r="AO321" s="282"/>
      <c r="AP321" s="282"/>
      <c r="AQ321" s="282"/>
      <c r="AR321" s="282"/>
      <c r="AS321" s="282"/>
      <c r="AT321" s="282"/>
      <c r="AU321" s="282"/>
      <c r="AV321" s="282"/>
      <c r="AW321" s="282"/>
      <c r="AX321" s="282"/>
      <c r="AY321" s="282"/>
      <c r="AZ321" s="282"/>
      <c r="BA321" s="282"/>
      <c r="BB321" s="282"/>
      <c r="BC321" s="282"/>
      <c r="BD321" s="282"/>
      <c r="BE321" s="282"/>
      <c r="BF321" s="282"/>
      <c r="BG321" s="282"/>
      <c r="BH321" s="282"/>
      <c r="BI321" s="282"/>
      <c r="BJ321" s="282"/>
      <c r="BK321" s="282"/>
      <c r="BL321" s="282"/>
      <c r="BM321" s="282"/>
      <c r="BN321" s="282"/>
      <c r="BO321" s="282"/>
      <c r="BP321" s="282"/>
      <c r="BQ321" s="282"/>
      <c r="BR321" s="282"/>
      <c r="BS321" s="282"/>
      <c r="BT321" s="282"/>
      <c r="BU321" s="282"/>
      <c r="BV321" s="282"/>
      <c r="BW321" s="282"/>
      <c r="BX321" s="282"/>
      <c r="BY321" s="282"/>
      <c r="BZ321" s="282"/>
      <c r="CA321" s="282"/>
      <c r="CB321" s="282"/>
      <c r="CC321" s="282"/>
      <c r="CD321" s="282"/>
      <c r="CE321" s="282"/>
      <c r="CF321" s="282"/>
      <c r="CG321" s="282"/>
      <c r="CH321" s="282"/>
      <c r="CI321" s="282"/>
      <c r="CJ321" s="282"/>
      <c r="CK321" s="282"/>
      <c r="CL321" s="282"/>
      <c r="CM321" s="282"/>
      <c r="CN321" s="282"/>
      <c r="CO321" s="282"/>
      <c r="CP321" s="282"/>
      <c r="CQ321" s="282"/>
      <c r="CR321" s="282"/>
      <c r="CS321" s="282"/>
      <c r="CT321" s="282"/>
      <c r="CU321" s="282"/>
      <c r="CV321" s="282"/>
      <c r="CW321" s="282"/>
      <c r="CX321" s="282"/>
      <c r="CY321" s="282"/>
      <c r="CZ321" s="282"/>
      <c r="DA321" s="282"/>
      <c r="DB321" s="282"/>
      <c r="DC321" s="282"/>
      <c r="DD321" s="282"/>
      <c r="DE321" s="282"/>
      <c r="DF321" s="282"/>
      <c r="DG321" s="282"/>
    </row>
    <row r="322" spans="36:111">
      <c r="AJ322" s="282"/>
      <c r="AK322" s="282"/>
      <c r="AL322" s="282"/>
      <c r="AM322" s="282"/>
      <c r="AN322" s="282"/>
      <c r="AO322" s="282"/>
      <c r="AP322" s="282"/>
      <c r="AQ322" s="282"/>
      <c r="AR322" s="282"/>
      <c r="AS322" s="282"/>
      <c r="AT322" s="282"/>
      <c r="AU322" s="282"/>
      <c r="AV322" s="282"/>
      <c r="AW322" s="282"/>
      <c r="AX322" s="282"/>
      <c r="AY322" s="282"/>
      <c r="AZ322" s="282"/>
      <c r="BA322" s="282"/>
      <c r="BB322" s="282"/>
      <c r="BC322" s="282"/>
      <c r="BD322" s="282"/>
      <c r="BE322" s="282"/>
      <c r="BF322" s="282"/>
      <c r="BG322" s="282"/>
      <c r="BH322" s="282"/>
      <c r="BI322" s="282"/>
      <c r="BJ322" s="282"/>
      <c r="BK322" s="282"/>
      <c r="BL322" s="282"/>
      <c r="BM322" s="282"/>
      <c r="BN322" s="282"/>
      <c r="BO322" s="282"/>
      <c r="BP322" s="282"/>
      <c r="BQ322" s="282"/>
      <c r="BR322" s="282"/>
      <c r="BS322" s="282"/>
      <c r="BT322" s="282"/>
      <c r="BU322" s="282"/>
      <c r="BV322" s="282"/>
      <c r="BW322" s="282"/>
      <c r="BX322" s="282"/>
      <c r="BY322" s="282"/>
      <c r="BZ322" s="282"/>
      <c r="CA322" s="282"/>
      <c r="CB322" s="282"/>
      <c r="CC322" s="282"/>
      <c r="CD322" s="282"/>
      <c r="CE322" s="282"/>
      <c r="CF322" s="282"/>
      <c r="CG322" s="282"/>
      <c r="CH322" s="282"/>
      <c r="CI322" s="282"/>
      <c r="CJ322" s="282"/>
      <c r="CK322" s="282"/>
      <c r="CL322" s="282"/>
      <c r="CM322" s="282"/>
      <c r="CN322" s="282"/>
      <c r="CO322" s="282"/>
      <c r="CP322" s="282"/>
      <c r="CQ322" s="282"/>
      <c r="CR322" s="282"/>
      <c r="CS322" s="282"/>
      <c r="CT322" s="282"/>
      <c r="CU322" s="282"/>
      <c r="CV322" s="282"/>
      <c r="CW322" s="282"/>
      <c r="CX322" s="282"/>
      <c r="CY322" s="282"/>
      <c r="CZ322" s="282"/>
      <c r="DA322" s="282"/>
      <c r="DB322" s="282"/>
      <c r="DC322" s="282"/>
      <c r="DD322" s="282"/>
      <c r="DE322" s="282"/>
      <c r="DF322" s="282"/>
      <c r="DG322" s="282"/>
    </row>
    <row r="323" spans="36:111">
      <c r="AJ323" s="282"/>
      <c r="AK323" s="282"/>
      <c r="AL323" s="282"/>
      <c r="AM323" s="282"/>
      <c r="AN323" s="282"/>
      <c r="AO323" s="282"/>
      <c r="AP323" s="282"/>
      <c r="AQ323" s="282"/>
      <c r="AR323" s="282"/>
      <c r="AS323" s="282"/>
      <c r="AT323" s="282"/>
      <c r="AU323" s="282"/>
      <c r="AV323" s="282"/>
      <c r="AW323" s="282"/>
      <c r="AX323" s="282"/>
      <c r="AY323" s="282"/>
      <c r="AZ323" s="282"/>
      <c r="BA323" s="282"/>
      <c r="BB323" s="282"/>
      <c r="BC323" s="282"/>
      <c r="BD323" s="282"/>
      <c r="BE323" s="282"/>
      <c r="BF323" s="282"/>
      <c r="BG323" s="282"/>
      <c r="BH323" s="282"/>
      <c r="BI323" s="282"/>
      <c r="BJ323" s="282"/>
      <c r="BK323" s="282"/>
      <c r="BL323" s="282"/>
      <c r="BM323" s="282"/>
      <c r="BN323" s="282"/>
      <c r="BO323" s="282"/>
      <c r="BP323" s="282"/>
      <c r="BQ323" s="282"/>
      <c r="BR323" s="282"/>
      <c r="BS323" s="282"/>
      <c r="BT323" s="282"/>
      <c r="BU323" s="282"/>
      <c r="BV323" s="282"/>
      <c r="BW323" s="282"/>
      <c r="BX323" s="282"/>
      <c r="BY323" s="282"/>
      <c r="BZ323" s="282"/>
      <c r="CA323" s="282"/>
      <c r="CB323" s="282"/>
      <c r="CC323" s="282"/>
      <c r="CD323" s="282"/>
      <c r="CE323" s="282"/>
      <c r="CF323" s="282"/>
      <c r="CG323" s="282"/>
      <c r="CH323" s="282"/>
      <c r="CI323" s="282"/>
      <c r="CJ323" s="282"/>
      <c r="CK323" s="282"/>
      <c r="CL323" s="282"/>
      <c r="CM323" s="282"/>
      <c r="CN323" s="282"/>
      <c r="CO323" s="282"/>
      <c r="CP323" s="282"/>
      <c r="CQ323" s="282"/>
      <c r="CR323" s="282"/>
      <c r="CS323" s="282"/>
      <c r="CT323" s="282"/>
      <c r="CU323" s="282"/>
      <c r="CV323" s="282"/>
      <c r="CW323" s="282"/>
      <c r="CX323" s="282"/>
      <c r="CY323" s="282"/>
      <c r="CZ323" s="282"/>
      <c r="DA323" s="282"/>
      <c r="DB323" s="282"/>
      <c r="DC323" s="282"/>
      <c r="DD323" s="282"/>
      <c r="DE323" s="282"/>
      <c r="DF323" s="282"/>
      <c r="DG323" s="282"/>
    </row>
    <row r="324" spans="36:111">
      <c r="AJ324" s="282"/>
      <c r="AK324" s="282"/>
      <c r="AL324" s="282"/>
      <c r="AM324" s="282"/>
      <c r="AN324" s="282"/>
      <c r="AO324" s="282"/>
      <c r="AP324" s="282"/>
      <c r="AQ324" s="282"/>
      <c r="AR324" s="282"/>
      <c r="AS324" s="282"/>
      <c r="AT324" s="282"/>
      <c r="AU324" s="282"/>
      <c r="AV324" s="282"/>
      <c r="AW324" s="282"/>
      <c r="AX324" s="282"/>
      <c r="AY324" s="282"/>
      <c r="AZ324" s="282"/>
      <c r="BA324" s="282"/>
      <c r="BB324" s="282"/>
      <c r="BC324" s="282"/>
      <c r="BD324" s="282"/>
      <c r="BE324" s="282"/>
      <c r="BF324" s="282"/>
      <c r="BG324" s="282"/>
      <c r="BH324" s="282"/>
      <c r="BI324" s="282"/>
      <c r="BJ324" s="282"/>
      <c r="BK324" s="282"/>
      <c r="BL324" s="282"/>
      <c r="BM324" s="282"/>
      <c r="BN324" s="282"/>
      <c r="BO324" s="282"/>
      <c r="BP324" s="282"/>
      <c r="BQ324" s="282"/>
      <c r="BR324" s="282"/>
      <c r="BS324" s="282"/>
      <c r="BT324" s="282"/>
      <c r="BU324" s="282"/>
      <c r="BV324" s="282"/>
      <c r="BW324" s="282"/>
      <c r="BX324" s="282"/>
      <c r="BY324" s="282"/>
      <c r="BZ324" s="282"/>
      <c r="CA324" s="282"/>
      <c r="CB324" s="282"/>
      <c r="CC324" s="282"/>
      <c r="CD324" s="282"/>
      <c r="CE324" s="282"/>
      <c r="CF324" s="282"/>
      <c r="CG324" s="282"/>
      <c r="CH324" s="282"/>
      <c r="CI324" s="282"/>
      <c r="CJ324" s="282"/>
      <c r="CK324" s="282"/>
      <c r="CL324" s="282"/>
      <c r="CM324" s="282"/>
      <c r="CN324" s="282"/>
      <c r="CO324" s="282"/>
      <c r="CP324" s="282"/>
      <c r="CQ324" s="282"/>
      <c r="CR324" s="282"/>
      <c r="CS324" s="282"/>
      <c r="CT324" s="282"/>
      <c r="CU324" s="282"/>
      <c r="CV324" s="282"/>
      <c r="CW324" s="282"/>
      <c r="CX324" s="282"/>
      <c r="CY324" s="282"/>
      <c r="CZ324" s="282"/>
      <c r="DA324" s="282"/>
      <c r="DB324" s="282"/>
      <c r="DC324" s="282"/>
      <c r="DD324" s="282"/>
      <c r="DE324" s="282"/>
      <c r="DF324" s="282"/>
      <c r="DG324" s="282"/>
    </row>
    <row r="325" spans="36:111">
      <c r="AJ325" s="282"/>
      <c r="AK325" s="282"/>
      <c r="AL325" s="282"/>
      <c r="AM325" s="282"/>
      <c r="AN325" s="282"/>
      <c r="AO325" s="282"/>
      <c r="AP325" s="282"/>
      <c r="AQ325" s="282"/>
      <c r="AR325" s="282"/>
      <c r="AS325" s="282"/>
      <c r="AT325" s="282"/>
      <c r="AU325" s="282"/>
      <c r="AV325" s="282"/>
      <c r="AW325" s="282"/>
      <c r="AX325" s="282"/>
      <c r="AY325" s="282"/>
      <c r="AZ325" s="282"/>
      <c r="BA325" s="282"/>
      <c r="BB325" s="282"/>
      <c r="BC325" s="282"/>
      <c r="BD325" s="282"/>
      <c r="BE325" s="282"/>
      <c r="BF325" s="282"/>
      <c r="BG325" s="282"/>
      <c r="BH325" s="282"/>
      <c r="BI325" s="282"/>
      <c r="BJ325" s="282"/>
      <c r="BK325" s="282"/>
      <c r="BL325" s="282"/>
      <c r="BM325" s="282"/>
      <c r="BN325" s="282"/>
      <c r="BO325" s="282"/>
      <c r="BP325" s="282"/>
      <c r="BQ325" s="282"/>
      <c r="BR325" s="282"/>
      <c r="BS325" s="282"/>
      <c r="BT325" s="282"/>
      <c r="BU325" s="282"/>
      <c r="BV325" s="282"/>
      <c r="BW325" s="282"/>
      <c r="BX325" s="282"/>
      <c r="BY325" s="282"/>
      <c r="BZ325" s="282"/>
      <c r="CA325" s="282"/>
      <c r="CB325" s="282"/>
      <c r="CC325" s="282"/>
      <c r="CD325" s="282"/>
      <c r="CE325" s="282"/>
      <c r="CF325" s="282"/>
      <c r="CG325" s="282"/>
      <c r="CH325" s="282"/>
      <c r="CI325" s="282"/>
      <c r="CJ325" s="282"/>
      <c r="CK325" s="282"/>
      <c r="CL325" s="282"/>
      <c r="CM325" s="282"/>
      <c r="CN325" s="282"/>
      <c r="CO325" s="282"/>
      <c r="CP325" s="282"/>
      <c r="CQ325" s="282"/>
      <c r="CR325" s="282"/>
      <c r="CS325" s="282"/>
      <c r="CT325" s="282"/>
      <c r="CU325" s="282"/>
      <c r="CV325" s="282"/>
      <c r="CW325" s="282"/>
      <c r="CX325" s="282"/>
      <c r="CY325" s="282"/>
      <c r="CZ325" s="282"/>
      <c r="DA325" s="282"/>
      <c r="DB325" s="282"/>
      <c r="DC325" s="282"/>
      <c r="DD325" s="282"/>
      <c r="DE325" s="282"/>
      <c r="DF325" s="282"/>
      <c r="DG325" s="282"/>
    </row>
    <row r="326" spans="36:111">
      <c r="AJ326" s="282"/>
      <c r="AK326" s="282"/>
      <c r="AL326" s="282"/>
      <c r="AM326" s="282"/>
      <c r="AN326" s="282"/>
      <c r="AO326" s="282"/>
      <c r="AP326" s="282"/>
      <c r="AQ326" s="282"/>
      <c r="AR326" s="282"/>
      <c r="AS326" s="282"/>
      <c r="AT326" s="282"/>
      <c r="AU326" s="282"/>
      <c r="AV326" s="282"/>
      <c r="AW326" s="282"/>
      <c r="AX326" s="282"/>
      <c r="AY326" s="282"/>
      <c r="AZ326" s="282"/>
      <c r="BA326" s="282"/>
      <c r="BB326" s="282"/>
      <c r="BC326" s="282"/>
      <c r="BD326" s="282"/>
      <c r="BE326" s="282"/>
      <c r="BF326" s="282"/>
      <c r="BG326" s="282"/>
      <c r="BH326" s="282"/>
      <c r="BI326" s="282"/>
      <c r="BJ326" s="282"/>
      <c r="BK326" s="282"/>
      <c r="BL326" s="282"/>
      <c r="BM326" s="282"/>
      <c r="BN326" s="282"/>
      <c r="BO326" s="282"/>
      <c r="BP326" s="282"/>
      <c r="BQ326" s="282"/>
      <c r="BR326" s="282"/>
      <c r="BS326" s="282"/>
      <c r="BT326" s="282"/>
      <c r="BU326" s="282"/>
      <c r="BV326" s="282"/>
      <c r="BW326" s="282"/>
      <c r="BX326" s="282"/>
      <c r="BY326" s="282"/>
      <c r="BZ326" s="282"/>
      <c r="CA326" s="282"/>
      <c r="CB326" s="282"/>
      <c r="CC326" s="282"/>
      <c r="CD326" s="282"/>
      <c r="CE326" s="282"/>
      <c r="CF326" s="282"/>
      <c r="CG326" s="282"/>
      <c r="CH326" s="282"/>
      <c r="CI326" s="282"/>
      <c r="CJ326" s="282"/>
      <c r="CK326" s="282"/>
      <c r="CL326" s="282"/>
      <c r="CM326" s="282"/>
      <c r="CN326" s="282"/>
      <c r="CO326" s="282"/>
      <c r="CP326" s="282"/>
      <c r="CQ326" s="282"/>
      <c r="CR326" s="282"/>
      <c r="CS326" s="282"/>
      <c r="CT326" s="282"/>
      <c r="CU326" s="282"/>
      <c r="CV326" s="282"/>
      <c r="CW326" s="282"/>
      <c r="CX326" s="282"/>
      <c r="CY326" s="282"/>
      <c r="CZ326" s="282"/>
      <c r="DA326" s="282"/>
      <c r="DB326" s="282"/>
      <c r="DC326" s="282"/>
      <c r="DD326" s="282"/>
      <c r="DE326" s="282"/>
      <c r="DF326" s="282"/>
      <c r="DG326" s="282"/>
    </row>
    <row r="327" spans="36:111">
      <c r="AJ327" s="282"/>
      <c r="AK327" s="282"/>
      <c r="AL327" s="282"/>
      <c r="AM327" s="282"/>
      <c r="AN327" s="282"/>
      <c r="AO327" s="282"/>
      <c r="AP327" s="282"/>
      <c r="AQ327" s="282"/>
      <c r="AR327" s="282"/>
      <c r="AS327" s="282"/>
      <c r="AT327" s="282"/>
      <c r="AU327" s="282"/>
      <c r="AV327" s="282"/>
      <c r="AW327" s="282"/>
      <c r="AX327" s="282"/>
      <c r="AY327" s="282"/>
      <c r="AZ327" s="282"/>
      <c r="BA327" s="282"/>
      <c r="BB327" s="282"/>
      <c r="BC327" s="282"/>
      <c r="BD327" s="282"/>
      <c r="BE327" s="282"/>
      <c r="BF327" s="282"/>
      <c r="BG327" s="282"/>
      <c r="BH327" s="282"/>
      <c r="BI327" s="282"/>
      <c r="BJ327" s="282"/>
      <c r="BK327" s="282"/>
      <c r="BL327" s="282"/>
      <c r="BM327" s="282"/>
      <c r="BN327" s="282"/>
      <c r="BO327" s="282"/>
      <c r="BP327" s="282"/>
      <c r="BQ327" s="282"/>
      <c r="BR327" s="282"/>
      <c r="BS327" s="282"/>
      <c r="BT327" s="282"/>
      <c r="BU327" s="282"/>
      <c r="BV327" s="282"/>
      <c r="BW327" s="282"/>
      <c r="BX327" s="282"/>
      <c r="BY327" s="282"/>
      <c r="BZ327" s="282"/>
      <c r="CA327" s="282"/>
      <c r="CB327" s="282"/>
      <c r="CC327" s="282"/>
      <c r="CD327" s="282"/>
      <c r="CE327" s="282"/>
      <c r="CF327" s="282"/>
      <c r="CG327" s="282"/>
      <c r="CH327" s="282"/>
      <c r="CI327" s="282"/>
      <c r="CJ327" s="282"/>
      <c r="CK327" s="282"/>
      <c r="CL327" s="282"/>
      <c r="CM327" s="282"/>
      <c r="CN327" s="282"/>
      <c r="CO327" s="282"/>
      <c r="CP327" s="282"/>
      <c r="CQ327" s="282"/>
      <c r="CR327" s="282"/>
      <c r="CS327" s="282"/>
      <c r="CT327" s="282"/>
      <c r="CU327" s="282"/>
      <c r="CV327" s="282"/>
      <c r="CW327" s="282"/>
      <c r="CX327" s="282"/>
      <c r="CY327" s="282"/>
      <c r="CZ327" s="282"/>
      <c r="DA327" s="282"/>
      <c r="DB327" s="282"/>
      <c r="DC327" s="282"/>
      <c r="DD327" s="282"/>
      <c r="DE327" s="282"/>
      <c r="DF327" s="282"/>
      <c r="DG327" s="282"/>
    </row>
    <row r="328" spans="36:111">
      <c r="AJ328" s="282"/>
      <c r="AK328" s="282"/>
      <c r="AL328" s="282"/>
      <c r="AM328" s="282"/>
      <c r="AN328" s="282"/>
      <c r="AO328" s="282"/>
      <c r="AP328" s="282"/>
      <c r="AQ328" s="282"/>
      <c r="AR328" s="282"/>
      <c r="AS328" s="282"/>
      <c r="AT328" s="282"/>
      <c r="AU328" s="282"/>
      <c r="AV328" s="282"/>
      <c r="AW328" s="282"/>
      <c r="AX328" s="282"/>
      <c r="AY328" s="282"/>
      <c r="AZ328" s="282"/>
      <c r="BA328" s="282"/>
      <c r="BB328" s="282"/>
      <c r="BC328" s="282"/>
      <c r="BD328" s="282"/>
      <c r="BE328" s="282"/>
      <c r="BF328" s="282"/>
      <c r="BG328" s="282"/>
      <c r="BH328" s="282"/>
      <c r="BI328" s="282"/>
      <c r="BJ328" s="282"/>
      <c r="BK328" s="282"/>
      <c r="BL328" s="282"/>
      <c r="BM328" s="282"/>
      <c r="BN328" s="282"/>
      <c r="BO328" s="282"/>
      <c r="BP328" s="282"/>
      <c r="BQ328" s="282"/>
      <c r="BR328" s="282"/>
      <c r="BS328" s="282"/>
      <c r="BT328" s="282"/>
      <c r="BU328" s="282"/>
      <c r="BV328" s="282"/>
      <c r="BW328" s="282"/>
      <c r="BX328" s="282"/>
      <c r="BY328" s="282"/>
      <c r="BZ328" s="282"/>
      <c r="CA328" s="282"/>
      <c r="CB328" s="282"/>
      <c r="CC328" s="282"/>
      <c r="CD328" s="282"/>
      <c r="CE328" s="282"/>
      <c r="CF328" s="282"/>
      <c r="CG328" s="282"/>
      <c r="CH328" s="282"/>
      <c r="CI328" s="282"/>
      <c r="CJ328" s="282"/>
      <c r="CK328" s="282"/>
      <c r="CL328" s="282"/>
      <c r="CM328" s="282"/>
      <c r="CN328" s="282"/>
      <c r="CO328" s="282"/>
      <c r="CP328" s="282"/>
      <c r="CQ328" s="282"/>
      <c r="CR328" s="282"/>
      <c r="CS328" s="282"/>
      <c r="CT328" s="282"/>
      <c r="CU328" s="282"/>
      <c r="CV328" s="282"/>
      <c r="CW328" s="282"/>
      <c r="CX328" s="282"/>
      <c r="CY328" s="282"/>
      <c r="CZ328" s="282"/>
      <c r="DA328" s="282"/>
      <c r="DB328" s="282"/>
      <c r="DC328" s="282"/>
      <c r="DD328" s="282"/>
      <c r="DE328" s="282"/>
      <c r="DF328" s="282"/>
      <c r="DG328" s="282"/>
    </row>
    <row r="329" spans="36:111">
      <c r="AJ329" s="282"/>
      <c r="AK329" s="282"/>
      <c r="AL329" s="282"/>
      <c r="AM329" s="282"/>
      <c r="AN329" s="282"/>
      <c r="AO329" s="282"/>
      <c r="AP329" s="282"/>
      <c r="AQ329" s="282"/>
      <c r="AR329" s="282"/>
      <c r="AS329" s="282"/>
      <c r="AT329" s="282"/>
      <c r="AU329" s="282"/>
      <c r="AV329" s="282"/>
      <c r="AW329" s="282"/>
      <c r="AX329" s="282"/>
      <c r="AY329" s="282"/>
      <c r="AZ329" s="282"/>
      <c r="BA329" s="282"/>
      <c r="BB329" s="282"/>
      <c r="BC329" s="282"/>
      <c r="BD329" s="282"/>
      <c r="BE329" s="282"/>
      <c r="BF329" s="282"/>
      <c r="BG329" s="282"/>
      <c r="BH329" s="282"/>
      <c r="BI329" s="282"/>
      <c r="BJ329" s="282"/>
      <c r="BK329" s="282"/>
      <c r="BL329" s="282"/>
      <c r="BM329" s="282"/>
      <c r="BN329" s="282"/>
      <c r="BO329" s="282"/>
      <c r="BP329" s="282"/>
      <c r="BQ329" s="282"/>
      <c r="BR329" s="282"/>
      <c r="BS329" s="282"/>
      <c r="BT329" s="282"/>
      <c r="BU329" s="282"/>
      <c r="BV329" s="282"/>
      <c r="BW329" s="282"/>
      <c r="BX329" s="282"/>
      <c r="BY329" s="282"/>
      <c r="BZ329" s="282"/>
      <c r="CA329" s="282"/>
      <c r="CB329" s="282"/>
      <c r="CC329" s="282"/>
      <c r="CD329" s="282"/>
      <c r="CE329" s="282"/>
      <c r="CF329" s="282"/>
      <c r="CG329" s="282"/>
      <c r="CH329" s="282"/>
      <c r="CI329" s="282"/>
      <c r="CJ329" s="282"/>
      <c r="CK329" s="282"/>
      <c r="CL329" s="282"/>
      <c r="CM329" s="282"/>
      <c r="CN329" s="282"/>
      <c r="CO329" s="282"/>
      <c r="CP329" s="282"/>
      <c r="CQ329" s="282"/>
      <c r="CR329" s="282"/>
      <c r="CS329" s="282"/>
      <c r="CT329" s="282"/>
      <c r="CU329" s="282"/>
      <c r="CV329" s="282"/>
      <c r="CW329" s="282"/>
      <c r="CX329" s="282"/>
      <c r="CY329" s="282"/>
      <c r="CZ329" s="282"/>
      <c r="DA329" s="282"/>
      <c r="DB329" s="282"/>
      <c r="DC329" s="282"/>
      <c r="DD329" s="282"/>
      <c r="DE329" s="282"/>
      <c r="DF329" s="282"/>
      <c r="DG329" s="282"/>
    </row>
  </sheetData>
  <dataConsolidate link="1"/>
  <phoneticPr fontId="12" type="noConversion"/>
  <pageMargins left="0.16" right="0.16" top="0.75" bottom="0.75" header="0.16" footer="0.3"/>
  <pageSetup paperSize="9" scale="6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54E5A"/>
    <pageSetUpPr fitToPage="1"/>
  </sheetPr>
  <dimension ref="A1:BV236"/>
  <sheetViews>
    <sheetView showGridLines="0" zoomScaleNormal="100" zoomScaleSheetLayoutView="75" workbookViewId="0">
      <pane xSplit="1" ySplit="4" topLeftCell="R5" activePane="bottomRight" state="frozen"/>
      <selection activeCell="A47" sqref="A47"/>
      <selection pane="topRight" activeCell="A47" sqref="A47"/>
      <selection pane="bottomLeft" activeCell="A47" sqref="A47"/>
      <selection pane="bottomRight"/>
    </sheetView>
  </sheetViews>
  <sheetFormatPr defaultColWidth="9.109375" defaultRowHeight="13.2" outlineLevelCol="1"/>
  <cols>
    <col min="1" max="1" width="74" style="1" customWidth="1"/>
    <col min="2" max="2" width="8.109375" style="1" hidden="1" customWidth="1" outlineLevel="1"/>
    <col min="3" max="5" width="9.109375" style="1" hidden="1" customWidth="1" outlineLevel="1"/>
    <col min="6" max="6" width="8.109375" style="1" hidden="1" customWidth="1" outlineLevel="1"/>
    <col min="7" max="13" width="9.109375" style="1" hidden="1" customWidth="1" outlineLevel="1"/>
    <col min="14" max="14" width="9.109375" style="1" collapsed="1"/>
    <col min="15" max="22" width="9.109375" style="1"/>
    <col min="23" max="23" width="9.109375" style="1" customWidth="1"/>
    <col min="24" max="16384" width="9.109375" style="1"/>
  </cols>
  <sheetData>
    <row r="1" spans="1:74" s="10" customFormat="1">
      <c r="A1" s="650" t="s">
        <v>11</v>
      </c>
      <c r="B1" s="651"/>
      <c r="C1" s="652"/>
      <c r="D1" s="652"/>
      <c r="E1" s="653"/>
      <c r="F1" s="650"/>
      <c r="G1" s="650"/>
      <c r="H1" s="650"/>
      <c r="I1" s="650"/>
      <c r="J1" s="654"/>
      <c r="K1" s="650"/>
      <c r="L1" s="650"/>
      <c r="M1" s="650"/>
      <c r="N1" s="654"/>
      <c r="O1" s="650"/>
      <c r="P1" s="650"/>
      <c r="Q1" s="650"/>
      <c r="R1" s="654"/>
      <c r="S1" s="650"/>
      <c r="T1" s="650"/>
      <c r="U1" s="655"/>
      <c r="V1" s="654"/>
      <c r="W1" s="650"/>
      <c r="X1" s="650"/>
      <c r="Y1" s="655"/>
      <c r="Z1" s="654"/>
      <c r="AA1" s="650"/>
      <c r="AB1" s="650"/>
      <c r="AC1" s="655"/>
    </row>
    <row r="2" spans="1:74" s="10" customFormat="1">
      <c r="A2" s="656" t="s">
        <v>53</v>
      </c>
      <c r="B2" s="756"/>
      <c r="C2" s="757"/>
      <c r="D2" s="757"/>
      <c r="E2" s="758"/>
      <c r="F2" s="650"/>
      <c r="G2" s="650"/>
      <c r="H2" s="650"/>
      <c r="I2" s="650"/>
      <c r="J2" s="654"/>
      <c r="K2" s="650"/>
      <c r="L2" s="650"/>
      <c r="M2" s="650"/>
      <c r="N2" s="654"/>
      <c r="O2" s="650"/>
      <c r="P2" s="650"/>
      <c r="Q2" s="650"/>
      <c r="R2" s="654"/>
      <c r="S2" s="650"/>
      <c r="T2" s="650"/>
      <c r="U2" s="655"/>
      <c r="V2" s="654"/>
      <c r="W2" s="650"/>
      <c r="X2" s="650"/>
      <c r="Y2" s="655"/>
      <c r="Z2" s="654"/>
      <c r="AA2" s="650"/>
      <c r="AB2" s="650"/>
      <c r="AC2" s="655"/>
    </row>
    <row r="3" spans="1:74" ht="15.6">
      <c r="A3" s="688"/>
      <c r="B3" s="716" t="s">
        <v>309</v>
      </c>
      <c r="C3" s="689"/>
      <c r="D3" s="689"/>
      <c r="E3" s="698"/>
      <c r="F3" s="689">
        <v>2018</v>
      </c>
      <c r="G3" s="689"/>
      <c r="H3" s="689"/>
      <c r="I3" s="689"/>
      <c r="J3" s="716" t="s">
        <v>356</v>
      </c>
      <c r="K3" s="689"/>
      <c r="L3" s="689"/>
      <c r="M3" s="689"/>
      <c r="N3" s="716">
        <v>2020</v>
      </c>
      <c r="O3" s="689"/>
      <c r="P3" s="689"/>
      <c r="Q3" s="689"/>
      <c r="R3" s="716">
        <v>2021</v>
      </c>
      <c r="S3" s="689"/>
      <c r="T3" s="689"/>
      <c r="U3" s="698"/>
      <c r="V3" s="716">
        <v>2022</v>
      </c>
      <c r="W3" s="689"/>
      <c r="X3" s="689"/>
      <c r="Y3" s="698"/>
      <c r="Z3" s="716">
        <v>2023</v>
      </c>
      <c r="AA3" s="689"/>
      <c r="AB3" s="689"/>
      <c r="AC3" s="698"/>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row>
    <row r="4" spans="1:74">
      <c r="A4" s="688" t="s">
        <v>1</v>
      </c>
      <c r="B4" s="716" t="s">
        <v>9</v>
      </c>
      <c r="C4" s="689" t="s">
        <v>8</v>
      </c>
      <c r="D4" s="689" t="s">
        <v>7</v>
      </c>
      <c r="E4" s="698" t="s">
        <v>10</v>
      </c>
      <c r="F4" s="689" t="s">
        <v>9</v>
      </c>
      <c r="G4" s="689" t="s">
        <v>8</v>
      </c>
      <c r="H4" s="689" t="s">
        <v>7</v>
      </c>
      <c r="I4" s="689" t="s">
        <v>10</v>
      </c>
      <c r="J4" s="716" t="s">
        <v>9</v>
      </c>
      <c r="K4" s="689" t="s">
        <v>8</v>
      </c>
      <c r="L4" s="689" t="s">
        <v>7</v>
      </c>
      <c r="M4" s="689" t="s">
        <v>10</v>
      </c>
      <c r="N4" s="716" t="s">
        <v>9</v>
      </c>
      <c r="O4" s="689" t="s">
        <v>8</v>
      </c>
      <c r="P4" s="689" t="s">
        <v>7</v>
      </c>
      <c r="Q4" s="689" t="s">
        <v>10</v>
      </c>
      <c r="R4" s="716" t="s">
        <v>9</v>
      </c>
      <c r="S4" s="689" t="s">
        <v>8</v>
      </c>
      <c r="T4" s="689" t="s">
        <v>7</v>
      </c>
      <c r="U4" s="698" t="s">
        <v>10</v>
      </c>
      <c r="V4" s="716" t="s">
        <v>9</v>
      </c>
      <c r="W4" s="689" t="s">
        <v>8</v>
      </c>
      <c r="X4" s="689" t="s">
        <v>7</v>
      </c>
      <c r="Y4" s="698" t="s">
        <v>10</v>
      </c>
      <c r="Z4" s="716" t="s">
        <v>9</v>
      </c>
      <c r="AA4" s="689" t="s">
        <v>8</v>
      </c>
      <c r="AB4" s="689" t="s">
        <v>7</v>
      </c>
      <c r="AC4" s="698" t="s">
        <v>10</v>
      </c>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row>
    <row r="5" spans="1:74">
      <c r="A5" s="15" t="s">
        <v>18</v>
      </c>
      <c r="B5" s="242">
        <v>37383</v>
      </c>
      <c r="C5" s="16">
        <v>36295</v>
      </c>
      <c r="D5" s="230">
        <v>34992</v>
      </c>
      <c r="E5" s="243">
        <v>35151</v>
      </c>
      <c r="F5" s="16">
        <v>28993</v>
      </c>
      <c r="G5" s="16">
        <v>30263</v>
      </c>
      <c r="H5" s="16">
        <v>29948</v>
      </c>
      <c r="I5" s="243">
        <v>30025</v>
      </c>
      <c r="J5" s="203">
        <v>30886</v>
      </c>
      <c r="K5" s="203">
        <v>31367</v>
      </c>
      <c r="L5" s="203">
        <v>37956</v>
      </c>
      <c r="M5" s="203">
        <v>36549</v>
      </c>
      <c r="N5" s="567">
        <v>41319</v>
      </c>
      <c r="O5" s="203">
        <v>49606</v>
      </c>
      <c r="P5" s="203">
        <v>48795</v>
      </c>
      <c r="Q5" s="203">
        <v>45840</v>
      </c>
      <c r="R5" s="567">
        <v>47789</v>
      </c>
      <c r="S5" s="203">
        <v>47528</v>
      </c>
      <c r="T5" s="203">
        <v>49754</v>
      </c>
      <c r="U5" s="451">
        <v>50348</v>
      </c>
      <c r="V5" s="567">
        <v>51215</v>
      </c>
      <c r="W5" s="203">
        <v>56807</v>
      </c>
      <c r="X5" s="203">
        <v>67381</v>
      </c>
      <c r="Y5" s="451">
        <v>67067</v>
      </c>
      <c r="Z5" s="624">
        <v>67283</v>
      </c>
      <c r="AA5" s="203">
        <v>72561</v>
      </c>
      <c r="AB5" s="203">
        <v>71265</v>
      </c>
      <c r="AC5" s="451">
        <v>67501</v>
      </c>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row>
    <row r="6" spans="1:74">
      <c r="A6" s="15" t="s">
        <v>44</v>
      </c>
      <c r="B6" s="242">
        <v>2954</v>
      </c>
      <c r="C6" s="16">
        <v>2892</v>
      </c>
      <c r="D6" s="16">
        <v>2833</v>
      </c>
      <c r="E6" s="244">
        <v>2934</v>
      </c>
      <c r="F6" s="16">
        <v>1909</v>
      </c>
      <c r="G6" s="16">
        <v>2078</v>
      </c>
      <c r="H6" s="16">
        <v>2183</v>
      </c>
      <c r="I6" s="244">
        <v>2288</v>
      </c>
      <c r="J6" s="203">
        <v>2426</v>
      </c>
      <c r="K6" s="203">
        <v>2651</v>
      </c>
      <c r="L6" s="203">
        <v>2875</v>
      </c>
      <c r="M6" s="203">
        <v>2858</v>
      </c>
      <c r="N6" s="567">
        <v>2899</v>
      </c>
      <c r="O6" s="203">
        <v>2659</v>
      </c>
      <c r="P6" s="203">
        <v>2470</v>
      </c>
      <c r="Q6" s="203">
        <v>2241</v>
      </c>
      <c r="R6" s="567">
        <v>2257</v>
      </c>
      <c r="S6" s="203">
        <v>2422</v>
      </c>
      <c r="T6" s="203">
        <v>2395</v>
      </c>
      <c r="U6" s="451">
        <v>2342</v>
      </c>
      <c r="V6" s="567">
        <v>2437</v>
      </c>
      <c r="W6" s="203">
        <v>2566</v>
      </c>
      <c r="X6" s="203">
        <v>2702</v>
      </c>
      <c r="Y6" s="451">
        <v>2689</v>
      </c>
      <c r="Z6" s="624">
        <v>2805</v>
      </c>
      <c r="AA6" s="203">
        <v>4030</v>
      </c>
      <c r="AB6" s="203">
        <v>4228</v>
      </c>
      <c r="AC6" s="451">
        <v>4345</v>
      </c>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row>
    <row r="7" spans="1:74">
      <c r="A7" s="15" t="s">
        <v>45</v>
      </c>
      <c r="B7" s="242">
        <v>9720</v>
      </c>
      <c r="C7" s="16">
        <v>9450</v>
      </c>
      <c r="D7" s="16">
        <v>9226</v>
      </c>
      <c r="E7" s="244">
        <v>9523</v>
      </c>
      <c r="F7" s="16">
        <v>7674</v>
      </c>
      <c r="G7" s="16">
        <v>7890</v>
      </c>
      <c r="H7" s="16">
        <v>7875</v>
      </c>
      <c r="I7" s="244">
        <v>8099</v>
      </c>
      <c r="J7" s="203">
        <v>8357</v>
      </c>
      <c r="K7" s="203">
        <v>8378</v>
      </c>
      <c r="L7" s="203">
        <v>8445</v>
      </c>
      <c r="M7" s="203">
        <v>8021</v>
      </c>
      <c r="N7" s="567">
        <v>8573</v>
      </c>
      <c r="O7" s="203">
        <v>8187</v>
      </c>
      <c r="P7" s="203">
        <v>8180</v>
      </c>
      <c r="Q7" s="203">
        <v>7889</v>
      </c>
      <c r="R7" s="567">
        <v>8217</v>
      </c>
      <c r="S7" s="203">
        <v>8204</v>
      </c>
      <c r="T7" s="203">
        <v>8544</v>
      </c>
      <c r="U7" s="451">
        <v>8991</v>
      </c>
      <c r="V7" s="567">
        <v>9615</v>
      </c>
      <c r="W7" s="203">
        <v>10498</v>
      </c>
      <c r="X7" s="203">
        <v>12111</v>
      </c>
      <c r="Y7" s="451">
        <v>12720</v>
      </c>
      <c r="Z7" s="624">
        <v>13319</v>
      </c>
      <c r="AA7" s="203">
        <v>14349</v>
      </c>
      <c r="AB7" s="203">
        <v>14548</v>
      </c>
      <c r="AC7" s="451">
        <v>14358</v>
      </c>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row>
    <row r="8" spans="1:74">
      <c r="A8" s="15" t="s">
        <v>348</v>
      </c>
      <c r="B8" s="242"/>
      <c r="C8" s="16"/>
      <c r="D8" s="16"/>
      <c r="E8" s="244"/>
      <c r="F8" s="16"/>
      <c r="G8" s="16"/>
      <c r="H8" s="16"/>
      <c r="I8" s="244"/>
      <c r="J8" s="203">
        <v>3383</v>
      </c>
      <c r="K8" s="203">
        <v>3325</v>
      </c>
      <c r="L8" s="203">
        <v>3422</v>
      </c>
      <c r="M8" s="203">
        <v>3557</v>
      </c>
      <c r="N8" s="567">
        <v>3764</v>
      </c>
      <c r="O8" s="203">
        <v>3564</v>
      </c>
      <c r="P8" s="203">
        <v>3479</v>
      </c>
      <c r="Q8" s="203">
        <v>3261</v>
      </c>
      <c r="R8" s="567">
        <v>3359</v>
      </c>
      <c r="S8" s="203">
        <v>3244</v>
      </c>
      <c r="T8" s="203">
        <v>3158</v>
      </c>
      <c r="U8" s="451">
        <v>3244</v>
      </c>
      <c r="V8" s="567">
        <v>3213</v>
      </c>
      <c r="W8" s="203">
        <v>3470</v>
      </c>
      <c r="X8" s="203">
        <v>4423</v>
      </c>
      <c r="Y8" s="451">
        <v>4752</v>
      </c>
      <c r="Z8" s="624">
        <v>5490</v>
      </c>
      <c r="AA8" s="203">
        <v>5865</v>
      </c>
      <c r="AB8" s="203">
        <v>5814</v>
      </c>
      <c r="AC8" s="451">
        <v>5763</v>
      </c>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row>
    <row r="9" spans="1:74" s="10" customFormat="1" ht="12" customHeight="1">
      <c r="A9" s="15" t="s">
        <v>83</v>
      </c>
      <c r="B9" s="242">
        <v>2329</v>
      </c>
      <c r="C9" s="16">
        <v>2287</v>
      </c>
      <c r="D9" s="16">
        <v>2177</v>
      </c>
      <c r="E9" s="244">
        <v>2098</v>
      </c>
      <c r="F9" s="16">
        <v>1041</v>
      </c>
      <c r="G9" s="16">
        <v>1118</v>
      </c>
      <c r="H9" s="16">
        <v>937</v>
      </c>
      <c r="I9" s="244">
        <v>901</v>
      </c>
      <c r="J9" s="203">
        <v>1031</v>
      </c>
      <c r="K9" s="203">
        <v>1080</v>
      </c>
      <c r="L9" s="203">
        <v>1972</v>
      </c>
      <c r="M9" s="203">
        <v>1795</v>
      </c>
      <c r="N9" s="567">
        <v>3751</v>
      </c>
      <c r="O9" s="203">
        <v>1839</v>
      </c>
      <c r="P9" s="203">
        <v>1807</v>
      </c>
      <c r="Q9" s="203">
        <v>1706</v>
      </c>
      <c r="R9" s="567">
        <v>1656</v>
      </c>
      <c r="S9" s="203">
        <v>1668</v>
      </c>
      <c r="T9" s="203">
        <v>1695</v>
      </c>
      <c r="U9" s="451">
        <v>1962</v>
      </c>
      <c r="V9" s="567">
        <v>2188</v>
      </c>
      <c r="W9" s="203">
        <v>2374</v>
      </c>
      <c r="X9" s="203">
        <v>2420</v>
      </c>
      <c r="Y9" s="451">
        <v>2668</v>
      </c>
      <c r="Z9" s="624">
        <v>2578</v>
      </c>
      <c r="AA9" s="203">
        <v>2722</v>
      </c>
      <c r="AB9" s="203">
        <v>2740</v>
      </c>
      <c r="AC9" s="451">
        <v>2276</v>
      </c>
    </row>
    <row r="10" spans="1:74">
      <c r="A10" s="17" t="s">
        <v>19</v>
      </c>
      <c r="B10" s="245">
        <v>1496</v>
      </c>
      <c r="C10" s="18">
        <v>1626</v>
      </c>
      <c r="D10" s="18">
        <v>1699</v>
      </c>
      <c r="E10" s="246">
        <v>1537</v>
      </c>
      <c r="F10" s="18">
        <v>1917</v>
      </c>
      <c r="G10" s="18">
        <v>1997</v>
      </c>
      <c r="H10" s="18">
        <v>1800</v>
      </c>
      <c r="I10" s="246">
        <v>1619</v>
      </c>
      <c r="J10" s="569">
        <v>1769</v>
      </c>
      <c r="K10" s="569">
        <v>1898</v>
      </c>
      <c r="L10" s="569">
        <v>2051</v>
      </c>
      <c r="M10" s="569">
        <v>1449</v>
      </c>
      <c r="N10" s="570">
        <v>1802</v>
      </c>
      <c r="O10" s="569">
        <v>1560</v>
      </c>
      <c r="P10" s="569">
        <v>1640</v>
      </c>
      <c r="Q10" s="569">
        <v>1484</v>
      </c>
      <c r="R10" s="570">
        <v>1508</v>
      </c>
      <c r="S10" s="569">
        <v>1536</v>
      </c>
      <c r="T10" s="569">
        <v>1614</v>
      </c>
      <c r="U10" s="571">
        <v>1790</v>
      </c>
      <c r="V10" s="570">
        <v>1585</v>
      </c>
      <c r="W10" s="569">
        <v>1883</v>
      </c>
      <c r="X10" s="569">
        <v>2042</v>
      </c>
      <c r="Y10" s="571">
        <v>2193</v>
      </c>
      <c r="Z10" s="625">
        <v>2065</v>
      </c>
      <c r="AA10" s="569">
        <v>2420</v>
      </c>
      <c r="AB10" s="569">
        <v>2355</v>
      </c>
      <c r="AC10" s="571">
        <v>2234</v>
      </c>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row>
    <row r="11" spans="1:74">
      <c r="A11" s="19" t="s">
        <v>41</v>
      </c>
      <c r="B11" s="247">
        <f t="shared" ref="B11:W11" si="0">SUM(B5:B10)</f>
        <v>53882</v>
      </c>
      <c r="C11" s="20">
        <f t="shared" si="0"/>
        <v>52550</v>
      </c>
      <c r="D11" s="20">
        <f t="shared" si="0"/>
        <v>50927</v>
      </c>
      <c r="E11" s="248">
        <f t="shared" si="0"/>
        <v>51243</v>
      </c>
      <c r="F11" s="20">
        <f t="shared" si="0"/>
        <v>41534</v>
      </c>
      <c r="G11" s="20">
        <f t="shared" si="0"/>
        <v>43346</v>
      </c>
      <c r="H11" s="20">
        <f t="shared" si="0"/>
        <v>42743</v>
      </c>
      <c r="I11" s="248">
        <f t="shared" si="0"/>
        <v>42932</v>
      </c>
      <c r="J11" s="20">
        <f>SUM(J5:J10)</f>
        <v>47852</v>
      </c>
      <c r="K11" s="20">
        <f t="shared" si="0"/>
        <v>48699</v>
      </c>
      <c r="L11" s="20">
        <f t="shared" si="0"/>
        <v>56721</v>
      </c>
      <c r="M11" s="20">
        <f t="shared" si="0"/>
        <v>54229</v>
      </c>
      <c r="N11" s="431">
        <f t="shared" si="0"/>
        <v>62108</v>
      </c>
      <c r="O11" s="20">
        <f t="shared" si="0"/>
        <v>67415</v>
      </c>
      <c r="P11" s="20">
        <f t="shared" si="0"/>
        <v>66371</v>
      </c>
      <c r="Q11" s="20">
        <f t="shared" si="0"/>
        <v>62421</v>
      </c>
      <c r="R11" s="431">
        <f t="shared" si="0"/>
        <v>64786</v>
      </c>
      <c r="S11" s="20">
        <f t="shared" si="0"/>
        <v>64602</v>
      </c>
      <c r="T11" s="20">
        <f t="shared" si="0"/>
        <v>67160</v>
      </c>
      <c r="U11" s="471">
        <f t="shared" si="0"/>
        <v>68677</v>
      </c>
      <c r="V11" s="431">
        <f t="shared" si="0"/>
        <v>70253</v>
      </c>
      <c r="W11" s="20">
        <f t="shared" si="0"/>
        <v>77598</v>
      </c>
      <c r="X11" s="20">
        <f t="shared" ref="X11:AC11" si="1">SUM(X5:X10)</f>
        <v>91079</v>
      </c>
      <c r="Y11" s="471">
        <f t="shared" si="1"/>
        <v>92089</v>
      </c>
      <c r="Z11" s="626">
        <f t="shared" si="1"/>
        <v>93540</v>
      </c>
      <c r="AA11" s="20">
        <f t="shared" si="1"/>
        <v>101947</v>
      </c>
      <c r="AB11" s="20">
        <f t="shared" si="1"/>
        <v>100950</v>
      </c>
      <c r="AC11" s="471">
        <f t="shared" si="1"/>
        <v>96477</v>
      </c>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row>
    <row r="12" spans="1:74">
      <c r="A12" s="15" t="s">
        <v>12</v>
      </c>
      <c r="B12" s="242">
        <v>18027</v>
      </c>
      <c r="C12" s="16">
        <v>18341</v>
      </c>
      <c r="D12" s="16">
        <v>18290</v>
      </c>
      <c r="E12" s="244">
        <v>18810</v>
      </c>
      <c r="F12" s="16">
        <v>12054</v>
      </c>
      <c r="G12" s="16">
        <v>12926</v>
      </c>
      <c r="H12" s="16">
        <v>13131</v>
      </c>
      <c r="I12" s="244">
        <v>12718</v>
      </c>
      <c r="J12" s="16">
        <v>14006</v>
      </c>
      <c r="K12" s="16">
        <v>14600</v>
      </c>
      <c r="L12" s="16">
        <v>15446</v>
      </c>
      <c r="M12" s="16">
        <v>14501</v>
      </c>
      <c r="N12" s="429">
        <v>16159</v>
      </c>
      <c r="O12" s="16">
        <v>16036</v>
      </c>
      <c r="P12" s="16">
        <v>14704</v>
      </c>
      <c r="Q12" s="16">
        <v>13450</v>
      </c>
      <c r="R12" s="429">
        <v>14696</v>
      </c>
      <c r="S12" s="16">
        <v>15242</v>
      </c>
      <c r="T12" s="16">
        <v>16622</v>
      </c>
      <c r="U12" s="469">
        <v>17801</v>
      </c>
      <c r="V12" s="429">
        <v>20361</v>
      </c>
      <c r="W12" s="16">
        <v>23609</v>
      </c>
      <c r="X12" s="16">
        <v>27113</v>
      </c>
      <c r="Y12" s="469">
        <v>27219</v>
      </c>
      <c r="Z12" s="242">
        <v>29819</v>
      </c>
      <c r="AA12" s="16">
        <v>32394</v>
      </c>
      <c r="AB12" s="16">
        <v>31979</v>
      </c>
      <c r="AC12" s="469">
        <v>29283</v>
      </c>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row>
    <row r="13" spans="1:74" s="10" customFormat="1">
      <c r="A13" s="15" t="s">
        <v>20</v>
      </c>
      <c r="B13" s="242">
        <v>29991</v>
      </c>
      <c r="C13" s="16">
        <v>28677</v>
      </c>
      <c r="D13" s="16">
        <v>27934</v>
      </c>
      <c r="E13" s="244">
        <v>29994</v>
      </c>
      <c r="F13" s="16">
        <v>23503</v>
      </c>
      <c r="G13" s="16">
        <v>25562</v>
      </c>
      <c r="H13" s="16">
        <v>24297</v>
      </c>
      <c r="I13" s="244">
        <v>24503</v>
      </c>
      <c r="J13" s="16">
        <v>26207</v>
      </c>
      <c r="K13" s="16">
        <v>27360</v>
      </c>
      <c r="L13" s="16">
        <v>28504</v>
      </c>
      <c r="M13" s="16">
        <v>27861</v>
      </c>
      <c r="N13" s="429">
        <v>28064</v>
      </c>
      <c r="O13" s="16">
        <v>28049</v>
      </c>
      <c r="P13" s="16">
        <v>27464</v>
      </c>
      <c r="Q13" s="16">
        <v>25777</v>
      </c>
      <c r="R13" s="429">
        <v>28491</v>
      </c>
      <c r="S13" s="16">
        <v>29682</v>
      </c>
      <c r="T13" s="16">
        <v>30715</v>
      </c>
      <c r="U13" s="469">
        <v>30363</v>
      </c>
      <c r="V13" s="429">
        <v>32390</v>
      </c>
      <c r="W13" s="16">
        <v>36600</v>
      </c>
      <c r="X13" s="16">
        <v>40636</v>
      </c>
      <c r="Y13" s="469">
        <v>40849</v>
      </c>
      <c r="Z13" s="242">
        <v>41925</v>
      </c>
      <c r="AA13" s="16">
        <v>47323</v>
      </c>
      <c r="AB13" s="16">
        <v>47354</v>
      </c>
      <c r="AC13" s="469">
        <v>45072</v>
      </c>
    </row>
    <row r="14" spans="1:74">
      <c r="A14" s="15" t="s">
        <v>46</v>
      </c>
      <c r="B14" s="242">
        <v>1645</v>
      </c>
      <c r="C14" s="16">
        <v>1754</v>
      </c>
      <c r="D14" s="16">
        <v>1760</v>
      </c>
      <c r="E14" s="244">
        <v>1295</v>
      </c>
      <c r="F14" s="16">
        <v>86</v>
      </c>
      <c r="G14" s="16">
        <v>98</v>
      </c>
      <c r="H14" s="16">
        <v>291</v>
      </c>
      <c r="I14" s="244">
        <v>102</v>
      </c>
      <c r="J14" s="16">
        <v>97</v>
      </c>
      <c r="K14" s="16">
        <v>119</v>
      </c>
      <c r="L14" s="16">
        <v>213</v>
      </c>
      <c r="M14" s="16">
        <v>125</v>
      </c>
      <c r="N14" s="429">
        <v>815</v>
      </c>
      <c r="O14" s="16">
        <v>167</v>
      </c>
      <c r="P14" s="16">
        <v>138</v>
      </c>
      <c r="Q14" s="16">
        <v>58</v>
      </c>
      <c r="R14" s="429">
        <v>664</v>
      </c>
      <c r="S14" s="16">
        <v>624</v>
      </c>
      <c r="T14" s="16">
        <v>625</v>
      </c>
      <c r="U14" s="469">
        <v>847</v>
      </c>
      <c r="V14" s="429">
        <v>752</v>
      </c>
      <c r="W14" s="16">
        <v>1016</v>
      </c>
      <c r="X14" s="16">
        <v>1462</v>
      </c>
      <c r="Y14" s="469">
        <v>889</v>
      </c>
      <c r="Z14" s="242">
        <v>763</v>
      </c>
      <c r="AA14" s="16">
        <v>789</v>
      </c>
      <c r="AB14" s="16">
        <v>690</v>
      </c>
      <c r="AC14" s="469">
        <v>965</v>
      </c>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row>
    <row r="15" spans="1:74">
      <c r="A15" s="15" t="s">
        <v>21</v>
      </c>
      <c r="B15" s="242">
        <v>15191</v>
      </c>
      <c r="C15" s="16">
        <v>14550</v>
      </c>
      <c r="D15" s="16">
        <v>19742</v>
      </c>
      <c r="E15" s="244">
        <v>24496</v>
      </c>
      <c r="F15" s="16">
        <v>23249</v>
      </c>
      <c r="G15" s="16">
        <v>9521</v>
      </c>
      <c r="H15" s="16">
        <v>12023</v>
      </c>
      <c r="I15" s="244">
        <v>16414</v>
      </c>
      <c r="J15" s="16">
        <v>13495</v>
      </c>
      <c r="K15" s="16">
        <v>11720</v>
      </c>
      <c r="L15" s="16">
        <v>13645</v>
      </c>
      <c r="M15" s="16">
        <v>15005</v>
      </c>
      <c r="N15" s="429">
        <v>12837</v>
      </c>
      <c r="O15" s="16">
        <v>5277</v>
      </c>
      <c r="P15" s="16">
        <v>10251</v>
      </c>
      <c r="Q15" s="16">
        <v>11655</v>
      </c>
      <c r="R15" s="429">
        <v>14746</v>
      </c>
      <c r="S15" s="16">
        <v>13720</v>
      </c>
      <c r="T15" s="16">
        <v>17106</v>
      </c>
      <c r="U15" s="469">
        <v>18990</v>
      </c>
      <c r="V15" s="429">
        <v>24183</v>
      </c>
      <c r="W15" s="16">
        <v>10419</v>
      </c>
      <c r="X15" s="16">
        <v>9883</v>
      </c>
      <c r="Y15" s="469">
        <v>11254</v>
      </c>
      <c r="Z15" s="242">
        <v>9882</v>
      </c>
      <c r="AA15" s="16">
        <v>9509</v>
      </c>
      <c r="AB15" s="16">
        <v>12906</v>
      </c>
      <c r="AC15" s="469">
        <v>10887</v>
      </c>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row>
    <row r="16" spans="1:74">
      <c r="A16" s="17" t="s">
        <v>22</v>
      </c>
      <c r="B16" s="245">
        <v>2800</v>
      </c>
      <c r="C16" s="18">
        <v>3231</v>
      </c>
      <c r="D16" s="18">
        <v>2950</v>
      </c>
      <c r="E16" s="246">
        <v>193</v>
      </c>
      <c r="F16" s="18">
        <v>34202</v>
      </c>
      <c r="G16" s="18">
        <v>1</v>
      </c>
      <c r="H16" s="18">
        <v>1</v>
      </c>
      <c r="I16" s="246">
        <v>1</v>
      </c>
      <c r="J16" s="18">
        <v>1</v>
      </c>
      <c r="K16" s="18">
        <v>1</v>
      </c>
      <c r="L16" s="18">
        <v>1</v>
      </c>
      <c r="M16" s="18">
        <v>1</v>
      </c>
      <c r="N16" s="430">
        <v>1</v>
      </c>
      <c r="O16" s="18">
        <v>6</v>
      </c>
      <c r="P16" s="18">
        <v>5</v>
      </c>
      <c r="Q16" s="18">
        <v>5</v>
      </c>
      <c r="R16" s="430">
        <v>5</v>
      </c>
      <c r="S16" s="18">
        <v>5</v>
      </c>
      <c r="T16" s="18">
        <v>5</v>
      </c>
      <c r="U16" s="470">
        <v>5</v>
      </c>
      <c r="V16" s="430">
        <v>5</v>
      </c>
      <c r="W16" s="18">
        <v>1</v>
      </c>
      <c r="X16" s="18">
        <v>1</v>
      </c>
      <c r="Y16" s="470">
        <v>1</v>
      </c>
      <c r="Z16" s="245">
        <v>1</v>
      </c>
      <c r="AA16" s="18">
        <v>1</v>
      </c>
      <c r="AB16" s="18">
        <v>1</v>
      </c>
      <c r="AC16" s="470">
        <v>0</v>
      </c>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row>
    <row r="17" spans="1:39">
      <c r="A17" s="21" t="s">
        <v>42</v>
      </c>
      <c r="B17" s="249">
        <f t="shared" ref="B17:G17" si="2">SUM(B12:B16)</f>
        <v>67654</v>
      </c>
      <c r="C17" s="22">
        <f t="shared" si="2"/>
        <v>66553</v>
      </c>
      <c r="D17" s="22">
        <f t="shared" si="2"/>
        <v>70676</v>
      </c>
      <c r="E17" s="250">
        <f t="shared" si="2"/>
        <v>74788</v>
      </c>
      <c r="F17" s="22">
        <f t="shared" si="2"/>
        <v>93094</v>
      </c>
      <c r="G17" s="22">
        <f t="shared" si="2"/>
        <v>48108</v>
      </c>
      <c r="H17" s="22">
        <f>SUM(H12:H16)</f>
        <v>49743</v>
      </c>
      <c r="I17" s="250">
        <f>SUM(I12:I16)</f>
        <v>53738</v>
      </c>
      <c r="J17" s="22">
        <f>SUM(J12:J16)</f>
        <v>53806</v>
      </c>
      <c r="K17" s="22">
        <f t="shared" ref="K17:R17" si="3">SUM(K12:K16)</f>
        <v>53800</v>
      </c>
      <c r="L17" s="22">
        <f t="shared" si="3"/>
        <v>57809</v>
      </c>
      <c r="M17" s="22">
        <f t="shared" si="3"/>
        <v>57493</v>
      </c>
      <c r="N17" s="432">
        <f t="shared" si="3"/>
        <v>57876</v>
      </c>
      <c r="O17" s="22">
        <f t="shared" si="3"/>
        <v>49535</v>
      </c>
      <c r="P17" s="22">
        <f>SUM(P12:P16)</f>
        <v>52562</v>
      </c>
      <c r="Q17" s="22">
        <f t="shared" si="3"/>
        <v>50945</v>
      </c>
      <c r="R17" s="432">
        <f t="shared" si="3"/>
        <v>58602</v>
      </c>
      <c r="S17" s="22">
        <f t="shared" ref="S17:AC17" si="4">SUM(S12:S16)</f>
        <v>59273</v>
      </c>
      <c r="T17" s="22">
        <f t="shared" si="4"/>
        <v>65073</v>
      </c>
      <c r="U17" s="472">
        <f t="shared" si="4"/>
        <v>68006</v>
      </c>
      <c r="V17" s="432">
        <f t="shared" si="4"/>
        <v>77691</v>
      </c>
      <c r="W17" s="22">
        <f t="shared" si="4"/>
        <v>71645</v>
      </c>
      <c r="X17" s="22">
        <f t="shared" si="4"/>
        <v>79095</v>
      </c>
      <c r="Y17" s="472">
        <f t="shared" si="4"/>
        <v>80212</v>
      </c>
      <c r="Z17" s="249">
        <f t="shared" si="4"/>
        <v>82390</v>
      </c>
      <c r="AA17" s="22">
        <f t="shared" si="4"/>
        <v>90016</v>
      </c>
      <c r="AB17" s="22">
        <f t="shared" si="4"/>
        <v>92930</v>
      </c>
      <c r="AC17" s="472">
        <f t="shared" si="4"/>
        <v>86207</v>
      </c>
      <c r="AD17" s="10"/>
      <c r="AE17" s="10"/>
      <c r="AF17" s="10"/>
      <c r="AG17" s="10"/>
      <c r="AH17" s="10"/>
      <c r="AI17" s="10"/>
      <c r="AJ17" s="10"/>
      <c r="AK17" s="10"/>
      <c r="AL17" s="10"/>
      <c r="AM17" s="10"/>
    </row>
    <row r="18" spans="1:39" ht="15" customHeight="1">
      <c r="A18" s="19" t="s">
        <v>43</v>
      </c>
      <c r="B18" s="247">
        <f t="shared" ref="B18:G18" si="5">+B11+B17</f>
        <v>121536</v>
      </c>
      <c r="C18" s="20">
        <f t="shared" si="5"/>
        <v>119103</v>
      </c>
      <c r="D18" s="20">
        <f t="shared" si="5"/>
        <v>121603</v>
      </c>
      <c r="E18" s="248">
        <f t="shared" si="5"/>
        <v>126031</v>
      </c>
      <c r="F18" s="20">
        <f t="shared" si="5"/>
        <v>134628</v>
      </c>
      <c r="G18" s="20">
        <f t="shared" si="5"/>
        <v>91454</v>
      </c>
      <c r="H18" s="20">
        <f t="shared" ref="H18:M18" si="6">+H11+H17</f>
        <v>92486</v>
      </c>
      <c r="I18" s="248">
        <f t="shared" si="6"/>
        <v>96670</v>
      </c>
      <c r="J18" s="20">
        <f t="shared" si="6"/>
        <v>101658</v>
      </c>
      <c r="K18" s="20">
        <f t="shared" si="6"/>
        <v>102499</v>
      </c>
      <c r="L18" s="20">
        <f t="shared" si="6"/>
        <v>114530</v>
      </c>
      <c r="M18" s="20">
        <f t="shared" si="6"/>
        <v>111722</v>
      </c>
      <c r="N18" s="433">
        <f t="shared" ref="N18:AC18" si="7">+N11+N17</f>
        <v>119984</v>
      </c>
      <c r="O18" s="20">
        <f t="shared" si="7"/>
        <v>116950</v>
      </c>
      <c r="P18" s="20">
        <f t="shared" si="7"/>
        <v>118933</v>
      </c>
      <c r="Q18" s="20">
        <f t="shared" si="7"/>
        <v>113366</v>
      </c>
      <c r="R18" s="433">
        <f t="shared" si="7"/>
        <v>123388</v>
      </c>
      <c r="S18" s="20">
        <f t="shared" si="7"/>
        <v>123875</v>
      </c>
      <c r="T18" s="20">
        <f t="shared" si="7"/>
        <v>132233</v>
      </c>
      <c r="U18" s="471">
        <f t="shared" si="7"/>
        <v>136683</v>
      </c>
      <c r="V18" s="433">
        <f t="shared" si="7"/>
        <v>147944</v>
      </c>
      <c r="W18" s="20">
        <f t="shared" si="7"/>
        <v>149243</v>
      </c>
      <c r="X18" s="20">
        <f t="shared" si="7"/>
        <v>170174</v>
      </c>
      <c r="Y18" s="471">
        <f t="shared" si="7"/>
        <v>172301</v>
      </c>
      <c r="Z18" s="247">
        <f t="shared" si="7"/>
        <v>175930</v>
      </c>
      <c r="AA18" s="20">
        <f t="shared" si="7"/>
        <v>191963</v>
      </c>
      <c r="AB18" s="20">
        <f t="shared" si="7"/>
        <v>193880</v>
      </c>
      <c r="AC18" s="471">
        <f t="shared" si="7"/>
        <v>182684</v>
      </c>
      <c r="AD18" s="10"/>
      <c r="AE18" s="10"/>
      <c r="AF18" s="10"/>
      <c r="AG18" s="10"/>
      <c r="AH18" s="10"/>
      <c r="AI18" s="10"/>
      <c r="AJ18" s="10"/>
      <c r="AK18" s="10"/>
      <c r="AL18" s="10"/>
      <c r="AM18" s="10"/>
    </row>
    <row r="19" spans="1:39">
      <c r="A19" s="15"/>
      <c r="B19" s="242"/>
      <c r="C19" s="16"/>
      <c r="D19" s="16"/>
      <c r="E19" s="251"/>
      <c r="F19" s="16"/>
      <c r="G19" s="16"/>
      <c r="H19" s="16"/>
      <c r="I19" s="251"/>
      <c r="N19" s="434"/>
      <c r="R19" s="434"/>
      <c r="U19" s="389"/>
      <c r="V19" s="434"/>
      <c r="Y19" s="389"/>
      <c r="Z19" s="387"/>
      <c r="AC19" s="389"/>
      <c r="AD19" s="10"/>
      <c r="AE19" s="10"/>
      <c r="AF19" s="10"/>
      <c r="AG19" s="10"/>
      <c r="AH19" s="10"/>
      <c r="AI19" s="10"/>
      <c r="AJ19" s="10"/>
      <c r="AK19" s="10"/>
      <c r="AL19" s="10"/>
      <c r="AM19" s="10"/>
    </row>
    <row r="20" spans="1:39">
      <c r="A20" s="15" t="s">
        <v>91</v>
      </c>
      <c r="B20" s="242">
        <v>56389</v>
      </c>
      <c r="C20" s="16">
        <v>51607</v>
      </c>
      <c r="D20" s="16">
        <v>54616</v>
      </c>
      <c r="E20" s="244">
        <v>60517</v>
      </c>
      <c r="F20" s="16">
        <v>67500</v>
      </c>
      <c r="G20" s="16">
        <v>34952</v>
      </c>
      <c r="H20" s="16">
        <v>37336</v>
      </c>
      <c r="I20" s="244">
        <v>42425</v>
      </c>
      <c r="J20" s="16">
        <v>47402</v>
      </c>
      <c r="K20" s="16">
        <v>44203</v>
      </c>
      <c r="L20" s="16">
        <v>50525</v>
      </c>
      <c r="M20" s="16">
        <v>53231</v>
      </c>
      <c r="N20" s="429">
        <v>58748</v>
      </c>
      <c r="O20" s="16">
        <v>54150</v>
      </c>
      <c r="P20" s="16">
        <v>56734</v>
      </c>
      <c r="Q20" s="16">
        <v>53215</v>
      </c>
      <c r="R20" s="429">
        <v>60842</v>
      </c>
      <c r="S20" s="16">
        <v>55713</v>
      </c>
      <c r="T20" s="16">
        <v>61856</v>
      </c>
      <c r="U20" s="469">
        <v>67633</v>
      </c>
      <c r="V20" s="429">
        <v>74435</v>
      </c>
      <c r="W20" s="16">
        <v>65845</v>
      </c>
      <c r="X20" s="16">
        <v>76659</v>
      </c>
      <c r="Y20" s="469">
        <v>79976</v>
      </c>
      <c r="Z20" s="242">
        <v>85913</v>
      </c>
      <c r="AA20" s="16">
        <v>85663</v>
      </c>
      <c r="AB20" s="16">
        <v>92445</v>
      </c>
      <c r="AC20" s="469">
        <v>91450</v>
      </c>
      <c r="AD20" s="10"/>
      <c r="AE20" s="10"/>
      <c r="AF20" s="10"/>
      <c r="AG20" s="10"/>
      <c r="AH20" s="10"/>
      <c r="AI20" s="10"/>
      <c r="AJ20" s="10"/>
      <c r="AK20" s="10"/>
      <c r="AL20" s="10"/>
      <c r="AM20" s="10"/>
    </row>
    <row r="21" spans="1:39">
      <c r="A21" s="17" t="s">
        <v>88</v>
      </c>
      <c r="B21" s="245">
        <v>87</v>
      </c>
      <c r="C21" s="18">
        <v>74</v>
      </c>
      <c r="D21" s="18">
        <v>75</v>
      </c>
      <c r="E21" s="246">
        <v>84</v>
      </c>
      <c r="F21" s="18">
        <v>91</v>
      </c>
      <c r="G21" s="18">
        <v>50</v>
      </c>
      <c r="H21" s="18">
        <v>41</v>
      </c>
      <c r="I21" s="246">
        <v>47</v>
      </c>
      <c r="J21" s="18">
        <v>54</v>
      </c>
      <c r="K21" s="18">
        <v>59</v>
      </c>
      <c r="L21" s="18">
        <v>57</v>
      </c>
      <c r="M21" s="18">
        <v>59</v>
      </c>
      <c r="N21" s="430">
        <v>64</v>
      </c>
      <c r="O21" s="18">
        <v>332</v>
      </c>
      <c r="P21" s="18">
        <v>339</v>
      </c>
      <c r="Q21" s="18">
        <v>319</v>
      </c>
      <c r="R21" s="430">
        <v>326</v>
      </c>
      <c r="S21" s="18">
        <v>17</v>
      </c>
      <c r="T21" s="18">
        <v>1</v>
      </c>
      <c r="U21" s="470">
        <v>1</v>
      </c>
      <c r="V21" s="430">
        <v>1</v>
      </c>
      <c r="W21" s="18">
        <v>1</v>
      </c>
      <c r="X21" s="18">
        <v>50</v>
      </c>
      <c r="Y21" s="470">
        <v>50</v>
      </c>
      <c r="Z21" s="245">
        <v>55</v>
      </c>
      <c r="AA21" s="18">
        <v>52</v>
      </c>
      <c r="AB21" s="18">
        <v>53</v>
      </c>
      <c r="AC21" s="470">
        <v>50</v>
      </c>
      <c r="AD21" s="10"/>
      <c r="AE21" s="10"/>
      <c r="AF21" s="10"/>
      <c r="AG21" s="10"/>
      <c r="AH21" s="10"/>
      <c r="AI21" s="10"/>
      <c r="AJ21" s="10"/>
      <c r="AK21" s="10"/>
      <c r="AL21" s="10"/>
      <c r="AM21" s="10"/>
    </row>
    <row r="22" spans="1:39">
      <c r="A22" s="19" t="s">
        <v>47</v>
      </c>
      <c r="B22" s="247">
        <f t="shared" ref="B22:G22" si="8">SUM(B20:B21)</f>
        <v>56476</v>
      </c>
      <c r="C22" s="20">
        <f t="shared" si="8"/>
        <v>51681</v>
      </c>
      <c r="D22" s="20">
        <f t="shared" si="8"/>
        <v>54691</v>
      </c>
      <c r="E22" s="248">
        <f t="shared" si="8"/>
        <v>60601</v>
      </c>
      <c r="F22" s="20">
        <f t="shared" si="8"/>
        <v>67591</v>
      </c>
      <c r="G22" s="20">
        <f t="shared" si="8"/>
        <v>35002</v>
      </c>
      <c r="H22" s="20">
        <f>SUM(H20:H21)</f>
        <v>37377</v>
      </c>
      <c r="I22" s="248">
        <f>SUM(I20:I21)</f>
        <v>42472</v>
      </c>
      <c r="J22" s="20">
        <f>SUM(J20:J21)</f>
        <v>47456</v>
      </c>
      <c r="K22" s="20">
        <f t="shared" ref="K22:R22" si="9">SUM(K20:K21)</f>
        <v>44262</v>
      </c>
      <c r="L22" s="20">
        <f t="shared" si="9"/>
        <v>50582</v>
      </c>
      <c r="M22" s="20">
        <f t="shared" si="9"/>
        <v>53290</v>
      </c>
      <c r="N22" s="433">
        <f t="shared" si="9"/>
        <v>58812</v>
      </c>
      <c r="O22" s="20">
        <f t="shared" si="9"/>
        <v>54482</v>
      </c>
      <c r="P22" s="20">
        <f>SUM(P20:P21)</f>
        <v>57073</v>
      </c>
      <c r="Q22" s="20">
        <f t="shared" si="9"/>
        <v>53534</v>
      </c>
      <c r="R22" s="433">
        <f t="shared" si="9"/>
        <v>61168</v>
      </c>
      <c r="S22" s="20">
        <f t="shared" ref="S22:AC22" si="10">SUM(S20:S21)</f>
        <v>55730</v>
      </c>
      <c r="T22" s="20">
        <f t="shared" si="10"/>
        <v>61857</v>
      </c>
      <c r="U22" s="471">
        <f t="shared" si="10"/>
        <v>67634</v>
      </c>
      <c r="V22" s="433">
        <f t="shared" si="10"/>
        <v>74436</v>
      </c>
      <c r="W22" s="20">
        <f t="shared" si="10"/>
        <v>65846</v>
      </c>
      <c r="X22" s="20">
        <f t="shared" si="10"/>
        <v>76709</v>
      </c>
      <c r="Y22" s="471">
        <f t="shared" si="10"/>
        <v>80026</v>
      </c>
      <c r="Z22" s="247">
        <f t="shared" si="10"/>
        <v>85968</v>
      </c>
      <c r="AA22" s="20">
        <f t="shared" si="10"/>
        <v>85715</v>
      </c>
      <c r="AB22" s="20">
        <f t="shared" si="10"/>
        <v>92498</v>
      </c>
      <c r="AC22" s="471">
        <f t="shared" si="10"/>
        <v>91500</v>
      </c>
      <c r="AD22" s="10"/>
      <c r="AE22" s="10"/>
      <c r="AF22" s="10"/>
      <c r="AG22" s="10"/>
      <c r="AH22" s="10"/>
      <c r="AI22" s="10"/>
      <c r="AJ22" s="10"/>
      <c r="AK22" s="10"/>
      <c r="AL22" s="10"/>
      <c r="AM22" s="10"/>
    </row>
    <row r="23" spans="1:39">
      <c r="A23" s="15" t="s">
        <v>93</v>
      </c>
      <c r="B23" s="242">
        <v>23097</v>
      </c>
      <c r="C23" s="16">
        <v>23315</v>
      </c>
      <c r="D23" s="16">
        <v>23013</v>
      </c>
      <c r="E23" s="244">
        <v>23635</v>
      </c>
      <c r="F23" s="16">
        <v>16652</v>
      </c>
      <c r="G23" s="16">
        <v>14671</v>
      </c>
      <c r="H23" s="16">
        <v>14484</v>
      </c>
      <c r="I23" s="244">
        <v>14415</v>
      </c>
      <c r="J23" s="16">
        <v>17086</v>
      </c>
      <c r="K23" s="16">
        <v>17313</v>
      </c>
      <c r="L23" s="16">
        <v>20838</v>
      </c>
      <c r="M23" s="16">
        <v>20400</v>
      </c>
      <c r="N23" s="429">
        <v>21641</v>
      </c>
      <c r="O23" s="16">
        <v>22604</v>
      </c>
      <c r="P23" s="16">
        <v>22659</v>
      </c>
      <c r="Q23" s="16">
        <v>21669</v>
      </c>
      <c r="R23" s="429">
        <v>21105</v>
      </c>
      <c r="S23" s="16">
        <v>21904</v>
      </c>
      <c r="T23" s="16">
        <v>22022</v>
      </c>
      <c r="U23" s="469">
        <v>20893</v>
      </c>
      <c r="V23" s="429">
        <v>20966</v>
      </c>
      <c r="W23" s="16">
        <v>21833</v>
      </c>
      <c r="X23" s="16">
        <v>23204</v>
      </c>
      <c r="Y23" s="469">
        <v>23770</v>
      </c>
      <c r="Z23" s="242">
        <v>29375</v>
      </c>
      <c r="AA23" s="16">
        <v>32061</v>
      </c>
      <c r="AB23" s="16">
        <v>31250</v>
      </c>
      <c r="AC23" s="469">
        <v>29967</v>
      </c>
      <c r="AD23" s="10"/>
      <c r="AE23" s="10"/>
      <c r="AF23" s="10"/>
      <c r="AG23" s="10"/>
      <c r="AH23" s="10"/>
      <c r="AI23" s="10"/>
      <c r="AJ23" s="10"/>
      <c r="AK23" s="10"/>
      <c r="AL23" s="10"/>
      <c r="AM23" s="10"/>
    </row>
    <row r="24" spans="1:39">
      <c r="A24" s="15" t="s">
        <v>48</v>
      </c>
      <c r="B24" s="242">
        <v>4111</v>
      </c>
      <c r="C24" s="16">
        <v>3332</v>
      </c>
      <c r="D24" s="16">
        <v>3252</v>
      </c>
      <c r="E24" s="244">
        <v>3034</v>
      </c>
      <c r="F24" s="16">
        <v>2934</v>
      </c>
      <c r="G24" s="16">
        <v>3034</v>
      </c>
      <c r="H24" s="16">
        <v>3007</v>
      </c>
      <c r="I24" s="244">
        <v>2837</v>
      </c>
      <c r="J24" s="16">
        <v>3294</v>
      </c>
      <c r="K24" s="16">
        <v>3279</v>
      </c>
      <c r="L24" s="16">
        <v>3637</v>
      </c>
      <c r="M24" s="16">
        <v>3488</v>
      </c>
      <c r="N24" s="429">
        <v>3075</v>
      </c>
      <c r="O24" s="16">
        <v>3480</v>
      </c>
      <c r="P24" s="16">
        <v>3543</v>
      </c>
      <c r="Q24" s="16">
        <v>3488</v>
      </c>
      <c r="R24" s="429">
        <v>2837</v>
      </c>
      <c r="S24" s="16">
        <v>2564</v>
      </c>
      <c r="T24" s="16">
        <v>2530</v>
      </c>
      <c r="U24" s="469">
        <v>3114</v>
      </c>
      <c r="V24" s="429">
        <v>2554</v>
      </c>
      <c r="W24" s="16">
        <v>1977</v>
      </c>
      <c r="X24" s="16">
        <v>1784</v>
      </c>
      <c r="Y24" s="469">
        <v>2380</v>
      </c>
      <c r="Z24" s="242">
        <v>2419</v>
      </c>
      <c r="AA24" s="16">
        <v>2492</v>
      </c>
      <c r="AB24" s="16">
        <v>2324</v>
      </c>
      <c r="AC24" s="469">
        <v>2584</v>
      </c>
      <c r="AD24" s="10"/>
      <c r="AE24" s="10"/>
      <c r="AF24" s="10"/>
      <c r="AG24" s="10"/>
      <c r="AH24" s="10"/>
      <c r="AI24" s="10"/>
      <c r="AJ24" s="10"/>
      <c r="AK24" s="10"/>
      <c r="AL24" s="10"/>
      <c r="AM24" s="10"/>
    </row>
    <row r="25" spans="1:39">
      <c r="A25" s="15" t="s">
        <v>23</v>
      </c>
      <c r="B25" s="252">
        <v>1651</v>
      </c>
      <c r="C25" s="180">
        <v>1729</v>
      </c>
      <c r="D25" s="180">
        <v>1696</v>
      </c>
      <c r="E25" s="253">
        <v>1720</v>
      </c>
      <c r="F25" s="180">
        <v>1380</v>
      </c>
      <c r="G25" s="180">
        <v>1366</v>
      </c>
      <c r="H25" s="180">
        <v>1344</v>
      </c>
      <c r="I25" s="253">
        <v>1282</v>
      </c>
      <c r="J25" s="180">
        <v>1208</v>
      </c>
      <c r="K25" s="180">
        <v>1310</v>
      </c>
      <c r="L25" s="180">
        <v>1304</v>
      </c>
      <c r="M25" s="180">
        <v>1410</v>
      </c>
      <c r="N25" s="435">
        <v>1365</v>
      </c>
      <c r="O25" s="180">
        <v>1500</v>
      </c>
      <c r="P25" s="180">
        <v>1478</v>
      </c>
      <c r="Q25" s="180">
        <v>1473</v>
      </c>
      <c r="R25" s="435">
        <v>1736</v>
      </c>
      <c r="S25" s="180">
        <v>1879</v>
      </c>
      <c r="T25" s="180">
        <v>1995</v>
      </c>
      <c r="U25" s="473">
        <v>2014</v>
      </c>
      <c r="V25" s="435">
        <v>1825</v>
      </c>
      <c r="W25" s="180">
        <v>1673</v>
      </c>
      <c r="X25" s="180">
        <v>1793</v>
      </c>
      <c r="Y25" s="473">
        <v>1922</v>
      </c>
      <c r="Z25" s="252">
        <v>1842</v>
      </c>
      <c r="AA25" s="180">
        <v>2116</v>
      </c>
      <c r="AB25" s="180">
        <v>2097</v>
      </c>
      <c r="AC25" s="473">
        <v>2154</v>
      </c>
      <c r="AD25" s="10"/>
      <c r="AE25" s="10"/>
      <c r="AF25" s="10"/>
      <c r="AG25" s="10"/>
      <c r="AH25" s="10"/>
      <c r="AI25" s="10"/>
      <c r="AJ25" s="10"/>
      <c r="AK25" s="10"/>
      <c r="AL25" s="10"/>
      <c r="AM25" s="10"/>
    </row>
    <row r="26" spans="1:39" s="11" customFormat="1">
      <c r="A26" s="17" t="s">
        <v>84</v>
      </c>
      <c r="B26" s="254">
        <v>435</v>
      </c>
      <c r="C26" s="181">
        <v>611</v>
      </c>
      <c r="D26" s="181">
        <v>669</v>
      </c>
      <c r="E26" s="255">
        <v>438</v>
      </c>
      <c r="F26" s="181">
        <v>624</v>
      </c>
      <c r="G26" s="181">
        <v>658</v>
      </c>
      <c r="H26" s="181">
        <v>592</v>
      </c>
      <c r="I26" s="255">
        <v>619</v>
      </c>
      <c r="J26" s="181">
        <v>732</v>
      </c>
      <c r="K26" s="181">
        <v>771</v>
      </c>
      <c r="L26" s="181">
        <v>794</v>
      </c>
      <c r="M26" s="181">
        <v>702</v>
      </c>
      <c r="N26" s="436">
        <v>1003</v>
      </c>
      <c r="O26" s="181">
        <v>1856</v>
      </c>
      <c r="P26" s="181">
        <v>1949</v>
      </c>
      <c r="Q26" s="181">
        <v>1736</v>
      </c>
      <c r="R26" s="436">
        <v>2025</v>
      </c>
      <c r="S26" s="181">
        <v>1987</v>
      </c>
      <c r="T26" s="181">
        <v>2190</v>
      </c>
      <c r="U26" s="474">
        <v>2225</v>
      </c>
      <c r="V26" s="436">
        <v>2230</v>
      </c>
      <c r="W26" s="181">
        <v>2579</v>
      </c>
      <c r="X26" s="181">
        <v>2954</v>
      </c>
      <c r="Y26" s="474">
        <v>2745</v>
      </c>
      <c r="Z26" s="254">
        <v>2575</v>
      </c>
      <c r="AA26" s="181">
        <v>2607</v>
      </c>
      <c r="AB26" s="181">
        <v>2366</v>
      </c>
      <c r="AC26" s="474">
        <v>2267</v>
      </c>
      <c r="AD26" s="10"/>
      <c r="AE26" s="10"/>
      <c r="AF26" s="10"/>
      <c r="AG26" s="10"/>
      <c r="AH26" s="10"/>
      <c r="AI26" s="10"/>
      <c r="AJ26" s="10"/>
      <c r="AK26" s="10"/>
      <c r="AL26" s="10"/>
      <c r="AM26" s="10"/>
    </row>
    <row r="27" spans="1:39" s="11" customFormat="1">
      <c r="A27" s="19" t="s">
        <v>49</v>
      </c>
      <c r="B27" s="247">
        <f t="shared" ref="B27:I27" si="11">SUM(B23:B26)</f>
        <v>29294</v>
      </c>
      <c r="C27" s="20">
        <f t="shared" si="11"/>
        <v>28987</v>
      </c>
      <c r="D27" s="20">
        <f t="shared" si="11"/>
        <v>28630</v>
      </c>
      <c r="E27" s="248">
        <f t="shared" si="11"/>
        <v>28827</v>
      </c>
      <c r="F27" s="20">
        <f t="shared" si="11"/>
        <v>21590</v>
      </c>
      <c r="G27" s="20">
        <f t="shared" si="11"/>
        <v>19729</v>
      </c>
      <c r="H27" s="20">
        <f t="shared" si="11"/>
        <v>19427</v>
      </c>
      <c r="I27" s="248">
        <f t="shared" si="11"/>
        <v>19153</v>
      </c>
      <c r="J27" s="20">
        <f t="shared" ref="J27:O27" si="12">SUM(J23:J26)</f>
        <v>22320</v>
      </c>
      <c r="K27" s="20">
        <f t="shared" si="12"/>
        <v>22673</v>
      </c>
      <c r="L27" s="20">
        <f t="shared" si="12"/>
        <v>26573</v>
      </c>
      <c r="M27" s="20">
        <f t="shared" si="12"/>
        <v>26000</v>
      </c>
      <c r="N27" s="433">
        <f t="shared" si="12"/>
        <v>27084</v>
      </c>
      <c r="O27" s="20">
        <f t="shared" si="12"/>
        <v>29440</v>
      </c>
      <c r="P27" s="20">
        <f t="shared" ref="P27:AC27" si="13">SUM(P23:P26)</f>
        <v>29629</v>
      </c>
      <c r="Q27" s="20">
        <f t="shared" si="13"/>
        <v>28366</v>
      </c>
      <c r="R27" s="433">
        <f t="shared" si="13"/>
        <v>27703</v>
      </c>
      <c r="S27" s="20">
        <f t="shared" si="13"/>
        <v>28334</v>
      </c>
      <c r="T27" s="20">
        <f t="shared" si="13"/>
        <v>28737</v>
      </c>
      <c r="U27" s="471">
        <f t="shared" si="13"/>
        <v>28246</v>
      </c>
      <c r="V27" s="433">
        <f t="shared" si="13"/>
        <v>27575</v>
      </c>
      <c r="W27" s="20">
        <f t="shared" si="13"/>
        <v>28062</v>
      </c>
      <c r="X27" s="20">
        <f t="shared" si="13"/>
        <v>29735</v>
      </c>
      <c r="Y27" s="471">
        <f t="shared" si="13"/>
        <v>30817</v>
      </c>
      <c r="Z27" s="247">
        <f t="shared" si="13"/>
        <v>36211</v>
      </c>
      <c r="AA27" s="20">
        <f t="shared" si="13"/>
        <v>39276</v>
      </c>
      <c r="AB27" s="20">
        <f t="shared" si="13"/>
        <v>38037</v>
      </c>
      <c r="AC27" s="471">
        <f t="shared" si="13"/>
        <v>36972</v>
      </c>
      <c r="AD27" s="10"/>
      <c r="AE27" s="10"/>
      <c r="AF27" s="10"/>
      <c r="AG27" s="10"/>
      <c r="AH27" s="10"/>
      <c r="AI27" s="10"/>
      <c r="AJ27" s="10"/>
      <c r="AK27" s="10"/>
      <c r="AL27" s="10"/>
      <c r="AM27" s="10"/>
    </row>
    <row r="28" spans="1:39" s="11" customFormat="1">
      <c r="A28" s="15" t="s">
        <v>93</v>
      </c>
      <c r="B28" s="242">
        <v>1961</v>
      </c>
      <c r="C28" s="16">
        <v>1869</v>
      </c>
      <c r="D28" s="16">
        <v>1602</v>
      </c>
      <c r="E28" s="244">
        <v>1513</v>
      </c>
      <c r="F28" s="16">
        <v>6314</v>
      </c>
      <c r="G28" s="16">
        <v>6297</v>
      </c>
      <c r="H28" s="16">
        <v>6177</v>
      </c>
      <c r="I28" s="244">
        <v>5966</v>
      </c>
      <c r="J28" s="16">
        <v>1737</v>
      </c>
      <c r="K28" s="16">
        <v>2182</v>
      </c>
      <c r="L28" s="16">
        <v>2588</v>
      </c>
      <c r="M28" s="16">
        <v>3255</v>
      </c>
      <c r="N28" s="429">
        <v>2795</v>
      </c>
      <c r="O28" s="16">
        <v>3132</v>
      </c>
      <c r="P28" s="16">
        <v>2849</v>
      </c>
      <c r="Q28" s="16">
        <v>2977</v>
      </c>
      <c r="R28" s="429">
        <v>2897</v>
      </c>
      <c r="S28" s="16">
        <v>2952</v>
      </c>
      <c r="T28" s="16">
        <v>2828</v>
      </c>
      <c r="U28" s="469">
        <v>3981</v>
      </c>
      <c r="V28" s="429">
        <v>7559</v>
      </c>
      <c r="W28" s="16">
        <v>8062</v>
      </c>
      <c r="X28" s="16">
        <v>10979</v>
      </c>
      <c r="Y28" s="469">
        <v>12563</v>
      </c>
      <c r="Z28" s="242">
        <v>2975</v>
      </c>
      <c r="AA28" s="16">
        <v>7743</v>
      </c>
      <c r="AB28" s="16">
        <v>5315</v>
      </c>
      <c r="AC28" s="469">
        <v>2742</v>
      </c>
      <c r="AD28" s="10"/>
      <c r="AE28" s="10"/>
      <c r="AF28" s="10"/>
      <c r="AG28" s="10"/>
      <c r="AH28" s="10"/>
      <c r="AI28" s="10"/>
      <c r="AJ28" s="10"/>
      <c r="AK28" s="10"/>
      <c r="AL28" s="10"/>
      <c r="AM28" s="10"/>
    </row>
    <row r="29" spans="1:39" s="11" customFormat="1">
      <c r="A29" s="15" t="s">
        <v>82</v>
      </c>
      <c r="B29" s="242">
        <v>30745</v>
      </c>
      <c r="C29" s="16">
        <v>33785</v>
      </c>
      <c r="D29" s="16">
        <v>33855</v>
      </c>
      <c r="E29" s="244">
        <v>33008</v>
      </c>
      <c r="F29" s="16">
        <v>27419</v>
      </c>
      <c r="G29" s="16">
        <v>28694</v>
      </c>
      <c r="H29" s="16">
        <v>27913</v>
      </c>
      <c r="I29" s="244">
        <v>27477</v>
      </c>
      <c r="J29" s="16">
        <v>28447</v>
      </c>
      <c r="K29" s="16">
        <v>31585</v>
      </c>
      <c r="L29" s="16">
        <v>32927</v>
      </c>
      <c r="M29" s="16">
        <v>27564</v>
      </c>
      <c r="N29" s="429">
        <v>29632</v>
      </c>
      <c r="O29" s="16">
        <v>28089</v>
      </c>
      <c r="P29" s="16">
        <v>27447</v>
      </c>
      <c r="Q29" s="16">
        <v>26556</v>
      </c>
      <c r="R29" s="429">
        <v>29722</v>
      </c>
      <c r="S29" s="16">
        <v>35015</v>
      </c>
      <c r="T29" s="16">
        <v>36985</v>
      </c>
      <c r="U29" s="469">
        <v>35196</v>
      </c>
      <c r="V29" s="429">
        <v>36755</v>
      </c>
      <c r="W29" s="16">
        <v>45528</v>
      </c>
      <c r="X29" s="16">
        <v>50971</v>
      </c>
      <c r="Y29" s="469">
        <v>47142</v>
      </c>
      <c r="Z29" s="242">
        <v>48978</v>
      </c>
      <c r="AA29" s="16">
        <v>57296</v>
      </c>
      <c r="AB29" s="16">
        <v>55998</v>
      </c>
      <c r="AC29" s="469">
        <v>48871</v>
      </c>
      <c r="AD29" s="10"/>
      <c r="AE29" s="10"/>
      <c r="AF29" s="10"/>
      <c r="AG29" s="10"/>
      <c r="AH29" s="10"/>
      <c r="AI29" s="10"/>
      <c r="AJ29" s="10"/>
      <c r="AK29" s="10"/>
      <c r="AL29" s="10"/>
      <c r="AM29" s="10"/>
    </row>
    <row r="30" spans="1:39" s="11" customFormat="1">
      <c r="A30" s="15" t="s">
        <v>24</v>
      </c>
      <c r="B30" s="242">
        <v>2085</v>
      </c>
      <c r="C30" s="16">
        <v>1903</v>
      </c>
      <c r="D30" s="16">
        <v>1932</v>
      </c>
      <c r="E30" s="244">
        <v>2026</v>
      </c>
      <c r="F30" s="16">
        <v>1772</v>
      </c>
      <c r="G30" s="16">
        <v>1732</v>
      </c>
      <c r="H30" s="16">
        <v>1592</v>
      </c>
      <c r="I30" s="244">
        <v>1602</v>
      </c>
      <c r="J30" s="16">
        <v>1698</v>
      </c>
      <c r="K30" s="16">
        <v>1797</v>
      </c>
      <c r="L30" s="16">
        <v>1860</v>
      </c>
      <c r="M30" s="16">
        <v>1613</v>
      </c>
      <c r="N30" s="429">
        <v>1661</v>
      </c>
      <c r="O30" s="16">
        <v>1807</v>
      </c>
      <c r="P30" s="16">
        <v>1935</v>
      </c>
      <c r="Q30" s="16">
        <v>1933</v>
      </c>
      <c r="R30" s="429">
        <v>1898</v>
      </c>
      <c r="S30" s="16">
        <v>1844</v>
      </c>
      <c r="T30" s="16">
        <v>1826</v>
      </c>
      <c r="U30" s="469">
        <v>1626</v>
      </c>
      <c r="V30" s="429">
        <v>1619</v>
      </c>
      <c r="W30" s="16">
        <v>1745</v>
      </c>
      <c r="X30" s="16">
        <v>1780</v>
      </c>
      <c r="Y30" s="469">
        <v>1753</v>
      </c>
      <c r="Z30" s="242">
        <v>1798</v>
      </c>
      <c r="AA30" s="16">
        <v>1933</v>
      </c>
      <c r="AB30" s="16">
        <v>2032</v>
      </c>
      <c r="AC30" s="469">
        <v>2599</v>
      </c>
      <c r="AD30" s="10"/>
      <c r="AE30" s="10"/>
      <c r="AF30" s="10"/>
      <c r="AG30" s="10"/>
      <c r="AH30" s="10"/>
      <c r="AI30" s="10"/>
      <c r="AJ30" s="10"/>
      <c r="AK30" s="10"/>
      <c r="AL30" s="10"/>
      <c r="AM30" s="10"/>
    </row>
    <row r="31" spans="1:39" s="11" customFormat="1" ht="15" customHeight="1">
      <c r="A31" s="17" t="s">
        <v>51</v>
      </c>
      <c r="B31" s="245">
        <v>975</v>
      </c>
      <c r="C31" s="18">
        <v>878</v>
      </c>
      <c r="D31" s="18">
        <v>893</v>
      </c>
      <c r="E31" s="246">
        <v>56</v>
      </c>
      <c r="F31" s="18">
        <v>9942</v>
      </c>
      <c r="G31" s="394">
        <v>0</v>
      </c>
      <c r="H31" s="394">
        <v>0</v>
      </c>
      <c r="I31" s="395">
        <v>0</v>
      </c>
      <c r="J31" s="393">
        <v>0</v>
      </c>
      <c r="K31" s="396">
        <v>0</v>
      </c>
      <c r="L31" s="396">
        <v>0</v>
      </c>
      <c r="M31" s="396">
        <v>0</v>
      </c>
      <c r="N31" s="437">
        <v>0</v>
      </c>
      <c r="O31" s="396">
        <v>0</v>
      </c>
      <c r="P31" s="396">
        <v>0</v>
      </c>
      <c r="Q31" s="396">
        <v>0</v>
      </c>
      <c r="R31" s="437">
        <v>0</v>
      </c>
      <c r="S31" s="396">
        <v>0</v>
      </c>
      <c r="T31" s="396">
        <v>0</v>
      </c>
      <c r="U31" s="475">
        <v>0</v>
      </c>
      <c r="V31" s="437">
        <v>0</v>
      </c>
      <c r="W31" s="396">
        <v>0</v>
      </c>
      <c r="X31" s="396">
        <v>0</v>
      </c>
      <c r="Y31" s="475">
        <v>0</v>
      </c>
      <c r="Z31" s="627">
        <v>0</v>
      </c>
      <c r="AA31" s="396">
        <v>0</v>
      </c>
      <c r="AB31" s="396">
        <v>0</v>
      </c>
      <c r="AC31" s="475">
        <v>0</v>
      </c>
      <c r="AD31" s="10"/>
      <c r="AE31" s="10"/>
      <c r="AF31" s="10"/>
      <c r="AG31" s="10"/>
      <c r="AH31" s="10"/>
      <c r="AI31" s="10"/>
      <c r="AJ31" s="10"/>
      <c r="AK31" s="10"/>
      <c r="AL31" s="10"/>
      <c r="AM31" s="10"/>
    </row>
    <row r="32" spans="1:39" s="37" customFormat="1" ht="13.5" customHeight="1">
      <c r="A32" s="21" t="s">
        <v>50</v>
      </c>
      <c r="B32" s="249">
        <f t="shared" ref="B32:J32" si="14">SUM(B28:B31)</f>
        <v>35766</v>
      </c>
      <c r="C32" s="22">
        <f t="shared" si="14"/>
        <v>38435</v>
      </c>
      <c r="D32" s="22">
        <f t="shared" si="14"/>
        <v>38282</v>
      </c>
      <c r="E32" s="250">
        <f t="shared" si="14"/>
        <v>36603</v>
      </c>
      <c r="F32" s="22">
        <f t="shared" si="14"/>
        <v>45447</v>
      </c>
      <c r="G32" s="22">
        <f t="shared" si="14"/>
        <v>36723</v>
      </c>
      <c r="H32" s="22">
        <f t="shared" si="14"/>
        <v>35682</v>
      </c>
      <c r="I32" s="250">
        <f>SUM(I28:I31)</f>
        <v>35045</v>
      </c>
      <c r="J32" s="22">
        <f t="shared" si="14"/>
        <v>31882</v>
      </c>
      <c r="K32" s="22">
        <f t="shared" ref="K32:R32" si="15">SUM(K28:K31)</f>
        <v>35564</v>
      </c>
      <c r="L32" s="22">
        <f t="shared" si="15"/>
        <v>37375</v>
      </c>
      <c r="M32" s="22">
        <f t="shared" si="15"/>
        <v>32432</v>
      </c>
      <c r="N32" s="432">
        <f t="shared" si="15"/>
        <v>34088</v>
      </c>
      <c r="O32" s="22">
        <f t="shared" si="15"/>
        <v>33028</v>
      </c>
      <c r="P32" s="22">
        <f>SUM(P28:P31)</f>
        <v>32231</v>
      </c>
      <c r="Q32" s="22">
        <f t="shared" si="15"/>
        <v>31466</v>
      </c>
      <c r="R32" s="432">
        <f t="shared" si="15"/>
        <v>34517</v>
      </c>
      <c r="S32" s="22">
        <f t="shared" ref="S32:AC32" si="16">SUM(S28:S31)</f>
        <v>39811</v>
      </c>
      <c r="T32" s="22">
        <f t="shared" si="16"/>
        <v>41639</v>
      </c>
      <c r="U32" s="472">
        <f t="shared" si="16"/>
        <v>40803</v>
      </c>
      <c r="V32" s="432">
        <f t="shared" si="16"/>
        <v>45933</v>
      </c>
      <c r="W32" s="22">
        <f t="shared" si="16"/>
        <v>55335</v>
      </c>
      <c r="X32" s="22">
        <f t="shared" si="16"/>
        <v>63730</v>
      </c>
      <c r="Y32" s="472">
        <f t="shared" si="16"/>
        <v>61458</v>
      </c>
      <c r="Z32" s="249">
        <f t="shared" si="16"/>
        <v>53751</v>
      </c>
      <c r="AA32" s="22">
        <f t="shared" si="16"/>
        <v>66972</v>
      </c>
      <c r="AB32" s="22">
        <f t="shared" si="16"/>
        <v>63345</v>
      </c>
      <c r="AC32" s="472">
        <f t="shared" si="16"/>
        <v>54212</v>
      </c>
      <c r="AD32" s="10"/>
      <c r="AE32" s="10"/>
      <c r="AF32" s="10"/>
      <c r="AG32" s="10"/>
      <c r="AH32" s="10"/>
      <c r="AI32" s="10"/>
      <c r="AJ32" s="10"/>
      <c r="AK32" s="10"/>
      <c r="AL32" s="10"/>
      <c r="AM32" s="10"/>
    </row>
    <row r="33" spans="1:39">
      <c r="A33" s="19" t="s">
        <v>52</v>
      </c>
      <c r="B33" s="247">
        <f t="shared" ref="B33:J33" si="17">+B22+B27+B32</f>
        <v>121536</v>
      </c>
      <c r="C33" s="20">
        <f t="shared" si="17"/>
        <v>119103</v>
      </c>
      <c r="D33" s="20">
        <f t="shared" si="17"/>
        <v>121603</v>
      </c>
      <c r="E33" s="248">
        <f t="shared" si="17"/>
        <v>126031</v>
      </c>
      <c r="F33" s="20">
        <f t="shared" si="17"/>
        <v>134628</v>
      </c>
      <c r="G33" s="20">
        <f t="shared" si="17"/>
        <v>91454</v>
      </c>
      <c r="H33" s="20">
        <f t="shared" si="17"/>
        <v>92486</v>
      </c>
      <c r="I33" s="248">
        <f>+I22+I27+I32</f>
        <v>96670</v>
      </c>
      <c r="J33" s="20">
        <f t="shared" si="17"/>
        <v>101658</v>
      </c>
      <c r="K33" s="20">
        <f t="shared" ref="K33:R33" si="18">+K22+K27+K32</f>
        <v>102499</v>
      </c>
      <c r="L33" s="20">
        <f t="shared" si="18"/>
        <v>114530</v>
      </c>
      <c r="M33" s="20">
        <f t="shared" si="18"/>
        <v>111722</v>
      </c>
      <c r="N33" s="433">
        <f t="shared" si="18"/>
        <v>119984</v>
      </c>
      <c r="O33" s="20">
        <f t="shared" si="18"/>
        <v>116950</v>
      </c>
      <c r="P33" s="20">
        <f>+P22+P27+P32</f>
        <v>118933</v>
      </c>
      <c r="Q33" s="20">
        <f t="shared" si="18"/>
        <v>113366</v>
      </c>
      <c r="R33" s="433">
        <f t="shared" si="18"/>
        <v>123388</v>
      </c>
      <c r="S33" s="20">
        <f t="shared" ref="S33:AC33" si="19">+S22+S27+S32</f>
        <v>123875</v>
      </c>
      <c r="T33" s="20">
        <f t="shared" si="19"/>
        <v>132233</v>
      </c>
      <c r="U33" s="471">
        <f t="shared" si="19"/>
        <v>136683</v>
      </c>
      <c r="V33" s="433">
        <f t="shared" si="19"/>
        <v>147944</v>
      </c>
      <c r="W33" s="20">
        <f t="shared" si="19"/>
        <v>149243</v>
      </c>
      <c r="X33" s="20">
        <f t="shared" si="19"/>
        <v>170174</v>
      </c>
      <c r="Y33" s="471">
        <f t="shared" si="19"/>
        <v>172301</v>
      </c>
      <c r="Z33" s="247">
        <f t="shared" si="19"/>
        <v>175930</v>
      </c>
      <c r="AA33" s="20">
        <f t="shared" si="19"/>
        <v>191963</v>
      </c>
      <c r="AB33" s="20">
        <f t="shared" si="19"/>
        <v>193880</v>
      </c>
      <c r="AC33" s="471">
        <f t="shared" si="19"/>
        <v>182684</v>
      </c>
      <c r="AD33" s="10"/>
      <c r="AE33" s="10"/>
      <c r="AF33" s="10"/>
      <c r="AG33" s="10"/>
      <c r="AH33" s="10"/>
      <c r="AI33" s="10"/>
      <c r="AJ33" s="10"/>
      <c r="AK33" s="10"/>
      <c r="AL33" s="10"/>
      <c r="AM33" s="10"/>
    </row>
    <row r="34" spans="1:39">
      <c r="A34" s="79"/>
      <c r="B34" s="256"/>
      <c r="C34" s="23"/>
      <c r="D34" s="23"/>
      <c r="E34" s="257"/>
      <c r="F34" s="23"/>
      <c r="G34" s="23"/>
      <c r="H34" s="23"/>
      <c r="I34" s="257"/>
      <c r="N34" s="434"/>
      <c r="R34" s="434"/>
      <c r="U34" s="389"/>
      <c r="V34" s="434"/>
      <c r="Y34" s="389"/>
      <c r="Z34" s="387"/>
      <c r="AC34" s="389"/>
      <c r="AD34" s="10"/>
      <c r="AE34" s="10"/>
      <c r="AF34" s="10"/>
      <c r="AG34" s="10"/>
      <c r="AH34" s="10"/>
      <c r="AI34" s="10"/>
      <c r="AJ34" s="10"/>
      <c r="AK34" s="10"/>
      <c r="AL34" s="10"/>
      <c r="AM34" s="10"/>
    </row>
    <row r="35" spans="1:39">
      <c r="A35" s="79"/>
      <c r="B35" s="256"/>
      <c r="C35" s="23"/>
      <c r="D35" s="23"/>
      <c r="E35" s="257"/>
      <c r="F35" s="23"/>
      <c r="G35" s="23"/>
      <c r="H35" s="23"/>
      <c r="I35" s="257"/>
      <c r="N35" s="434"/>
      <c r="R35" s="434"/>
      <c r="U35" s="389"/>
      <c r="V35" s="434"/>
      <c r="Y35" s="389"/>
      <c r="Z35" s="387"/>
      <c r="AC35" s="389"/>
      <c r="AD35" s="10"/>
      <c r="AE35" s="10"/>
      <c r="AF35" s="10"/>
      <c r="AG35" s="10"/>
      <c r="AH35" s="10"/>
      <c r="AI35" s="10"/>
      <c r="AJ35" s="10"/>
      <c r="AK35" s="10"/>
      <c r="AL35" s="10"/>
      <c r="AM35" s="10"/>
    </row>
    <row r="36" spans="1:39">
      <c r="A36" s="19" t="s">
        <v>179</v>
      </c>
      <c r="B36" s="283"/>
      <c r="C36" s="217"/>
      <c r="D36" s="217"/>
      <c r="E36" s="284"/>
      <c r="F36" s="217"/>
      <c r="G36" s="217"/>
      <c r="H36" s="217"/>
      <c r="I36" s="284"/>
      <c r="N36" s="434"/>
      <c r="R36" s="434"/>
      <c r="U36" s="389"/>
      <c r="V36" s="434"/>
      <c r="Y36" s="389"/>
      <c r="Z36" s="387"/>
      <c r="AC36" s="389"/>
      <c r="AD36" s="10"/>
      <c r="AE36" s="10"/>
      <c r="AF36" s="10"/>
      <c r="AG36" s="10"/>
      <c r="AH36" s="10"/>
      <c r="AI36" s="10"/>
      <c r="AJ36" s="10"/>
      <c r="AK36" s="10"/>
      <c r="AL36" s="10"/>
      <c r="AM36" s="10"/>
    </row>
    <row r="37" spans="1:39">
      <c r="A37" s="15" t="s">
        <v>177</v>
      </c>
      <c r="B37" s="283">
        <f>B18-B16</f>
        <v>118736</v>
      </c>
      <c r="C37" s="217">
        <f>C18-C16</f>
        <v>115872</v>
      </c>
      <c r="D37" s="217">
        <f>D18-D16</f>
        <v>118653</v>
      </c>
      <c r="E37" s="261">
        <f>E18-E16</f>
        <v>125838</v>
      </c>
      <c r="F37" s="217">
        <f>F18-F16</f>
        <v>100426</v>
      </c>
      <c r="G37" s="217">
        <f t="shared" ref="G37:L37" si="20">G18</f>
        <v>91454</v>
      </c>
      <c r="H37" s="217">
        <f t="shared" si="20"/>
        <v>92486</v>
      </c>
      <c r="I37" s="261">
        <f t="shared" si="20"/>
        <v>96670</v>
      </c>
      <c r="J37" s="367">
        <f t="shared" si="20"/>
        <v>101658</v>
      </c>
      <c r="K37" s="367">
        <f t="shared" si="20"/>
        <v>102499</v>
      </c>
      <c r="L37" s="367">
        <f t="shared" si="20"/>
        <v>114530</v>
      </c>
      <c r="M37" s="367">
        <f t="shared" ref="M37:AB37" si="21">M18</f>
        <v>111722</v>
      </c>
      <c r="N37" s="438">
        <f t="shared" si="21"/>
        <v>119984</v>
      </c>
      <c r="O37" s="367">
        <f t="shared" si="21"/>
        <v>116950</v>
      </c>
      <c r="P37" s="367">
        <f t="shared" si="21"/>
        <v>118933</v>
      </c>
      <c r="Q37" s="367">
        <f t="shared" si="21"/>
        <v>113366</v>
      </c>
      <c r="R37" s="438">
        <f t="shared" si="21"/>
        <v>123388</v>
      </c>
      <c r="S37" s="367">
        <f t="shared" si="21"/>
        <v>123875</v>
      </c>
      <c r="T37" s="367">
        <f t="shared" si="21"/>
        <v>132233</v>
      </c>
      <c r="U37" s="261">
        <f t="shared" si="21"/>
        <v>136683</v>
      </c>
      <c r="V37" s="438">
        <f t="shared" si="21"/>
        <v>147944</v>
      </c>
      <c r="W37" s="367">
        <f t="shared" si="21"/>
        <v>149243</v>
      </c>
      <c r="X37" s="367">
        <f t="shared" si="21"/>
        <v>170174</v>
      </c>
      <c r="Y37" s="261">
        <f t="shared" si="21"/>
        <v>172301</v>
      </c>
      <c r="Z37" s="628">
        <f t="shared" si="21"/>
        <v>175930</v>
      </c>
      <c r="AA37" s="367">
        <f t="shared" si="21"/>
        <v>191963</v>
      </c>
      <c r="AB37" s="367">
        <f t="shared" si="21"/>
        <v>193880</v>
      </c>
      <c r="AC37" s="261">
        <v>182684</v>
      </c>
      <c r="AD37" s="10"/>
      <c r="AE37" s="10"/>
      <c r="AF37" s="10"/>
      <c r="AG37" s="10"/>
      <c r="AH37" s="10"/>
      <c r="AI37" s="10"/>
      <c r="AJ37" s="10"/>
      <c r="AK37" s="10"/>
      <c r="AL37" s="10"/>
      <c r="AM37" s="10"/>
    </row>
    <row r="38" spans="1:39">
      <c r="A38" s="15" t="s">
        <v>25</v>
      </c>
      <c r="B38" s="283">
        <f t="shared" ref="B38:G38" si="22">-(B25+B26+B29+B30)</f>
        <v>-34916</v>
      </c>
      <c r="C38" s="217">
        <f t="shared" si="22"/>
        <v>-38028</v>
      </c>
      <c r="D38" s="217">
        <f t="shared" si="22"/>
        <v>-38152</v>
      </c>
      <c r="E38" s="261">
        <f t="shared" si="22"/>
        <v>-37192</v>
      </c>
      <c r="F38" s="217">
        <f t="shared" si="22"/>
        <v>-31195</v>
      </c>
      <c r="G38" s="217">
        <f t="shared" si="22"/>
        <v>-32450</v>
      </c>
      <c r="H38" s="217">
        <f t="shared" ref="H38:M38" si="23">-(H25+H26+H29+H30)</f>
        <v>-31441</v>
      </c>
      <c r="I38" s="261">
        <f t="shared" si="23"/>
        <v>-30980</v>
      </c>
      <c r="J38" s="367">
        <f t="shared" si="23"/>
        <v>-32085</v>
      </c>
      <c r="K38" s="367">
        <f t="shared" si="23"/>
        <v>-35463</v>
      </c>
      <c r="L38" s="367">
        <f t="shared" si="23"/>
        <v>-36885</v>
      </c>
      <c r="M38" s="367">
        <f t="shared" si="23"/>
        <v>-31289</v>
      </c>
      <c r="N38" s="438">
        <f t="shared" ref="N38:AB38" si="24">-(N25+N26+N29+N30)</f>
        <v>-33661</v>
      </c>
      <c r="O38" s="367">
        <f t="shared" si="24"/>
        <v>-33252</v>
      </c>
      <c r="P38" s="367">
        <f t="shared" si="24"/>
        <v>-32809</v>
      </c>
      <c r="Q38" s="367">
        <f t="shared" si="24"/>
        <v>-31698</v>
      </c>
      <c r="R38" s="438">
        <f t="shared" si="24"/>
        <v>-35381</v>
      </c>
      <c r="S38" s="367">
        <f t="shared" si="24"/>
        <v>-40725</v>
      </c>
      <c r="T38" s="367">
        <f t="shared" si="24"/>
        <v>-42996</v>
      </c>
      <c r="U38" s="261">
        <f t="shared" si="24"/>
        <v>-41061</v>
      </c>
      <c r="V38" s="438">
        <f t="shared" si="24"/>
        <v>-42429</v>
      </c>
      <c r="W38" s="367">
        <f t="shared" si="24"/>
        <v>-51525</v>
      </c>
      <c r="X38" s="367">
        <f t="shared" si="24"/>
        <v>-57498</v>
      </c>
      <c r="Y38" s="604">
        <f t="shared" si="24"/>
        <v>-53562</v>
      </c>
      <c r="Z38" s="628">
        <f t="shared" si="24"/>
        <v>-55193</v>
      </c>
      <c r="AA38" s="367">
        <f t="shared" si="24"/>
        <v>-63952</v>
      </c>
      <c r="AB38" s="367">
        <f t="shared" si="24"/>
        <v>-62493</v>
      </c>
      <c r="AC38" s="604">
        <v>-55891</v>
      </c>
      <c r="AD38" s="10"/>
      <c r="AE38" s="10"/>
      <c r="AF38" s="10"/>
      <c r="AG38" s="10"/>
      <c r="AH38" s="10"/>
      <c r="AI38" s="10"/>
      <c r="AJ38" s="10"/>
      <c r="AK38" s="10"/>
      <c r="AL38" s="10"/>
      <c r="AM38" s="10"/>
    </row>
    <row r="39" spans="1:39" s="10" customFormat="1">
      <c r="A39" s="21" t="s">
        <v>178</v>
      </c>
      <c r="B39" s="285">
        <f t="shared" ref="B39:G39" si="25">B37+B38</f>
        <v>83820</v>
      </c>
      <c r="C39" s="286">
        <f t="shared" si="25"/>
        <v>77844</v>
      </c>
      <c r="D39" s="286">
        <f t="shared" si="25"/>
        <v>80501</v>
      </c>
      <c r="E39" s="287">
        <f t="shared" si="25"/>
        <v>88646</v>
      </c>
      <c r="F39" s="286">
        <f t="shared" si="25"/>
        <v>69231</v>
      </c>
      <c r="G39" s="286">
        <f t="shared" si="25"/>
        <v>59004</v>
      </c>
      <c r="H39" s="286">
        <f t="shared" ref="H39:M39" si="26">H37+H38</f>
        <v>61045</v>
      </c>
      <c r="I39" s="287">
        <f t="shared" si="26"/>
        <v>65690</v>
      </c>
      <c r="J39" s="368">
        <f t="shared" si="26"/>
        <v>69573</v>
      </c>
      <c r="K39" s="368">
        <f t="shared" si="26"/>
        <v>67036</v>
      </c>
      <c r="L39" s="368">
        <f t="shared" si="26"/>
        <v>77645</v>
      </c>
      <c r="M39" s="368">
        <f t="shared" si="26"/>
        <v>80433</v>
      </c>
      <c r="N39" s="439">
        <f t="shared" ref="N39:AC39" si="27">N37+N38</f>
        <v>86323</v>
      </c>
      <c r="O39" s="368">
        <f t="shared" si="27"/>
        <v>83698</v>
      </c>
      <c r="P39" s="368">
        <f t="shared" si="27"/>
        <v>86124</v>
      </c>
      <c r="Q39" s="368">
        <f t="shared" si="27"/>
        <v>81668</v>
      </c>
      <c r="R39" s="439">
        <f t="shared" si="27"/>
        <v>88007</v>
      </c>
      <c r="S39" s="368">
        <f t="shared" si="27"/>
        <v>83150</v>
      </c>
      <c r="T39" s="368">
        <f t="shared" si="27"/>
        <v>89237</v>
      </c>
      <c r="U39" s="287">
        <f t="shared" si="27"/>
        <v>95622</v>
      </c>
      <c r="V39" s="439">
        <f t="shared" si="27"/>
        <v>105515</v>
      </c>
      <c r="W39" s="368">
        <f t="shared" si="27"/>
        <v>97718</v>
      </c>
      <c r="X39" s="368">
        <f t="shared" si="27"/>
        <v>112676</v>
      </c>
      <c r="Y39" s="600">
        <f t="shared" si="27"/>
        <v>118739</v>
      </c>
      <c r="Z39" s="629">
        <f t="shared" si="27"/>
        <v>120737</v>
      </c>
      <c r="AA39" s="368">
        <f t="shared" si="27"/>
        <v>128011</v>
      </c>
      <c r="AB39" s="368">
        <f t="shared" si="27"/>
        <v>131387</v>
      </c>
      <c r="AC39" s="600">
        <f t="shared" si="27"/>
        <v>126793</v>
      </c>
    </row>
    <row r="40" spans="1:39">
      <c r="A40" s="15" t="s">
        <v>194</v>
      </c>
      <c r="B40" s="310">
        <v>76083</v>
      </c>
      <c r="C40" s="217">
        <v>77412</v>
      </c>
      <c r="D40" s="217">
        <v>79725</v>
      </c>
      <c r="E40" s="311">
        <v>82229</v>
      </c>
      <c r="F40" s="218">
        <v>65573</v>
      </c>
      <c r="G40" s="217">
        <v>64286</v>
      </c>
      <c r="H40" s="217">
        <v>64451</v>
      </c>
      <c r="I40" s="311">
        <v>64945</v>
      </c>
      <c r="J40" s="218">
        <v>65565</v>
      </c>
      <c r="K40" s="217">
        <v>65126</v>
      </c>
      <c r="L40" s="367">
        <v>68855</v>
      </c>
      <c r="M40" s="367">
        <v>72732</v>
      </c>
      <c r="N40" s="440">
        <v>76202</v>
      </c>
      <c r="O40" s="217">
        <v>79027</v>
      </c>
      <c r="P40" s="217">
        <v>82845</v>
      </c>
      <c r="Q40" s="217">
        <v>83649</v>
      </c>
      <c r="R40" s="440">
        <v>85164</v>
      </c>
      <c r="S40" s="217">
        <v>84529.4</v>
      </c>
      <c r="T40" s="217">
        <v>85637</v>
      </c>
      <c r="U40" s="311">
        <v>87537</v>
      </c>
      <c r="V40" s="440">
        <v>92306</v>
      </c>
      <c r="W40" s="217">
        <v>94248</v>
      </c>
      <c r="X40" s="217">
        <v>100154</v>
      </c>
      <c r="Y40" s="311">
        <v>106054</v>
      </c>
      <c r="Z40" s="310">
        <v>111077</v>
      </c>
      <c r="AA40" s="217">
        <v>115576</v>
      </c>
      <c r="AB40" s="217">
        <v>122310</v>
      </c>
      <c r="AC40" s="311">
        <v>125133</v>
      </c>
      <c r="AD40" s="10"/>
      <c r="AE40" s="10"/>
      <c r="AF40" s="10"/>
      <c r="AG40" s="10"/>
      <c r="AH40" s="10"/>
      <c r="AI40" s="10"/>
      <c r="AJ40" s="10"/>
      <c r="AK40" s="10"/>
      <c r="AL40" s="10"/>
      <c r="AM40" s="10"/>
    </row>
    <row r="41" spans="1:39">
      <c r="A41" s="15"/>
      <c r="B41" s="256"/>
      <c r="C41" s="23"/>
      <c r="D41" s="23"/>
      <c r="E41" s="257"/>
      <c r="F41" s="23"/>
      <c r="G41" s="23"/>
      <c r="H41" s="23"/>
      <c r="I41" s="257"/>
      <c r="N41" s="434"/>
      <c r="R41" s="434"/>
      <c r="U41" s="389"/>
      <c r="V41" s="434"/>
      <c r="Y41" s="389"/>
      <c r="Z41" s="387"/>
      <c r="AC41" s="389"/>
      <c r="AD41" s="10"/>
      <c r="AE41" s="10"/>
      <c r="AF41" s="10"/>
      <c r="AG41" s="10"/>
      <c r="AH41" s="10"/>
      <c r="AI41" s="10"/>
      <c r="AJ41" s="10"/>
      <c r="AK41" s="10"/>
      <c r="AL41" s="10"/>
      <c r="AM41" s="10"/>
    </row>
    <row r="42" spans="1:39">
      <c r="A42" s="19" t="s">
        <v>180</v>
      </c>
      <c r="B42" s="256"/>
      <c r="C42" s="23"/>
      <c r="D42" s="23"/>
      <c r="E42" s="257"/>
      <c r="F42" s="23"/>
      <c r="G42" s="23"/>
      <c r="H42" s="23"/>
      <c r="I42" s="257"/>
      <c r="N42" s="434"/>
      <c r="R42" s="434"/>
      <c r="U42" s="389"/>
      <c r="V42" s="434"/>
      <c r="Y42" s="389"/>
      <c r="Z42" s="387"/>
      <c r="AC42" s="389"/>
      <c r="AD42" s="10"/>
      <c r="AE42" s="10"/>
      <c r="AF42" s="10"/>
      <c r="AG42" s="10"/>
      <c r="AH42" s="10"/>
      <c r="AI42" s="10"/>
      <c r="AJ42" s="10"/>
      <c r="AK42" s="10"/>
      <c r="AL42" s="10"/>
      <c r="AM42" s="10"/>
    </row>
    <row r="43" spans="1:39" ht="26.25" customHeight="1">
      <c r="A43" s="15" t="s">
        <v>146</v>
      </c>
      <c r="B43" s="256">
        <f t="shared" ref="B43:H43" si="28">-(B23+B24+B28)</f>
        <v>-29169</v>
      </c>
      <c r="C43" s="23">
        <f t="shared" si="28"/>
        <v>-28516</v>
      </c>
      <c r="D43" s="23">
        <f t="shared" si="28"/>
        <v>-27867</v>
      </c>
      <c r="E43" s="258">
        <f t="shared" si="28"/>
        <v>-28182</v>
      </c>
      <c r="F43" s="23">
        <f t="shared" si="28"/>
        <v>-25900</v>
      </c>
      <c r="G43" s="23">
        <f t="shared" si="28"/>
        <v>-24002</v>
      </c>
      <c r="H43" s="23">
        <f t="shared" si="28"/>
        <v>-23668</v>
      </c>
      <c r="I43" s="258">
        <f t="shared" ref="I43:N43" si="29">-(I23+I24+I28)</f>
        <v>-23218</v>
      </c>
      <c r="J43" s="369">
        <f t="shared" si="29"/>
        <v>-22117</v>
      </c>
      <c r="K43" s="369">
        <f t="shared" si="29"/>
        <v>-22774</v>
      </c>
      <c r="L43" s="369">
        <f t="shared" si="29"/>
        <v>-27063</v>
      </c>
      <c r="M43" s="369">
        <f t="shared" si="29"/>
        <v>-27143</v>
      </c>
      <c r="N43" s="441">
        <f t="shared" si="29"/>
        <v>-27511</v>
      </c>
      <c r="O43" s="369">
        <f t="shared" ref="O43:V43" si="30">-(O23+O24+O28)</f>
        <v>-29216</v>
      </c>
      <c r="P43" s="369">
        <f t="shared" si="30"/>
        <v>-29051</v>
      </c>
      <c r="Q43" s="369">
        <f t="shared" si="30"/>
        <v>-28134</v>
      </c>
      <c r="R43" s="441">
        <f t="shared" si="30"/>
        <v>-26839</v>
      </c>
      <c r="S43" s="369">
        <f t="shared" si="30"/>
        <v>-27420</v>
      </c>
      <c r="T43" s="369">
        <f t="shared" si="30"/>
        <v>-27380</v>
      </c>
      <c r="U43" s="258">
        <f t="shared" si="30"/>
        <v>-27988</v>
      </c>
      <c r="V43" s="441">
        <f t="shared" si="30"/>
        <v>-31079</v>
      </c>
      <c r="W43" s="369">
        <v>-31872</v>
      </c>
      <c r="X43" s="369">
        <v>-35967</v>
      </c>
      <c r="Y43" s="369">
        <f>-(Y23+Y24+Y28)</f>
        <v>-38713</v>
      </c>
      <c r="Z43" s="630">
        <f>-(Z23+Z24+Z28)</f>
        <v>-34769</v>
      </c>
      <c r="AA43" s="369">
        <f>-(AA23+AA24+AA28)</f>
        <v>-42296</v>
      </c>
      <c r="AB43" s="369">
        <f>-(AB23+AB24+AB28)</f>
        <v>-38889</v>
      </c>
      <c r="AC43" s="258">
        <f>-(AC23+AC24+AC28)</f>
        <v>-35293</v>
      </c>
      <c r="AD43" s="10"/>
      <c r="AE43" s="10"/>
      <c r="AF43" s="10"/>
      <c r="AG43" s="10"/>
      <c r="AH43" s="10"/>
      <c r="AI43" s="10"/>
      <c r="AJ43" s="10"/>
      <c r="AK43" s="10"/>
      <c r="AL43" s="10"/>
      <c r="AM43" s="10"/>
    </row>
    <row r="44" spans="1:39">
      <c r="A44" s="15" t="s">
        <v>174</v>
      </c>
      <c r="B44" s="256">
        <v>-105</v>
      </c>
      <c r="C44" s="23">
        <v>-93</v>
      </c>
      <c r="D44" s="217">
        <v>-89</v>
      </c>
      <c r="E44" s="261">
        <v>-75</v>
      </c>
      <c r="F44" s="393">
        <v>0</v>
      </c>
      <c r="G44" s="394">
        <v>0</v>
      </c>
      <c r="H44" s="394">
        <v>0</v>
      </c>
      <c r="I44" s="395">
        <v>0</v>
      </c>
      <c r="J44" s="393">
        <v>0</v>
      </c>
      <c r="K44" s="396">
        <v>0</v>
      </c>
      <c r="L44" s="396">
        <v>0</v>
      </c>
      <c r="M44" s="396">
        <v>0</v>
      </c>
      <c r="N44" s="437">
        <v>0</v>
      </c>
      <c r="O44" s="396">
        <v>0</v>
      </c>
      <c r="P44" s="396">
        <v>0</v>
      </c>
      <c r="Q44" s="475">
        <v>0</v>
      </c>
      <c r="R44" s="396">
        <v>0</v>
      </c>
      <c r="S44" s="396">
        <v>0</v>
      </c>
      <c r="T44" s="396">
        <v>0</v>
      </c>
      <c r="U44" s="475">
        <v>0</v>
      </c>
      <c r="V44" s="396">
        <v>0</v>
      </c>
      <c r="W44" s="396">
        <v>0</v>
      </c>
      <c r="X44" s="396">
        <v>0</v>
      </c>
      <c r="Y44" s="396">
        <v>0</v>
      </c>
      <c r="Z44" s="610">
        <v>0</v>
      </c>
      <c r="AA44" s="396">
        <v>0</v>
      </c>
      <c r="AB44" s="396"/>
      <c r="AC44" s="475"/>
      <c r="AD44" s="10"/>
      <c r="AE44" s="10"/>
      <c r="AF44" s="10"/>
      <c r="AG44" s="10"/>
      <c r="AH44" s="10"/>
      <c r="AI44" s="10"/>
      <c r="AJ44" s="10"/>
      <c r="AK44" s="10"/>
      <c r="AL44" s="10"/>
      <c r="AM44" s="10"/>
    </row>
    <row r="45" spans="1:39">
      <c r="A45" s="15" t="s">
        <v>176</v>
      </c>
      <c r="B45" s="256">
        <f t="shared" ref="B45:G45" si="31">+B14+B15</f>
        <v>16836</v>
      </c>
      <c r="C45" s="23">
        <f t="shared" si="31"/>
        <v>16304</v>
      </c>
      <c r="D45" s="23">
        <f t="shared" si="31"/>
        <v>21502</v>
      </c>
      <c r="E45" s="258">
        <f t="shared" si="31"/>
        <v>25791</v>
      </c>
      <c r="F45" s="23">
        <f t="shared" si="31"/>
        <v>23335</v>
      </c>
      <c r="G45" s="23">
        <f t="shared" si="31"/>
        <v>9619</v>
      </c>
      <c r="H45" s="23">
        <f>+H14+H15</f>
        <v>12314</v>
      </c>
      <c r="I45" s="258">
        <f>+I14+I15</f>
        <v>16516</v>
      </c>
      <c r="J45" s="23">
        <f>+J14+J15</f>
        <v>13592</v>
      </c>
      <c r="K45" s="23">
        <f t="shared" ref="K45:R45" si="32">+K14+K15</f>
        <v>11839</v>
      </c>
      <c r="L45" s="23">
        <f t="shared" si="32"/>
        <v>13858</v>
      </c>
      <c r="M45" s="23">
        <f t="shared" si="32"/>
        <v>15130</v>
      </c>
      <c r="N45" s="442">
        <f t="shared" si="32"/>
        <v>13652</v>
      </c>
      <c r="O45" s="23">
        <f t="shared" si="32"/>
        <v>5444</v>
      </c>
      <c r="P45" s="23">
        <f>+P14+P15</f>
        <v>10389</v>
      </c>
      <c r="Q45" s="23">
        <f t="shared" si="32"/>
        <v>11713</v>
      </c>
      <c r="R45" s="442">
        <f t="shared" si="32"/>
        <v>15410</v>
      </c>
      <c r="S45" s="23">
        <f t="shared" ref="S45:AC45" si="33">+S14+S15</f>
        <v>14344</v>
      </c>
      <c r="T45" s="23">
        <f t="shared" si="33"/>
        <v>17731</v>
      </c>
      <c r="U45" s="476">
        <f t="shared" si="33"/>
        <v>19837</v>
      </c>
      <c r="V45" s="442">
        <f t="shared" si="33"/>
        <v>24935</v>
      </c>
      <c r="W45" s="23">
        <f t="shared" si="33"/>
        <v>11435</v>
      </c>
      <c r="X45" s="23">
        <f t="shared" si="33"/>
        <v>11345</v>
      </c>
      <c r="Y45" s="476">
        <f t="shared" si="33"/>
        <v>12143</v>
      </c>
      <c r="Z45" s="256">
        <f t="shared" si="33"/>
        <v>10645</v>
      </c>
      <c r="AA45" s="23">
        <f t="shared" si="33"/>
        <v>10298</v>
      </c>
      <c r="AB45" s="23">
        <f t="shared" si="33"/>
        <v>13596</v>
      </c>
      <c r="AC45" s="476">
        <f t="shared" si="33"/>
        <v>11852</v>
      </c>
      <c r="AD45" s="10"/>
      <c r="AE45" s="10"/>
      <c r="AF45" s="10"/>
      <c r="AG45" s="10"/>
      <c r="AH45" s="10"/>
      <c r="AI45" s="10"/>
      <c r="AJ45" s="10"/>
      <c r="AK45" s="10"/>
      <c r="AL45" s="10"/>
      <c r="AM45" s="10"/>
    </row>
    <row r="46" spans="1:39" s="10" customFormat="1">
      <c r="A46" s="21" t="s">
        <v>175</v>
      </c>
      <c r="B46" s="259">
        <f t="shared" ref="B46:G46" si="34">B43+B44+B45</f>
        <v>-12438</v>
      </c>
      <c r="C46" s="182">
        <f t="shared" si="34"/>
        <v>-12305</v>
      </c>
      <c r="D46" s="182">
        <f t="shared" si="34"/>
        <v>-6454</v>
      </c>
      <c r="E46" s="260">
        <f t="shared" si="34"/>
        <v>-2466</v>
      </c>
      <c r="F46" s="182">
        <f t="shared" si="34"/>
        <v>-2565</v>
      </c>
      <c r="G46" s="182">
        <f t="shared" si="34"/>
        <v>-14383</v>
      </c>
      <c r="H46" s="182">
        <f>H43+H44+H45</f>
        <v>-11354</v>
      </c>
      <c r="I46" s="260">
        <f>I43+I44+I45</f>
        <v>-6702</v>
      </c>
      <c r="J46" s="182">
        <f>J43+J44+J45</f>
        <v>-8525</v>
      </c>
      <c r="K46" s="182">
        <f>K43+K44+K45</f>
        <v>-10935</v>
      </c>
      <c r="L46" s="182">
        <f>L43+L44+L45</f>
        <v>-13205</v>
      </c>
      <c r="M46" s="182">
        <f t="shared" ref="M46:R46" si="35">M43+M44+M45</f>
        <v>-12013</v>
      </c>
      <c r="N46" s="443">
        <f t="shared" si="35"/>
        <v>-13859</v>
      </c>
      <c r="O46" s="182">
        <f t="shared" si="35"/>
        <v>-23772</v>
      </c>
      <c r="P46" s="182">
        <f t="shared" si="35"/>
        <v>-18662</v>
      </c>
      <c r="Q46" s="182">
        <f t="shared" si="35"/>
        <v>-16421</v>
      </c>
      <c r="R46" s="443">
        <f t="shared" si="35"/>
        <v>-11429</v>
      </c>
      <c r="S46" s="182">
        <f t="shared" ref="S46:X46" si="36">S43+S44+S45</f>
        <v>-13076</v>
      </c>
      <c r="T46" s="182">
        <f t="shared" si="36"/>
        <v>-9649</v>
      </c>
      <c r="U46" s="477">
        <f t="shared" si="36"/>
        <v>-8151</v>
      </c>
      <c r="V46" s="443">
        <f t="shared" si="36"/>
        <v>-6144</v>
      </c>
      <c r="W46" s="182">
        <f t="shared" si="36"/>
        <v>-20437</v>
      </c>
      <c r="X46" s="182">
        <f t="shared" si="36"/>
        <v>-24622</v>
      </c>
      <c r="Y46" s="477">
        <f>Y43+Y44+Y45</f>
        <v>-26570</v>
      </c>
      <c r="Z46" s="259">
        <f>Z43+Z44+Z45</f>
        <v>-24124</v>
      </c>
      <c r="AA46" s="182">
        <f>AA43+AA44+AA45</f>
        <v>-31998</v>
      </c>
      <c r="AB46" s="182">
        <f>AB43+AB44+AB45</f>
        <v>-25293</v>
      </c>
      <c r="AC46" s="477">
        <f>AC43+AC44+AC45</f>
        <v>-23441</v>
      </c>
    </row>
    <row r="47" spans="1:39">
      <c r="A47" s="79"/>
      <c r="B47" s="23"/>
      <c r="C47" s="23"/>
      <c r="D47" s="23"/>
      <c r="E47" s="23"/>
      <c r="F47" s="23"/>
      <c r="G47" s="23"/>
      <c r="AD47" s="10"/>
      <c r="AE47" s="10"/>
      <c r="AF47" s="10"/>
      <c r="AG47" s="10"/>
      <c r="AH47" s="10"/>
      <c r="AI47" s="10"/>
      <c r="AJ47" s="10"/>
      <c r="AK47" s="10"/>
      <c r="AL47" s="10"/>
      <c r="AM47" s="10"/>
    </row>
    <row r="48" spans="1:39" ht="15">
      <c r="A48" s="11" t="s">
        <v>467</v>
      </c>
      <c r="B48" s="3"/>
      <c r="C48" s="3"/>
      <c r="D48" s="3"/>
      <c r="E48" s="3"/>
      <c r="F48" s="3"/>
      <c r="G48" s="3"/>
      <c r="H48" s="10"/>
      <c r="AD48" s="10"/>
      <c r="AE48" s="10"/>
      <c r="AF48" s="10"/>
      <c r="AG48" s="10"/>
      <c r="AH48" s="10"/>
      <c r="AI48" s="10"/>
      <c r="AJ48" s="10"/>
      <c r="AK48" s="10"/>
      <c r="AL48" s="10"/>
      <c r="AM48" s="10"/>
    </row>
    <row r="49" spans="1:39" ht="15">
      <c r="A49" s="11" t="s">
        <v>357</v>
      </c>
      <c r="F49" s="186"/>
      <c r="H49" s="186"/>
      <c r="I49" s="186"/>
      <c r="AD49" s="10"/>
      <c r="AE49" s="10"/>
      <c r="AF49" s="10"/>
      <c r="AG49" s="10"/>
      <c r="AH49" s="10"/>
      <c r="AI49" s="10"/>
      <c r="AJ49" s="10"/>
      <c r="AK49" s="10"/>
      <c r="AL49" s="10"/>
      <c r="AM49" s="10"/>
    </row>
    <row r="50" spans="1:39">
      <c r="AD50" s="10"/>
      <c r="AE50" s="10"/>
      <c r="AF50" s="10"/>
      <c r="AG50" s="10"/>
      <c r="AH50" s="10"/>
      <c r="AI50" s="10"/>
      <c r="AJ50" s="10"/>
      <c r="AK50" s="10"/>
      <c r="AL50" s="10"/>
      <c r="AM50" s="10"/>
    </row>
    <row r="51" spans="1:39">
      <c r="B51" s="13"/>
      <c r="C51" s="13"/>
      <c r="D51" s="13"/>
      <c r="E51" s="13"/>
      <c r="F51" s="13"/>
      <c r="G51" s="13"/>
      <c r="AD51" s="10"/>
      <c r="AE51" s="10"/>
      <c r="AF51" s="10"/>
      <c r="AG51" s="10"/>
      <c r="AH51" s="10"/>
      <c r="AI51" s="10"/>
      <c r="AJ51" s="10"/>
      <c r="AK51" s="10"/>
      <c r="AL51" s="10"/>
      <c r="AM51" s="10"/>
    </row>
    <row r="52" spans="1:39">
      <c r="B52" s="13"/>
      <c r="C52" s="13"/>
      <c r="D52" s="13"/>
      <c r="E52" s="13"/>
      <c r="F52" s="13"/>
      <c r="G52" s="13"/>
      <c r="AD52" s="10"/>
      <c r="AE52" s="10"/>
      <c r="AF52" s="10"/>
      <c r="AG52" s="10"/>
      <c r="AH52" s="10"/>
      <c r="AI52" s="10"/>
      <c r="AJ52" s="10"/>
      <c r="AK52" s="10"/>
      <c r="AL52" s="10"/>
      <c r="AM52" s="10"/>
    </row>
    <row r="53" spans="1:39">
      <c r="AD53" s="10"/>
      <c r="AE53" s="10"/>
      <c r="AF53" s="10"/>
      <c r="AG53" s="10"/>
      <c r="AH53" s="10"/>
      <c r="AI53" s="10"/>
      <c r="AJ53" s="10"/>
      <c r="AK53" s="10"/>
      <c r="AL53" s="10"/>
      <c r="AM53" s="10"/>
    </row>
    <row r="54" spans="1:39">
      <c r="B54" s="13"/>
      <c r="C54" s="13"/>
      <c r="D54" s="13"/>
      <c r="E54" s="13"/>
      <c r="F54" s="13"/>
      <c r="G54" s="13"/>
      <c r="AD54" s="10"/>
      <c r="AE54" s="10"/>
      <c r="AF54" s="10"/>
      <c r="AG54" s="10"/>
      <c r="AH54" s="10"/>
      <c r="AI54" s="10"/>
      <c r="AJ54" s="10"/>
      <c r="AK54" s="10"/>
      <c r="AL54" s="10"/>
      <c r="AM54" s="10"/>
    </row>
    <row r="55" spans="1:39">
      <c r="B55" s="13"/>
      <c r="C55" s="13"/>
      <c r="D55" s="13"/>
      <c r="E55" s="13"/>
      <c r="F55" s="13"/>
      <c r="G55" s="13"/>
      <c r="AD55" s="10"/>
      <c r="AE55" s="10"/>
      <c r="AF55" s="10"/>
      <c r="AG55" s="10"/>
      <c r="AH55" s="10"/>
      <c r="AI55" s="10"/>
      <c r="AJ55" s="10"/>
      <c r="AK55" s="10"/>
      <c r="AL55" s="10"/>
      <c r="AM55" s="10"/>
    </row>
    <row r="56" spans="1:39">
      <c r="B56" s="13"/>
      <c r="C56" s="13"/>
      <c r="D56" s="13"/>
      <c r="E56" s="13"/>
      <c r="F56" s="13"/>
      <c r="G56" s="13"/>
      <c r="AD56" s="10"/>
      <c r="AE56" s="10"/>
      <c r="AF56" s="10"/>
      <c r="AG56" s="10"/>
      <c r="AH56" s="10"/>
      <c r="AI56" s="10"/>
      <c r="AJ56" s="10"/>
      <c r="AK56" s="10"/>
      <c r="AL56" s="10"/>
      <c r="AM56" s="10"/>
    </row>
    <row r="57" spans="1:39">
      <c r="B57" s="13"/>
      <c r="C57" s="13"/>
      <c r="D57" s="13"/>
      <c r="E57" s="13"/>
      <c r="F57" s="13"/>
      <c r="G57" s="13"/>
      <c r="AD57" s="10"/>
      <c r="AE57" s="10"/>
      <c r="AF57" s="10"/>
      <c r="AG57" s="10"/>
      <c r="AH57" s="10"/>
      <c r="AI57" s="10"/>
      <c r="AJ57" s="10"/>
      <c r="AK57" s="10"/>
      <c r="AL57" s="10"/>
      <c r="AM57" s="10"/>
    </row>
    <row r="58" spans="1:39">
      <c r="AD58" s="10"/>
      <c r="AE58" s="10"/>
      <c r="AF58" s="10"/>
      <c r="AG58" s="10"/>
      <c r="AH58" s="10"/>
      <c r="AI58" s="10"/>
      <c r="AJ58" s="10"/>
      <c r="AK58" s="10"/>
      <c r="AL58" s="10"/>
      <c r="AM58" s="10"/>
    </row>
    <row r="59" spans="1:39">
      <c r="B59" s="13"/>
      <c r="C59" s="13"/>
      <c r="D59" s="13"/>
      <c r="E59" s="13"/>
      <c r="F59" s="13"/>
      <c r="G59" s="13"/>
      <c r="AD59" s="10"/>
      <c r="AE59" s="10"/>
      <c r="AF59" s="10"/>
      <c r="AG59" s="10"/>
      <c r="AH59" s="10"/>
      <c r="AI59" s="10"/>
      <c r="AJ59" s="10"/>
      <c r="AK59" s="10"/>
      <c r="AL59" s="10"/>
      <c r="AM59" s="10"/>
    </row>
    <row r="60" spans="1:39">
      <c r="B60" s="31"/>
      <c r="C60" s="31"/>
      <c r="D60" s="31"/>
      <c r="E60" s="31"/>
      <c r="F60" s="31"/>
      <c r="G60" s="31"/>
      <c r="AD60" s="10"/>
      <c r="AE60" s="10"/>
      <c r="AF60" s="10"/>
      <c r="AG60" s="10"/>
      <c r="AH60" s="10"/>
      <c r="AI60" s="10"/>
      <c r="AJ60" s="10"/>
      <c r="AK60" s="10"/>
      <c r="AL60" s="10"/>
      <c r="AM60" s="10"/>
    </row>
    <row r="61" spans="1:39">
      <c r="B61" s="187"/>
      <c r="C61" s="187"/>
      <c r="D61" s="187"/>
      <c r="E61" s="187"/>
      <c r="F61" s="187"/>
      <c r="G61" s="187"/>
      <c r="AD61" s="10"/>
      <c r="AE61" s="10"/>
      <c r="AF61" s="10"/>
      <c r="AG61" s="10"/>
      <c r="AH61" s="10"/>
      <c r="AI61" s="10"/>
      <c r="AJ61" s="10"/>
      <c r="AK61" s="10"/>
      <c r="AL61" s="10"/>
      <c r="AM61" s="10"/>
    </row>
    <row r="62" spans="1:39">
      <c r="B62" s="13"/>
      <c r="C62" s="13"/>
      <c r="D62" s="13"/>
      <c r="E62" s="13"/>
      <c r="F62" s="13"/>
      <c r="G62" s="13"/>
      <c r="AD62" s="10"/>
      <c r="AE62" s="10"/>
      <c r="AF62" s="10"/>
      <c r="AG62" s="10"/>
      <c r="AH62" s="10"/>
      <c r="AI62" s="10"/>
      <c r="AJ62" s="10"/>
      <c r="AK62" s="10"/>
      <c r="AL62" s="10"/>
      <c r="AM62" s="10"/>
    </row>
    <row r="63" spans="1:39">
      <c r="B63" s="13"/>
      <c r="C63" s="13"/>
      <c r="D63" s="13"/>
      <c r="E63" s="13"/>
      <c r="F63" s="13"/>
      <c r="G63" s="13"/>
      <c r="AD63" s="10"/>
      <c r="AE63" s="10"/>
      <c r="AF63" s="10"/>
      <c r="AG63" s="10"/>
      <c r="AH63" s="10"/>
      <c r="AI63" s="10"/>
      <c r="AJ63" s="10"/>
      <c r="AK63" s="10"/>
      <c r="AL63" s="10"/>
      <c r="AM63" s="10"/>
    </row>
    <row r="64" spans="1:39">
      <c r="B64" s="13"/>
      <c r="C64" s="13"/>
      <c r="D64" s="13"/>
      <c r="E64" s="13"/>
      <c r="F64" s="13"/>
      <c r="G64" s="13"/>
      <c r="AD64" s="10"/>
      <c r="AE64" s="10"/>
      <c r="AF64" s="10"/>
      <c r="AG64" s="10"/>
      <c r="AH64" s="10"/>
      <c r="AI64" s="10"/>
      <c r="AJ64" s="10"/>
      <c r="AK64" s="10"/>
      <c r="AL64" s="10"/>
      <c r="AM64" s="10"/>
    </row>
    <row r="65" spans="2:39">
      <c r="B65" s="188"/>
      <c r="C65" s="188"/>
      <c r="D65" s="188"/>
      <c r="E65" s="188"/>
      <c r="F65" s="188"/>
      <c r="G65" s="188"/>
      <c r="AD65" s="10"/>
      <c r="AE65" s="10"/>
      <c r="AF65" s="10"/>
      <c r="AG65" s="10"/>
      <c r="AH65" s="10"/>
      <c r="AI65" s="10"/>
      <c r="AJ65" s="10"/>
      <c r="AK65" s="10"/>
      <c r="AL65" s="10"/>
      <c r="AM65" s="10"/>
    </row>
    <row r="66" spans="2:39">
      <c r="B66" s="188"/>
      <c r="C66" s="188"/>
      <c r="D66" s="188"/>
      <c r="E66" s="188"/>
      <c r="F66" s="188"/>
      <c r="G66" s="188"/>
      <c r="AD66" s="10"/>
      <c r="AE66" s="10"/>
      <c r="AF66" s="10"/>
      <c r="AG66" s="10"/>
      <c r="AH66" s="10"/>
      <c r="AI66" s="10"/>
      <c r="AJ66" s="10"/>
      <c r="AK66" s="10"/>
      <c r="AL66" s="10"/>
      <c r="AM66" s="10"/>
    </row>
    <row r="67" spans="2:39">
      <c r="B67" s="188"/>
      <c r="C67" s="188"/>
      <c r="D67" s="188"/>
      <c r="E67" s="188"/>
      <c r="F67" s="188"/>
      <c r="G67" s="188"/>
      <c r="AD67" s="10"/>
      <c r="AE67" s="10"/>
      <c r="AF67" s="10"/>
      <c r="AG67" s="10"/>
      <c r="AH67" s="10"/>
      <c r="AI67" s="10"/>
      <c r="AJ67" s="10"/>
      <c r="AK67" s="10"/>
      <c r="AL67" s="10"/>
      <c r="AM67" s="10"/>
    </row>
    <row r="68" spans="2:39">
      <c r="B68" s="52"/>
      <c r="C68" s="52"/>
      <c r="D68" s="52"/>
      <c r="E68" s="52"/>
      <c r="F68" s="52"/>
      <c r="G68" s="52"/>
      <c r="AD68" s="10"/>
      <c r="AE68" s="10"/>
      <c r="AF68" s="10"/>
      <c r="AG68" s="10"/>
      <c r="AH68" s="10"/>
      <c r="AI68" s="10"/>
      <c r="AJ68" s="10"/>
      <c r="AK68" s="10"/>
      <c r="AL68" s="10"/>
      <c r="AM68" s="10"/>
    </row>
    <row r="69" spans="2:39">
      <c r="B69" s="216"/>
      <c r="C69" s="216"/>
      <c r="D69" s="216"/>
      <c r="E69" s="216"/>
      <c r="F69" s="216"/>
      <c r="G69" s="216"/>
      <c r="AD69" s="10"/>
      <c r="AE69" s="10"/>
      <c r="AF69" s="10"/>
      <c r="AG69" s="10"/>
      <c r="AH69" s="10"/>
      <c r="AI69" s="10"/>
      <c r="AJ69" s="10"/>
      <c r="AK69" s="10"/>
      <c r="AL69" s="10"/>
      <c r="AM69" s="10"/>
    </row>
    <row r="70" spans="2:39">
      <c r="B70" s="216"/>
      <c r="C70" s="216"/>
      <c r="D70" s="216"/>
      <c r="E70" s="216"/>
      <c r="F70" s="216"/>
      <c r="G70" s="216"/>
      <c r="AD70" s="10"/>
      <c r="AE70" s="10"/>
      <c r="AF70" s="10"/>
      <c r="AG70" s="10"/>
      <c r="AH70" s="10"/>
      <c r="AI70" s="10"/>
      <c r="AJ70" s="10"/>
      <c r="AK70" s="10"/>
      <c r="AL70" s="10"/>
      <c r="AM70" s="10"/>
    </row>
    <row r="71" spans="2:39">
      <c r="B71" s="27"/>
      <c r="C71" s="27"/>
      <c r="D71" s="27"/>
      <c r="E71" s="27"/>
      <c r="F71" s="27"/>
      <c r="G71" s="27"/>
      <c r="AD71" s="10"/>
      <c r="AE71" s="10"/>
      <c r="AF71" s="10"/>
      <c r="AG71" s="10"/>
      <c r="AH71" s="10"/>
      <c r="AI71" s="10"/>
      <c r="AJ71" s="10"/>
      <c r="AK71" s="10"/>
      <c r="AL71" s="10"/>
      <c r="AM71" s="10"/>
    </row>
    <row r="72" spans="2:39">
      <c r="B72" s="27"/>
      <c r="C72" s="27"/>
      <c r="D72" s="27"/>
      <c r="E72" s="27"/>
      <c r="F72" s="27"/>
      <c r="G72" s="27"/>
      <c r="AD72" s="10"/>
      <c r="AE72" s="10"/>
      <c r="AF72" s="10"/>
      <c r="AG72" s="10"/>
      <c r="AH72" s="10"/>
      <c r="AI72" s="10"/>
      <c r="AJ72" s="10"/>
      <c r="AK72" s="10"/>
      <c r="AL72" s="10"/>
      <c r="AM72" s="10"/>
    </row>
    <row r="73" spans="2:39">
      <c r="B73" s="27"/>
      <c r="C73" s="27"/>
      <c r="D73" s="27"/>
      <c r="E73" s="27"/>
      <c r="F73" s="27"/>
      <c r="G73" s="27"/>
      <c r="AD73" s="10"/>
      <c r="AE73" s="10"/>
      <c r="AF73" s="10"/>
      <c r="AG73" s="10"/>
      <c r="AH73" s="10"/>
      <c r="AI73" s="10"/>
      <c r="AJ73" s="10"/>
      <c r="AK73" s="10"/>
      <c r="AL73" s="10"/>
      <c r="AM73" s="10"/>
    </row>
    <row r="74" spans="2:39">
      <c r="B74" s="24"/>
      <c r="C74" s="24"/>
      <c r="D74" s="24"/>
      <c r="E74" s="24"/>
      <c r="F74" s="24"/>
      <c r="G74" s="24"/>
      <c r="AD74" s="10"/>
      <c r="AE74" s="10"/>
      <c r="AF74" s="10"/>
      <c r="AG74" s="10"/>
      <c r="AH74" s="10"/>
      <c r="AI74" s="10"/>
      <c r="AJ74" s="10"/>
      <c r="AK74" s="10"/>
      <c r="AL74" s="10"/>
      <c r="AM74" s="10"/>
    </row>
    <row r="75" spans="2:39">
      <c r="B75" s="24"/>
      <c r="C75" s="24"/>
      <c r="D75" s="24"/>
      <c r="E75" s="24"/>
      <c r="F75" s="24"/>
      <c r="G75" s="24"/>
      <c r="AD75" s="10"/>
      <c r="AE75" s="10"/>
      <c r="AF75" s="10"/>
      <c r="AG75" s="10"/>
      <c r="AH75" s="10"/>
      <c r="AI75" s="10"/>
      <c r="AJ75" s="10"/>
      <c r="AK75" s="10"/>
      <c r="AL75" s="10"/>
      <c r="AM75" s="10"/>
    </row>
    <row r="76" spans="2:39">
      <c r="B76" s="3"/>
      <c r="C76" s="3"/>
      <c r="D76" s="3"/>
      <c r="E76" s="3"/>
      <c r="F76" s="3"/>
      <c r="G76" s="3"/>
      <c r="AD76" s="10"/>
      <c r="AE76" s="10"/>
      <c r="AF76" s="10"/>
      <c r="AG76" s="10"/>
      <c r="AH76" s="10"/>
      <c r="AI76" s="10"/>
      <c r="AJ76" s="10"/>
      <c r="AK76" s="10"/>
      <c r="AL76" s="10"/>
      <c r="AM76" s="10"/>
    </row>
    <row r="77" spans="2:39">
      <c r="B77" s="3"/>
      <c r="C77" s="3"/>
      <c r="D77" s="3"/>
      <c r="E77" s="3"/>
      <c r="F77" s="3"/>
      <c r="G77" s="3"/>
      <c r="AD77" s="10"/>
      <c r="AE77" s="10"/>
      <c r="AF77" s="10"/>
      <c r="AG77" s="10"/>
      <c r="AH77" s="10"/>
      <c r="AI77" s="10"/>
      <c r="AJ77" s="10"/>
      <c r="AK77" s="10"/>
      <c r="AL77" s="10"/>
      <c r="AM77" s="10"/>
    </row>
    <row r="78" spans="2:39">
      <c r="AD78" s="10"/>
      <c r="AE78" s="10"/>
      <c r="AF78" s="10"/>
      <c r="AG78" s="10"/>
      <c r="AH78" s="10"/>
      <c r="AI78" s="10"/>
      <c r="AJ78" s="10"/>
      <c r="AK78" s="10"/>
      <c r="AL78" s="10"/>
      <c r="AM78" s="10"/>
    </row>
    <row r="79" spans="2:39">
      <c r="AD79" s="10"/>
      <c r="AE79" s="10"/>
      <c r="AF79" s="10"/>
      <c r="AG79" s="10"/>
      <c r="AH79" s="10"/>
      <c r="AI79" s="10"/>
      <c r="AJ79" s="10"/>
      <c r="AK79" s="10"/>
      <c r="AL79" s="10"/>
      <c r="AM79" s="10"/>
    </row>
    <row r="80" spans="2:39">
      <c r="AD80" s="10"/>
      <c r="AE80" s="10"/>
      <c r="AF80" s="10"/>
      <c r="AG80" s="10"/>
      <c r="AH80" s="10"/>
      <c r="AI80" s="10"/>
      <c r="AJ80" s="10"/>
      <c r="AK80" s="10"/>
      <c r="AL80" s="10"/>
      <c r="AM80" s="10"/>
    </row>
    <row r="81" spans="30:39">
      <c r="AD81" s="10"/>
      <c r="AE81" s="10"/>
      <c r="AF81" s="10"/>
      <c r="AG81" s="10"/>
      <c r="AH81" s="10"/>
      <c r="AI81" s="10"/>
      <c r="AJ81" s="10"/>
      <c r="AK81" s="10"/>
      <c r="AL81" s="10"/>
      <c r="AM81" s="10"/>
    </row>
    <row r="82" spans="30:39">
      <c r="AD82" s="10"/>
      <c r="AE82" s="10"/>
      <c r="AF82" s="10"/>
      <c r="AG82" s="10"/>
      <c r="AH82" s="10"/>
      <c r="AI82" s="10"/>
      <c r="AJ82" s="10"/>
      <c r="AK82" s="10"/>
      <c r="AL82" s="10"/>
      <c r="AM82" s="10"/>
    </row>
    <row r="83" spans="30:39">
      <c r="AD83" s="10"/>
      <c r="AE83" s="10"/>
      <c r="AF83" s="10"/>
      <c r="AG83" s="10"/>
      <c r="AH83" s="10"/>
      <c r="AI83" s="10"/>
      <c r="AJ83" s="10"/>
      <c r="AK83" s="10"/>
      <c r="AL83" s="10"/>
      <c r="AM83" s="10"/>
    </row>
    <row r="84" spans="30:39">
      <c r="AD84" s="10"/>
      <c r="AE84" s="10"/>
      <c r="AF84" s="10"/>
      <c r="AG84" s="10"/>
      <c r="AH84" s="10"/>
      <c r="AI84" s="10"/>
      <c r="AJ84" s="10"/>
      <c r="AK84" s="10"/>
      <c r="AL84" s="10"/>
      <c r="AM84" s="10"/>
    </row>
    <row r="85" spans="30:39">
      <c r="AD85" s="10"/>
      <c r="AE85" s="10"/>
      <c r="AF85" s="10"/>
      <c r="AG85" s="10"/>
      <c r="AH85" s="10"/>
      <c r="AI85" s="10"/>
      <c r="AJ85" s="10"/>
      <c r="AK85" s="10"/>
      <c r="AL85" s="10"/>
      <c r="AM85" s="10"/>
    </row>
    <row r="86" spans="30:39">
      <c r="AD86" s="10"/>
      <c r="AE86" s="10"/>
      <c r="AF86" s="10"/>
      <c r="AG86" s="10"/>
      <c r="AH86" s="10"/>
      <c r="AI86" s="10"/>
      <c r="AJ86" s="10"/>
      <c r="AK86" s="10"/>
      <c r="AL86" s="10"/>
      <c r="AM86" s="10"/>
    </row>
    <row r="87" spans="30:39">
      <c r="AD87" s="10"/>
      <c r="AE87" s="10"/>
      <c r="AF87" s="10"/>
      <c r="AG87" s="10"/>
      <c r="AH87" s="10"/>
      <c r="AI87" s="10"/>
      <c r="AJ87" s="10"/>
      <c r="AK87" s="10"/>
      <c r="AL87" s="10"/>
      <c r="AM87" s="10"/>
    </row>
    <row r="88" spans="30:39">
      <c r="AD88" s="10"/>
      <c r="AE88" s="10"/>
      <c r="AF88" s="10"/>
      <c r="AG88" s="10"/>
      <c r="AH88" s="10"/>
      <c r="AI88" s="10"/>
      <c r="AJ88" s="10"/>
      <c r="AK88" s="10"/>
      <c r="AL88" s="10"/>
      <c r="AM88" s="10"/>
    </row>
    <row r="89" spans="30:39">
      <c r="AD89" s="10"/>
      <c r="AE89" s="10"/>
      <c r="AF89" s="10"/>
      <c r="AG89" s="10"/>
      <c r="AH89" s="10"/>
      <c r="AI89" s="10"/>
      <c r="AJ89" s="10"/>
      <c r="AK89" s="10"/>
      <c r="AL89" s="10"/>
      <c r="AM89" s="10"/>
    </row>
    <row r="90" spans="30:39">
      <c r="AD90" s="10"/>
      <c r="AE90" s="10"/>
      <c r="AF90" s="10"/>
      <c r="AG90" s="10"/>
      <c r="AH90" s="10"/>
      <c r="AI90" s="10"/>
      <c r="AJ90" s="10"/>
      <c r="AK90" s="10"/>
      <c r="AL90" s="10"/>
      <c r="AM90" s="10"/>
    </row>
    <row r="91" spans="30:39">
      <c r="AD91" s="10"/>
      <c r="AE91" s="10"/>
      <c r="AF91" s="10"/>
      <c r="AG91" s="10"/>
      <c r="AH91" s="10"/>
      <c r="AI91" s="10"/>
      <c r="AJ91" s="10"/>
      <c r="AK91" s="10"/>
      <c r="AL91" s="10"/>
      <c r="AM91" s="10"/>
    </row>
    <row r="92" spans="30:39">
      <c r="AD92" s="10"/>
      <c r="AE92" s="10"/>
      <c r="AF92" s="10"/>
      <c r="AG92" s="10"/>
      <c r="AH92" s="10"/>
      <c r="AI92" s="10"/>
      <c r="AJ92" s="10"/>
      <c r="AK92" s="10"/>
      <c r="AL92" s="10"/>
      <c r="AM92" s="10"/>
    </row>
    <row r="93" spans="30:39">
      <c r="AD93" s="10"/>
      <c r="AE93" s="10"/>
      <c r="AF93" s="10"/>
      <c r="AG93" s="10"/>
      <c r="AH93" s="10"/>
      <c r="AI93" s="10"/>
      <c r="AJ93" s="10"/>
      <c r="AK93" s="10"/>
      <c r="AL93" s="10"/>
      <c r="AM93" s="10"/>
    </row>
    <row r="94" spans="30:39">
      <c r="AD94" s="10"/>
      <c r="AE94" s="10"/>
      <c r="AF94" s="10"/>
      <c r="AG94" s="10"/>
      <c r="AH94" s="10"/>
      <c r="AI94" s="10"/>
      <c r="AJ94" s="10"/>
      <c r="AK94" s="10"/>
      <c r="AL94" s="10"/>
      <c r="AM94" s="10"/>
    </row>
    <row r="95" spans="30:39">
      <c r="AD95" s="10"/>
      <c r="AE95" s="10"/>
      <c r="AF95" s="10"/>
      <c r="AG95" s="10"/>
      <c r="AH95" s="10"/>
      <c r="AI95" s="10"/>
      <c r="AJ95" s="10"/>
      <c r="AK95" s="10"/>
      <c r="AL95" s="10"/>
      <c r="AM95" s="10"/>
    </row>
    <row r="96" spans="30:39">
      <c r="AD96" s="10"/>
      <c r="AE96" s="10"/>
      <c r="AF96" s="10"/>
      <c r="AG96" s="10"/>
      <c r="AH96" s="10"/>
      <c r="AI96" s="10"/>
      <c r="AJ96" s="10"/>
      <c r="AK96" s="10"/>
      <c r="AL96" s="10"/>
      <c r="AM96" s="10"/>
    </row>
    <row r="97" spans="30:39">
      <c r="AD97" s="10"/>
      <c r="AE97" s="10"/>
      <c r="AF97" s="10"/>
      <c r="AG97" s="10"/>
      <c r="AH97" s="10"/>
      <c r="AI97" s="10"/>
      <c r="AJ97" s="10"/>
      <c r="AK97" s="10"/>
      <c r="AL97" s="10"/>
      <c r="AM97" s="10"/>
    </row>
    <row r="98" spans="30:39">
      <c r="AD98" s="10"/>
      <c r="AE98" s="10"/>
      <c r="AF98" s="10"/>
      <c r="AG98" s="10"/>
      <c r="AH98" s="10"/>
      <c r="AI98" s="10"/>
      <c r="AJ98" s="10"/>
      <c r="AK98" s="10"/>
      <c r="AL98" s="10"/>
      <c r="AM98" s="10"/>
    </row>
    <row r="99" spans="30:39">
      <c r="AD99" s="10"/>
      <c r="AE99" s="10"/>
      <c r="AF99" s="10"/>
      <c r="AG99" s="10"/>
      <c r="AH99" s="10"/>
      <c r="AI99" s="10"/>
      <c r="AJ99" s="10"/>
      <c r="AK99" s="10"/>
      <c r="AL99" s="10"/>
      <c r="AM99" s="10"/>
    </row>
    <row r="100" spans="30:39">
      <c r="AD100" s="10"/>
      <c r="AE100" s="10"/>
      <c r="AF100" s="10"/>
      <c r="AG100" s="10"/>
      <c r="AH100" s="10"/>
      <c r="AI100" s="10"/>
      <c r="AJ100" s="10"/>
      <c r="AK100" s="10"/>
      <c r="AL100" s="10"/>
      <c r="AM100" s="10"/>
    </row>
    <row r="101" spans="30:39">
      <c r="AD101" s="10"/>
      <c r="AE101" s="10"/>
      <c r="AF101" s="10"/>
      <c r="AG101" s="10"/>
      <c r="AH101" s="10"/>
      <c r="AI101" s="10"/>
      <c r="AJ101" s="10"/>
      <c r="AK101" s="10"/>
      <c r="AL101" s="10"/>
      <c r="AM101" s="10"/>
    </row>
    <row r="102" spans="30:39">
      <c r="AD102" s="10"/>
      <c r="AE102" s="10"/>
      <c r="AF102" s="10"/>
      <c r="AG102" s="10"/>
      <c r="AH102" s="10"/>
      <c r="AI102" s="10"/>
      <c r="AJ102" s="10"/>
      <c r="AK102" s="10"/>
      <c r="AL102" s="10"/>
      <c r="AM102" s="10"/>
    </row>
    <row r="103" spans="30:39">
      <c r="AD103" s="10"/>
      <c r="AE103" s="10"/>
      <c r="AF103" s="10"/>
      <c r="AG103" s="10"/>
      <c r="AH103" s="10"/>
      <c r="AI103" s="10"/>
      <c r="AJ103" s="10"/>
      <c r="AK103" s="10"/>
      <c r="AL103" s="10"/>
      <c r="AM103" s="10"/>
    </row>
    <row r="104" spans="30:39">
      <c r="AD104" s="10"/>
      <c r="AE104" s="10"/>
      <c r="AF104" s="10"/>
      <c r="AG104" s="10"/>
      <c r="AH104" s="10"/>
      <c r="AI104" s="10"/>
      <c r="AJ104" s="10"/>
      <c r="AK104" s="10"/>
      <c r="AL104" s="10"/>
      <c r="AM104" s="10"/>
    </row>
    <row r="105" spans="30:39">
      <c r="AD105" s="10"/>
      <c r="AE105" s="10"/>
      <c r="AF105" s="10"/>
      <c r="AG105" s="10"/>
      <c r="AH105" s="10"/>
      <c r="AI105" s="10"/>
      <c r="AJ105" s="10"/>
      <c r="AK105" s="10"/>
      <c r="AL105" s="10"/>
      <c r="AM105" s="10"/>
    </row>
    <row r="106" spans="30:39">
      <c r="AD106" s="10"/>
      <c r="AE106" s="10"/>
      <c r="AF106" s="10"/>
      <c r="AG106" s="10"/>
      <c r="AH106" s="10"/>
      <c r="AI106" s="10"/>
      <c r="AJ106" s="10"/>
      <c r="AK106" s="10"/>
      <c r="AL106" s="10"/>
      <c r="AM106" s="10"/>
    </row>
    <row r="107" spans="30:39">
      <c r="AD107" s="10"/>
      <c r="AE107" s="10"/>
      <c r="AF107" s="10"/>
      <c r="AG107" s="10"/>
      <c r="AH107" s="10"/>
      <c r="AI107" s="10"/>
      <c r="AJ107" s="10"/>
      <c r="AK107" s="10"/>
      <c r="AL107" s="10"/>
      <c r="AM107" s="10"/>
    </row>
    <row r="108" spans="30:39">
      <c r="AD108" s="10"/>
      <c r="AE108" s="10"/>
      <c r="AF108" s="10"/>
      <c r="AG108" s="10"/>
      <c r="AH108" s="10"/>
      <c r="AI108" s="10"/>
      <c r="AJ108" s="10"/>
      <c r="AK108" s="10"/>
      <c r="AL108" s="10"/>
      <c r="AM108" s="10"/>
    </row>
    <row r="109" spans="30:39">
      <c r="AD109" s="10"/>
      <c r="AE109" s="10"/>
      <c r="AF109" s="10"/>
      <c r="AG109" s="10"/>
      <c r="AH109" s="10"/>
      <c r="AI109" s="10"/>
      <c r="AJ109" s="10"/>
      <c r="AK109" s="10"/>
      <c r="AL109" s="10"/>
      <c r="AM109" s="10"/>
    </row>
    <row r="110" spans="30:39">
      <c r="AD110" s="10"/>
      <c r="AE110" s="10"/>
      <c r="AF110" s="10"/>
      <c r="AG110" s="10"/>
      <c r="AH110" s="10"/>
      <c r="AI110" s="10"/>
      <c r="AJ110" s="10"/>
      <c r="AK110" s="10"/>
      <c r="AL110" s="10"/>
      <c r="AM110" s="10"/>
    </row>
    <row r="111" spans="30:39">
      <c r="AD111" s="10"/>
      <c r="AE111" s="10"/>
      <c r="AF111" s="10"/>
      <c r="AG111" s="10"/>
      <c r="AH111" s="10"/>
      <c r="AI111" s="10"/>
      <c r="AJ111" s="10"/>
      <c r="AK111" s="10"/>
      <c r="AL111" s="10"/>
      <c r="AM111" s="10"/>
    </row>
    <row r="112" spans="30:39">
      <c r="AD112" s="10"/>
      <c r="AE112" s="10"/>
      <c r="AF112" s="10"/>
      <c r="AG112" s="10"/>
      <c r="AH112" s="10"/>
      <c r="AI112" s="10"/>
      <c r="AJ112" s="10"/>
      <c r="AK112" s="10"/>
      <c r="AL112" s="10"/>
      <c r="AM112" s="10"/>
    </row>
    <row r="113" spans="30:39">
      <c r="AD113" s="10"/>
      <c r="AE113" s="10"/>
      <c r="AF113" s="10"/>
      <c r="AG113" s="10"/>
      <c r="AH113" s="10"/>
      <c r="AI113" s="10"/>
      <c r="AJ113" s="10"/>
      <c r="AK113" s="10"/>
      <c r="AL113" s="10"/>
      <c r="AM113" s="10"/>
    </row>
    <row r="114" spans="30:39">
      <c r="AD114" s="10"/>
      <c r="AE114" s="10"/>
      <c r="AF114" s="10"/>
      <c r="AG114" s="10"/>
      <c r="AH114" s="10"/>
      <c r="AI114" s="10"/>
      <c r="AJ114" s="10"/>
      <c r="AK114" s="10"/>
      <c r="AL114" s="10"/>
      <c r="AM114" s="10"/>
    </row>
    <row r="115" spans="30:39">
      <c r="AD115" s="10"/>
      <c r="AE115" s="10"/>
      <c r="AF115" s="10"/>
      <c r="AG115" s="10"/>
      <c r="AH115" s="10"/>
      <c r="AI115" s="10"/>
      <c r="AJ115" s="10"/>
      <c r="AK115" s="10"/>
      <c r="AL115" s="10"/>
      <c r="AM115" s="10"/>
    </row>
    <row r="116" spans="30:39">
      <c r="AD116" s="10"/>
      <c r="AE116" s="10"/>
      <c r="AF116" s="10"/>
      <c r="AG116" s="10"/>
      <c r="AH116" s="10"/>
      <c r="AI116" s="10"/>
      <c r="AJ116" s="10"/>
      <c r="AK116" s="10"/>
      <c r="AL116" s="10"/>
      <c r="AM116" s="10"/>
    </row>
    <row r="117" spans="30:39">
      <c r="AD117" s="10"/>
      <c r="AE117" s="10"/>
      <c r="AF117" s="10"/>
      <c r="AG117" s="10"/>
      <c r="AH117" s="10"/>
      <c r="AI117" s="10"/>
      <c r="AJ117" s="10"/>
      <c r="AK117" s="10"/>
      <c r="AL117" s="10"/>
      <c r="AM117" s="10"/>
    </row>
    <row r="118" spans="30:39">
      <c r="AD118" s="10"/>
      <c r="AE118" s="10"/>
      <c r="AF118" s="10"/>
      <c r="AG118" s="10"/>
      <c r="AH118" s="10"/>
      <c r="AI118" s="10"/>
      <c r="AJ118" s="10"/>
      <c r="AK118" s="10"/>
      <c r="AL118" s="10"/>
      <c r="AM118" s="10"/>
    </row>
    <row r="119" spans="30:39">
      <c r="AD119" s="10"/>
      <c r="AE119" s="10"/>
      <c r="AF119" s="10"/>
      <c r="AG119" s="10"/>
      <c r="AH119" s="10"/>
      <c r="AI119" s="10"/>
      <c r="AJ119" s="10"/>
      <c r="AK119" s="10"/>
      <c r="AL119" s="10"/>
      <c r="AM119" s="10"/>
    </row>
    <row r="120" spans="30:39">
      <c r="AD120" s="10"/>
      <c r="AE120" s="10"/>
      <c r="AF120" s="10"/>
      <c r="AG120" s="10"/>
      <c r="AH120" s="10"/>
      <c r="AI120" s="10"/>
      <c r="AJ120" s="10"/>
      <c r="AK120" s="10"/>
      <c r="AL120" s="10"/>
      <c r="AM120" s="10"/>
    </row>
    <row r="121" spans="30:39">
      <c r="AD121" s="10"/>
      <c r="AE121" s="10"/>
      <c r="AF121" s="10"/>
      <c r="AG121" s="10"/>
      <c r="AH121" s="10"/>
      <c r="AI121" s="10"/>
      <c r="AJ121" s="10"/>
      <c r="AK121" s="10"/>
      <c r="AL121" s="10"/>
      <c r="AM121" s="10"/>
    </row>
    <row r="122" spans="30:39">
      <c r="AD122" s="10"/>
      <c r="AE122" s="10"/>
      <c r="AF122" s="10"/>
      <c r="AG122" s="10"/>
      <c r="AH122" s="10"/>
      <c r="AI122" s="10"/>
      <c r="AJ122" s="10"/>
      <c r="AK122" s="10"/>
      <c r="AL122" s="10"/>
      <c r="AM122" s="10"/>
    </row>
    <row r="123" spans="30:39">
      <c r="AD123" s="10"/>
      <c r="AE123" s="10"/>
      <c r="AF123" s="10"/>
      <c r="AG123" s="10"/>
      <c r="AH123" s="10"/>
      <c r="AI123" s="10"/>
      <c r="AJ123" s="10"/>
      <c r="AK123" s="10"/>
      <c r="AL123" s="10"/>
      <c r="AM123" s="10"/>
    </row>
    <row r="124" spans="30:39">
      <c r="AD124" s="10"/>
      <c r="AE124" s="10"/>
      <c r="AF124" s="10"/>
      <c r="AG124" s="10"/>
      <c r="AH124" s="10"/>
      <c r="AI124" s="10"/>
      <c r="AJ124" s="10"/>
      <c r="AK124" s="10"/>
      <c r="AL124" s="10"/>
      <c r="AM124" s="10"/>
    </row>
    <row r="125" spans="30:39">
      <c r="AD125" s="10"/>
      <c r="AE125" s="10"/>
      <c r="AF125" s="10"/>
      <c r="AG125" s="10"/>
      <c r="AH125" s="10"/>
      <c r="AI125" s="10"/>
      <c r="AJ125" s="10"/>
      <c r="AK125" s="10"/>
      <c r="AL125" s="10"/>
      <c r="AM125" s="10"/>
    </row>
    <row r="126" spans="30:39">
      <c r="AD126" s="10"/>
      <c r="AE126" s="10"/>
      <c r="AF126" s="10"/>
      <c r="AG126" s="10"/>
      <c r="AH126" s="10"/>
      <c r="AI126" s="10"/>
      <c r="AJ126" s="10"/>
      <c r="AK126" s="10"/>
      <c r="AL126" s="10"/>
      <c r="AM126" s="10"/>
    </row>
    <row r="127" spans="30:39">
      <c r="AD127" s="10"/>
      <c r="AE127" s="10"/>
      <c r="AF127" s="10"/>
      <c r="AG127" s="10"/>
      <c r="AH127" s="10"/>
      <c r="AI127" s="10"/>
      <c r="AJ127" s="10"/>
      <c r="AK127" s="10"/>
      <c r="AL127" s="10"/>
      <c r="AM127" s="10"/>
    </row>
    <row r="128" spans="30:39">
      <c r="AD128" s="10"/>
      <c r="AE128" s="10"/>
      <c r="AF128" s="10"/>
      <c r="AG128" s="10"/>
      <c r="AH128" s="10"/>
      <c r="AI128" s="10"/>
      <c r="AJ128" s="10"/>
      <c r="AK128" s="10"/>
      <c r="AL128" s="10"/>
      <c r="AM128" s="10"/>
    </row>
    <row r="129" spans="30:39">
      <c r="AD129" s="10"/>
      <c r="AE129" s="10"/>
      <c r="AF129" s="10"/>
      <c r="AG129" s="10"/>
      <c r="AH129" s="10"/>
      <c r="AI129" s="10"/>
      <c r="AJ129" s="10"/>
      <c r="AK129" s="10"/>
      <c r="AL129" s="10"/>
      <c r="AM129" s="10"/>
    </row>
    <row r="130" spans="30:39">
      <c r="AD130" s="10"/>
      <c r="AE130" s="10"/>
      <c r="AF130" s="10"/>
      <c r="AG130" s="10"/>
      <c r="AH130" s="10"/>
      <c r="AI130" s="10"/>
      <c r="AJ130" s="10"/>
      <c r="AK130" s="10"/>
      <c r="AL130" s="10"/>
      <c r="AM130" s="10"/>
    </row>
    <row r="131" spans="30:39">
      <c r="AD131" s="10"/>
      <c r="AE131" s="10"/>
      <c r="AF131" s="10"/>
      <c r="AG131" s="10"/>
      <c r="AH131" s="10"/>
      <c r="AI131" s="10"/>
      <c r="AJ131" s="10"/>
      <c r="AK131" s="10"/>
      <c r="AL131" s="10"/>
      <c r="AM131" s="10"/>
    </row>
    <row r="132" spans="30:39">
      <c r="AD132" s="10"/>
      <c r="AE132" s="10"/>
      <c r="AF132" s="10"/>
      <c r="AG132" s="10"/>
      <c r="AH132" s="10"/>
      <c r="AI132" s="10"/>
      <c r="AJ132" s="10"/>
      <c r="AK132" s="10"/>
      <c r="AL132" s="10"/>
      <c r="AM132" s="10"/>
    </row>
    <row r="133" spans="30:39">
      <c r="AD133" s="10"/>
      <c r="AE133" s="10"/>
      <c r="AF133" s="10"/>
      <c r="AG133" s="10"/>
      <c r="AH133" s="10"/>
      <c r="AI133" s="10"/>
      <c r="AJ133" s="10"/>
      <c r="AK133" s="10"/>
      <c r="AL133" s="10"/>
      <c r="AM133" s="10"/>
    </row>
    <row r="134" spans="30:39">
      <c r="AD134" s="10"/>
      <c r="AE134" s="10"/>
      <c r="AF134" s="10"/>
      <c r="AG134" s="10"/>
      <c r="AH134" s="10"/>
      <c r="AI134" s="10"/>
      <c r="AJ134" s="10"/>
      <c r="AK134" s="10"/>
      <c r="AL134" s="10"/>
      <c r="AM134" s="10"/>
    </row>
    <row r="135" spans="30:39">
      <c r="AD135" s="10"/>
      <c r="AE135" s="10"/>
      <c r="AF135" s="10"/>
      <c r="AG135" s="10"/>
      <c r="AH135" s="10"/>
      <c r="AI135" s="10"/>
      <c r="AJ135" s="10"/>
      <c r="AK135" s="10"/>
      <c r="AL135" s="10"/>
      <c r="AM135" s="10"/>
    </row>
    <row r="136" spans="30:39">
      <c r="AD136" s="10"/>
      <c r="AE136" s="10"/>
      <c r="AF136" s="10"/>
      <c r="AG136" s="10"/>
      <c r="AH136" s="10"/>
      <c r="AI136" s="10"/>
      <c r="AJ136" s="10"/>
      <c r="AK136" s="10"/>
      <c r="AL136" s="10"/>
      <c r="AM136" s="10"/>
    </row>
    <row r="137" spans="30:39">
      <c r="AD137" s="10"/>
      <c r="AE137" s="10"/>
      <c r="AF137" s="10"/>
      <c r="AG137" s="10"/>
      <c r="AH137" s="10"/>
      <c r="AI137" s="10"/>
      <c r="AJ137" s="10"/>
      <c r="AK137" s="10"/>
      <c r="AL137" s="10"/>
      <c r="AM137" s="10"/>
    </row>
    <row r="138" spans="30:39">
      <c r="AD138" s="10"/>
      <c r="AE138" s="10"/>
      <c r="AF138" s="10"/>
      <c r="AG138" s="10"/>
      <c r="AH138" s="10"/>
      <c r="AI138" s="10"/>
      <c r="AJ138" s="10"/>
      <c r="AK138" s="10"/>
      <c r="AL138" s="10"/>
      <c r="AM138" s="10"/>
    </row>
    <row r="139" spans="30:39">
      <c r="AD139" s="10"/>
      <c r="AE139" s="10"/>
      <c r="AF139" s="10"/>
      <c r="AG139" s="10"/>
      <c r="AH139" s="10"/>
      <c r="AI139" s="10"/>
      <c r="AJ139" s="10"/>
      <c r="AK139" s="10"/>
      <c r="AL139" s="10"/>
      <c r="AM139" s="10"/>
    </row>
    <row r="140" spans="30:39">
      <c r="AD140" s="10"/>
      <c r="AE140" s="10"/>
      <c r="AF140" s="10"/>
      <c r="AG140" s="10"/>
      <c r="AH140" s="10"/>
      <c r="AI140" s="10"/>
      <c r="AJ140" s="10"/>
      <c r="AK140" s="10"/>
      <c r="AL140" s="10"/>
      <c r="AM140" s="10"/>
    </row>
    <row r="141" spans="30:39">
      <c r="AD141" s="10"/>
      <c r="AE141" s="10"/>
      <c r="AF141" s="10"/>
      <c r="AG141" s="10"/>
      <c r="AH141" s="10"/>
      <c r="AI141" s="10"/>
      <c r="AJ141" s="10"/>
      <c r="AK141" s="10"/>
      <c r="AL141" s="10"/>
      <c r="AM141" s="10"/>
    </row>
    <row r="142" spans="30:39">
      <c r="AD142" s="10"/>
      <c r="AE142" s="10"/>
      <c r="AF142" s="10"/>
      <c r="AG142" s="10"/>
      <c r="AH142" s="10"/>
      <c r="AI142" s="10"/>
      <c r="AJ142" s="10"/>
      <c r="AK142" s="10"/>
      <c r="AL142" s="10"/>
      <c r="AM142" s="10"/>
    </row>
    <row r="143" spans="30:39">
      <c r="AD143" s="10"/>
      <c r="AE143" s="10"/>
      <c r="AF143" s="10"/>
      <c r="AG143" s="10"/>
      <c r="AH143" s="10"/>
      <c r="AI143" s="10"/>
      <c r="AJ143" s="10"/>
      <c r="AK143" s="10"/>
      <c r="AL143" s="10"/>
      <c r="AM143" s="10"/>
    </row>
    <row r="144" spans="30:39">
      <c r="AD144" s="10"/>
      <c r="AE144" s="10"/>
      <c r="AF144" s="10"/>
      <c r="AG144" s="10"/>
      <c r="AH144" s="10"/>
      <c r="AI144" s="10"/>
      <c r="AJ144" s="10"/>
      <c r="AK144" s="10"/>
      <c r="AL144" s="10"/>
      <c r="AM144" s="10"/>
    </row>
    <row r="145" spans="30:39">
      <c r="AD145" s="10"/>
      <c r="AE145" s="10"/>
      <c r="AF145" s="10"/>
      <c r="AG145" s="10"/>
      <c r="AH145" s="10"/>
      <c r="AI145" s="10"/>
      <c r="AJ145" s="10"/>
      <c r="AK145" s="10"/>
      <c r="AL145" s="10"/>
      <c r="AM145" s="10"/>
    </row>
    <row r="146" spans="30:39">
      <c r="AD146" s="10"/>
      <c r="AE146" s="10"/>
      <c r="AF146" s="10"/>
      <c r="AG146" s="10"/>
      <c r="AH146" s="10"/>
      <c r="AI146" s="10"/>
      <c r="AJ146" s="10"/>
      <c r="AK146" s="10"/>
      <c r="AL146" s="10"/>
      <c r="AM146" s="10"/>
    </row>
    <row r="147" spans="30:39">
      <c r="AD147" s="10"/>
      <c r="AE147" s="10"/>
      <c r="AF147" s="10"/>
      <c r="AG147" s="10"/>
      <c r="AH147" s="10"/>
      <c r="AI147" s="10"/>
      <c r="AJ147" s="10"/>
      <c r="AK147" s="10"/>
      <c r="AL147" s="10"/>
      <c r="AM147" s="10"/>
    </row>
    <row r="148" spans="30:39">
      <c r="AD148" s="10"/>
      <c r="AE148" s="10"/>
      <c r="AF148" s="10"/>
      <c r="AG148" s="10"/>
      <c r="AH148" s="10"/>
      <c r="AI148" s="10"/>
      <c r="AJ148" s="10"/>
      <c r="AK148" s="10"/>
      <c r="AL148" s="10"/>
      <c r="AM148" s="10"/>
    </row>
    <row r="149" spans="30:39">
      <c r="AD149" s="10"/>
      <c r="AE149" s="10"/>
      <c r="AF149" s="10"/>
      <c r="AG149" s="10"/>
      <c r="AH149" s="10"/>
      <c r="AI149" s="10"/>
      <c r="AJ149" s="10"/>
      <c r="AK149" s="10"/>
      <c r="AL149" s="10"/>
      <c r="AM149" s="10"/>
    </row>
    <row r="150" spans="30:39">
      <c r="AD150" s="10"/>
      <c r="AE150" s="10"/>
      <c r="AF150" s="10"/>
      <c r="AG150" s="10"/>
      <c r="AH150" s="10"/>
      <c r="AI150" s="10"/>
      <c r="AJ150" s="10"/>
      <c r="AK150" s="10"/>
      <c r="AL150" s="10"/>
      <c r="AM150" s="10"/>
    </row>
    <row r="151" spans="30:39">
      <c r="AD151" s="10"/>
      <c r="AE151" s="10"/>
      <c r="AF151" s="10"/>
      <c r="AG151" s="10"/>
      <c r="AH151" s="10"/>
      <c r="AI151" s="10"/>
      <c r="AJ151" s="10"/>
      <c r="AK151" s="10"/>
      <c r="AL151" s="10"/>
      <c r="AM151" s="10"/>
    </row>
    <row r="152" spans="30:39">
      <c r="AD152" s="10"/>
      <c r="AE152" s="10"/>
      <c r="AF152" s="10"/>
      <c r="AG152" s="10"/>
      <c r="AH152" s="10"/>
      <c r="AI152" s="10"/>
      <c r="AJ152" s="10"/>
      <c r="AK152" s="10"/>
      <c r="AL152" s="10"/>
      <c r="AM152" s="10"/>
    </row>
    <row r="153" spans="30:39">
      <c r="AD153" s="10"/>
      <c r="AE153" s="10"/>
      <c r="AF153" s="10"/>
      <c r="AG153" s="10"/>
      <c r="AH153" s="10"/>
      <c r="AI153" s="10"/>
      <c r="AJ153" s="10"/>
      <c r="AK153" s="10"/>
      <c r="AL153" s="10"/>
      <c r="AM153" s="10"/>
    </row>
    <row r="154" spans="30:39">
      <c r="AD154" s="10"/>
      <c r="AE154" s="10"/>
      <c r="AF154" s="10"/>
      <c r="AG154" s="10"/>
      <c r="AH154" s="10"/>
      <c r="AI154" s="10"/>
      <c r="AJ154" s="10"/>
      <c r="AK154" s="10"/>
      <c r="AL154" s="10"/>
      <c r="AM154" s="10"/>
    </row>
    <row r="155" spans="30:39">
      <c r="AD155" s="10"/>
      <c r="AE155" s="10"/>
      <c r="AF155" s="10"/>
      <c r="AG155" s="10"/>
      <c r="AH155" s="10"/>
      <c r="AI155" s="10"/>
      <c r="AJ155" s="10"/>
      <c r="AK155" s="10"/>
      <c r="AL155" s="10"/>
      <c r="AM155" s="10"/>
    </row>
    <row r="156" spans="30:39">
      <c r="AD156" s="10"/>
      <c r="AE156" s="10"/>
      <c r="AF156" s="10"/>
      <c r="AG156" s="10"/>
      <c r="AH156" s="10"/>
      <c r="AI156" s="10"/>
      <c r="AJ156" s="10"/>
      <c r="AK156" s="10"/>
      <c r="AL156" s="10"/>
      <c r="AM156" s="10"/>
    </row>
    <row r="157" spans="30:39">
      <c r="AD157" s="10"/>
      <c r="AE157" s="10"/>
      <c r="AF157" s="10"/>
      <c r="AG157" s="10"/>
      <c r="AH157" s="10"/>
      <c r="AI157" s="10"/>
      <c r="AJ157" s="10"/>
      <c r="AK157" s="10"/>
      <c r="AL157" s="10"/>
      <c r="AM157" s="10"/>
    </row>
    <row r="158" spans="30:39">
      <c r="AD158" s="10"/>
      <c r="AE158" s="10"/>
      <c r="AF158" s="10"/>
      <c r="AG158" s="10"/>
      <c r="AH158" s="10"/>
      <c r="AI158" s="10"/>
      <c r="AJ158" s="10"/>
      <c r="AK158" s="10"/>
      <c r="AL158" s="10"/>
      <c r="AM158" s="10"/>
    </row>
    <row r="159" spans="30:39">
      <c r="AD159" s="10"/>
      <c r="AE159" s="10"/>
      <c r="AF159" s="10"/>
      <c r="AG159" s="10"/>
      <c r="AH159" s="10"/>
      <c r="AI159" s="10"/>
      <c r="AJ159" s="10"/>
      <c r="AK159" s="10"/>
      <c r="AL159" s="10"/>
      <c r="AM159" s="10"/>
    </row>
    <row r="160" spans="30:39">
      <c r="AD160" s="10"/>
      <c r="AE160" s="10"/>
      <c r="AF160" s="10"/>
      <c r="AG160" s="10"/>
      <c r="AH160" s="10"/>
      <c r="AI160" s="10"/>
      <c r="AJ160" s="10"/>
      <c r="AK160" s="10"/>
      <c r="AL160" s="10"/>
      <c r="AM160" s="10"/>
    </row>
    <row r="161" spans="30:39">
      <c r="AD161" s="10"/>
      <c r="AE161" s="10"/>
      <c r="AF161" s="10"/>
      <c r="AG161" s="10"/>
      <c r="AH161" s="10"/>
      <c r="AI161" s="10"/>
      <c r="AJ161" s="10"/>
      <c r="AK161" s="10"/>
      <c r="AL161" s="10"/>
      <c r="AM161" s="10"/>
    </row>
    <row r="162" spans="30:39">
      <c r="AD162" s="10"/>
      <c r="AE162" s="10"/>
      <c r="AF162" s="10"/>
      <c r="AG162" s="10"/>
      <c r="AH162" s="10"/>
      <c r="AI162" s="10"/>
      <c r="AJ162" s="10"/>
      <c r="AK162" s="10"/>
      <c r="AL162" s="10"/>
      <c r="AM162" s="10"/>
    </row>
    <row r="163" spans="30:39">
      <c r="AD163" s="10"/>
      <c r="AE163" s="10"/>
      <c r="AF163" s="10"/>
      <c r="AG163" s="10"/>
      <c r="AH163" s="10"/>
      <c r="AI163" s="10"/>
      <c r="AJ163" s="10"/>
      <c r="AK163" s="10"/>
      <c r="AL163" s="10"/>
      <c r="AM163" s="10"/>
    </row>
    <row r="164" spans="30:39">
      <c r="AD164" s="10"/>
      <c r="AE164" s="10"/>
      <c r="AF164" s="10"/>
      <c r="AG164" s="10"/>
      <c r="AH164" s="10"/>
      <c r="AI164" s="10"/>
      <c r="AJ164" s="10"/>
      <c r="AK164" s="10"/>
      <c r="AL164" s="10"/>
      <c r="AM164" s="10"/>
    </row>
    <row r="165" spans="30:39">
      <c r="AD165" s="10"/>
      <c r="AE165" s="10"/>
      <c r="AF165" s="10"/>
      <c r="AG165" s="10"/>
      <c r="AH165" s="10"/>
      <c r="AI165" s="10"/>
      <c r="AJ165" s="10"/>
      <c r="AK165" s="10"/>
      <c r="AL165" s="10"/>
      <c r="AM165" s="10"/>
    </row>
    <row r="166" spans="30:39">
      <c r="AD166" s="10"/>
      <c r="AE166" s="10"/>
      <c r="AF166" s="10"/>
      <c r="AG166" s="10"/>
      <c r="AH166" s="10"/>
      <c r="AI166" s="10"/>
      <c r="AJ166" s="10"/>
      <c r="AK166" s="10"/>
      <c r="AL166" s="10"/>
      <c r="AM166" s="10"/>
    </row>
    <row r="167" spans="30:39">
      <c r="AD167" s="10"/>
      <c r="AE167" s="10"/>
      <c r="AF167" s="10"/>
      <c r="AG167" s="10"/>
      <c r="AH167" s="10"/>
      <c r="AI167" s="10"/>
      <c r="AJ167" s="10"/>
      <c r="AK167" s="10"/>
      <c r="AL167" s="10"/>
      <c r="AM167" s="10"/>
    </row>
    <row r="168" spans="30:39">
      <c r="AD168" s="10"/>
      <c r="AE168" s="10"/>
      <c r="AF168" s="10"/>
      <c r="AG168" s="10"/>
      <c r="AH168" s="10"/>
      <c r="AI168" s="10"/>
      <c r="AJ168" s="10"/>
      <c r="AK168" s="10"/>
      <c r="AL168" s="10"/>
      <c r="AM168" s="10"/>
    </row>
    <row r="169" spans="30:39">
      <c r="AD169" s="10"/>
      <c r="AE169" s="10"/>
      <c r="AF169" s="10"/>
      <c r="AG169" s="10"/>
      <c r="AH169" s="10"/>
      <c r="AI169" s="10"/>
      <c r="AJ169" s="10"/>
      <c r="AK169" s="10"/>
      <c r="AL169" s="10"/>
      <c r="AM169" s="10"/>
    </row>
    <row r="170" spans="30:39">
      <c r="AD170" s="10"/>
      <c r="AE170" s="10"/>
      <c r="AF170" s="10"/>
      <c r="AG170" s="10"/>
      <c r="AH170" s="10"/>
      <c r="AI170" s="10"/>
      <c r="AJ170" s="10"/>
      <c r="AK170" s="10"/>
      <c r="AL170" s="10"/>
      <c r="AM170" s="10"/>
    </row>
    <row r="171" spans="30:39">
      <c r="AD171" s="10"/>
      <c r="AE171" s="10"/>
      <c r="AF171" s="10"/>
      <c r="AG171" s="10"/>
      <c r="AH171" s="10"/>
      <c r="AI171" s="10"/>
      <c r="AJ171" s="10"/>
      <c r="AK171" s="10"/>
      <c r="AL171" s="10"/>
      <c r="AM171" s="10"/>
    </row>
    <row r="172" spans="30:39">
      <c r="AD172" s="10"/>
      <c r="AE172" s="10"/>
      <c r="AF172" s="10"/>
      <c r="AG172" s="10"/>
      <c r="AH172" s="10"/>
      <c r="AI172" s="10"/>
      <c r="AJ172" s="10"/>
      <c r="AK172" s="10"/>
      <c r="AL172" s="10"/>
      <c r="AM172" s="10"/>
    </row>
    <row r="173" spans="30:39">
      <c r="AD173" s="10"/>
      <c r="AE173" s="10"/>
      <c r="AF173" s="10"/>
      <c r="AG173" s="10"/>
      <c r="AH173" s="10"/>
      <c r="AI173" s="10"/>
      <c r="AJ173" s="10"/>
      <c r="AK173" s="10"/>
      <c r="AL173" s="10"/>
      <c r="AM173" s="10"/>
    </row>
    <row r="174" spans="30:39">
      <c r="AD174" s="10"/>
      <c r="AE174" s="10"/>
      <c r="AF174" s="10"/>
      <c r="AG174" s="10"/>
      <c r="AH174" s="10"/>
      <c r="AI174" s="10"/>
      <c r="AJ174" s="10"/>
      <c r="AK174" s="10"/>
      <c r="AL174" s="10"/>
      <c r="AM174" s="10"/>
    </row>
    <row r="175" spans="30:39">
      <c r="AD175" s="10"/>
      <c r="AE175" s="10"/>
      <c r="AF175" s="10"/>
      <c r="AG175" s="10"/>
      <c r="AH175" s="10"/>
      <c r="AI175" s="10"/>
      <c r="AJ175" s="10"/>
      <c r="AK175" s="10"/>
      <c r="AL175" s="10"/>
      <c r="AM175" s="10"/>
    </row>
    <row r="176" spans="30:39">
      <c r="AD176" s="10"/>
      <c r="AE176" s="10"/>
      <c r="AF176" s="10"/>
      <c r="AG176" s="10"/>
      <c r="AH176" s="10"/>
      <c r="AI176" s="10"/>
      <c r="AJ176" s="10"/>
      <c r="AK176" s="10"/>
      <c r="AL176" s="10"/>
      <c r="AM176" s="10"/>
    </row>
    <row r="177" spans="30:39">
      <c r="AD177" s="10"/>
      <c r="AE177" s="10"/>
      <c r="AF177" s="10"/>
      <c r="AG177" s="10"/>
      <c r="AH177" s="10"/>
      <c r="AI177" s="10"/>
      <c r="AJ177" s="10"/>
      <c r="AK177" s="10"/>
      <c r="AL177" s="10"/>
      <c r="AM177" s="10"/>
    </row>
    <row r="178" spans="30:39">
      <c r="AD178" s="10"/>
      <c r="AE178" s="10"/>
      <c r="AF178" s="10"/>
      <c r="AG178" s="10"/>
      <c r="AH178" s="10"/>
      <c r="AI178" s="10"/>
      <c r="AJ178" s="10"/>
      <c r="AK178" s="10"/>
      <c r="AL178" s="10"/>
      <c r="AM178" s="10"/>
    </row>
    <row r="179" spans="30:39">
      <c r="AD179" s="10"/>
      <c r="AE179" s="10"/>
      <c r="AF179" s="10"/>
      <c r="AG179" s="10"/>
      <c r="AH179" s="10"/>
      <c r="AI179" s="10"/>
      <c r="AJ179" s="10"/>
      <c r="AK179" s="10"/>
      <c r="AL179" s="10"/>
      <c r="AM179" s="10"/>
    </row>
    <row r="180" spans="30:39">
      <c r="AD180" s="10"/>
      <c r="AE180" s="10"/>
      <c r="AF180" s="10"/>
      <c r="AG180" s="10"/>
      <c r="AH180" s="10"/>
      <c r="AI180" s="10"/>
      <c r="AJ180" s="10"/>
      <c r="AK180" s="10"/>
      <c r="AL180" s="10"/>
      <c r="AM180" s="10"/>
    </row>
    <row r="181" spans="30:39">
      <c r="AD181" s="10"/>
      <c r="AE181" s="10"/>
      <c r="AF181" s="10"/>
      <c r="AG181" s="10"/>
      <c r="AH181" s="10"/>
      <c r="AI181" s="10"/>
      <c r="AJ181" s="10"/>
      <c r="AK181" s="10"/>
      <c r="AL181" s="10"/>
      <c r="AM181" s="10"/>
    </row>
    <row r="182" spans="30:39">
      <c r="AD182" s="10"/>
      <c r="AE182" s="10"/>
      <c r="AF182" s="10"/>
      <c r="AG182" s="10"/>
      <c r="AH182" s="10"/>
      <c r="AI182" s="10"/>
      <c r="AJ182" s="10"/>
      <c r="AK182" s="10"/>
      <c r="AL182" s="10"/>
      <c r="AM182" s="10"/>
    </row>
    <row r="183" spans="30:39">
      <c r="AD183" s="10"/>
      <c r="AE183" s="10"/>
      <c r="AF183" s="10"/>
      <c r="AG183" s="10"/>
      <c r="AH183" s="10"/>
      <c r="AI183" s="10"/>
      <c r="AJ183" s="10"/>
      <c r="AK183" s="10"/>
      <c r="AL183" s="10"/>
      <c r="AM183" s="10"/>
    </row>
    <row r="184" spans="30:39">
      <c r="AD184" s="10"/>
      <c r="AE184" s="10"/>
      <c r="AF184" s="10"/>
      <c r="AG184" s="10"/>
      <c r="AH184" s="10"/>
      <c r="AI184" s="10"/>
      <c r="AJ184" s="10"/>
      <c r="AK184" s="10"/>
      <c r="AL184" s="10"/>
      <c r="AM184" s="10"/>
    </row>
    <row r="185" spans="30:39">
      <c r="AD185" s="10"/>
      <c r="AE185" s="10"/>
      <c r="AF185" s="10"/>
      <c r="AG185" s="10"/>
      <c r="AH185" s="10"/>
      <c r="AI185" s="10"/>
      <c r="AJ185" s="10"/>
      <c r="AK185" s="10"/>
      <c r="AL185" s="10"/>
      <c r="AM185" s="10"/>
    </row>
    <row r="186" spans="30:39">
      <c r="AD186" s="10"/>
      <c r="AE186" s="10"/>
      <c r="AF186" s="10"/>
      <c r="AG186" s="10"/>
      <c r="AH186" s="10"/>
      <c r="AI186" s="10"/>
      <c r="AJ186" s="10"/>
      <c r="AK186" s="10"/>
      <c r="AL186" s="10"/>
      <c r="AM186" s="10"/>
    </row>
    <row r="187" spans="30:39">
      <c r="AD187" s="10"/>
      <c r="AE187" s="10"/>
      <c r="AF187" s="10"/>
      <c r="AG187" s="10"/>
      <c r="AH187" s="10"/>
      <c r="AI187" s="10"/>
      <c r="AJ187" s="10"/>
      <c r="AK187" s="10"/>
      <c r="AL187" s="10"/>
      <c r="AM187" s="10"/>
    </row>
    <row r="188" spans="30:39">
      <c r="AD188" s="10"/>
      <c r="AE188" s="10"/>
      <c r="AF188" s="10"/>
      <c r="AG188" s="10"/>
      <c r="AH188" s="10"/>
      <c r="AI188" s="10"/>
      <c r="AJ188" s="10"/>
      <c r="AK188" s="10"/>
      <c r="AL188" s="10"/>
      <c r="AM188" s="10"/>
    </row>
    <row r="189" spans="30:39">
      <c r="AD189" s="10"/>
      <c r="AE189" s="10"/>
      <c r="AF189" s="10"/>
      <c r="AG189" s="10"/>
      <c r="AH189" s="10"/>
      <c r="AI189" s="10"/>
      <c r="AJ189" s="10"/>
      <c r="AK189" s="10"/>
      <c r="AL189" s="10"/>
      <c r="AM189" s="10"/>
    </row>
    <row r="190" spans="30:39">
      <c r="AD190" s="10"/>
      <c r="AE190" s="10"/>
      <c r="AF190" s="10"/>
      <c r="AG190" s="10"/>
      <c r="AH190" s="10"/>
      <c r="AI190" s="10"/>
      <c r="AJ190" s="10"/>
      <c r="AK190" s="10"/>
      <c r="AL190" s="10"/>
      <c r="AM190" s="10"/>
    </row>
    <row r="191" spans="30:39">
      <c r="AD191" s="10"/>
      <c r="AE191" s="10"/>
      <c r="AF191" s="10"/>
      <c r="AG191" s="10"/>
      <c r="AH191" s="10"/>
      <c r="AI191" s="10"/>
      <c r="AJ191" s="10"/>
      <c r="AK191" s="10"/>
      <c r="AL191" s="10"/>
      <c r="AM191" s="10"/>
    </row>
    <row r="192" spans="30:39">
      <c r="AD192" s="10"/>
      <c r="AE192" s="10"/>
      <c r="AF192" s="10"/>
      <c r="AG192" s="10"/>
      <c r="AH192" s="10"/>
      <c r="AI192" s="10"/>
      <c r="AJ192" s="10"/>
      <c r="AK192" s="10"/>
      <c r="AL192" s="10"/>
      <c r="AM192" s="10"/>
    </row>
    <row r="193" spans="30:39">
      <c r="AD193" s="10"/>
      <c r="AE193" s="10"/>
      <c r="AF193" s="10"/>
      <c r="AG193" s="10"/>
      <c r="AH193" s="10"/>
      <c r="AI193" s="10"/>
      <c r="AJ193" s="10"/>
      <c r="AK193" s="10"/>
      <c r="AL193" s="10"/>
      <c r="AM193" s="10"/>
    </row>
    <row r="194" spans="30:39">
      <c r="AD194" s="10"/>
      <c r="AE194" s="10"/>
      <c r="AF194" s="10"/>
      <c r="AG194" s="10"/>
      <c r="AH194" s="10"/>
      <c r="AI194" s="10"/>
      <c r="AJ194" s="10"/>
      <c r="AK194" s="10"/>
      <c r="AL194" s="10"/>
      <c r="AM194" s="10"/>
    </row>
    <row r="195" spans="30:39">
      <c r="AD195" s="10"/>
      <c r="AE195" s="10"/>
      <c r="AF195" s="10"/>
      <c r="AG195" s="10"/>
      <c r="AH195" s="10"/>
      <c r="AI195" s="10"/>
      <c r="AJ195" s="10"/>
      <c r="AK195" s="10"/>
      <c r="AL195" s="10"/>
      <c r="AM195" s="10"/>
    </row>
    <row r="196" spans="30:39">
      <c r="AD196" s="10"/>
      <c r="AE196" s="10"/>
      <c r="AF196" s="10"/>
      <c r="AG196" s="10"/>
      <c r="AH196" s="10"/>
      <c r="AI196" s="10"/>
      <c r="AJ196" s="10"/>
      <c r="AK196" s="10"/>
      <c r="AL196" s="10"/>
      <c r="AM196" s="10"/>
    </row>
    <row r="197" spans="30:39">
      <c r="AD197" s="10"/>
      <c r="AE197" s="10"/>
      <c r="AF197" s="10"/>
      <c r="AG197" s="10"/>
      <c r="AH197" s="10"/>
      <c r="AI197" s="10"/>
      <c r="AJ197" s="10"/>
      <c r="AK197" s="10"/>
      <c r="AL197" s="10"/>
      <c r="AM197" s="10"/>
    </row>
    <row r="198" spans="30:39">
      <c r="AD198" s="10"/>
      <c r="AE198" s="10"/>
      <c r="AF198" s="10"/>
      <c r="AG198" s="10"/>
      <c r="AH198" s="10"/>
      <c r="AI198" s="10"/>
      <c r="AJ198" s="10"/>
      <c r="AK198" s="10"/>
      <c r="AL198" s="10"/>
      <c r="AM198" s="10"/>
    </row>
    <row r="199" spans="30:39">
      <c r="AD199" s="10"/>
      <c r="AE199" s="10"/>
      <c r="AF199" s="10"/>
      <c r="AG199" s="10"/>
      <c r="AH199" s="10"/>
      <c r="AI199" s="10"/>
      <c r="AJ199" s="10"/>
      <c r="AK199" s="10"/>
      <c r="AL199" s="10"/>
      <c r="AM199" s="10"/>
    </row>
    <row r="200" spans="30:39">
      <c r="AD200" s="10"/>
      <c r="AE200" s="10"/>
      <c r="AF200" s="10"/>
      <c r="AG200" s="10"/>
      <c r="AH200" s="10"/>
      <c r="AI200" s="10"/>
      <c r="AJ200" s="10"/>
      <c r="AK200" s="10"/>
      <c r="AL200" s="10"/>
      <c r="AM200" s="10"/>
    </row>
    <row r="201" spans="30:39">
      <c r="AD201" s="10"/>
      <c r="AE201" s="10"/>
      <c r="AF201" s="10"/>
      <c r="AG201" s="10"/>
      <c r="AH201" s="10"/>
      <c r="AI201" s="10"/>
      <c r="AJ201" s="10"/>
      <c r="AK201" s="10"/>
      <c r="AL201" s="10"/>
      <c r="AM201" s="10"/>
    </row>
    <row r="202" spans="30:39">
      <c r="AD202" s="10"/>
      <c r="AE202" s="10"/>
      <c r="AF202" s="10"/>
      <c r="AG202" s="10"/>
      <c r="AH202" s="10"/>
      <c r="AI202" s="10"/>
      <c r="AJ202" s="10"/>
      <c r="AK202" s="10"/>
      <c r="AL202" s="10"/>
      <c r="AM202" s="10"/>
    </row>
    <row r="203" spans="30:39">
      <c r="AD203" s="10"/>
      <c r="AE203" s="10"/>
      <c r="AF203" s="10"/>
      <c r="AG203" s="10"/>
      <c r="AH203" s="10"/>
      <c r="AI203" s="10"/>
      <c r="AJ203" s="10"/>
      <c r="AK203" s="10"/>
      <c r="AL203" s="10"/>
      <c r="AM203" s="10"/>
    </row>
    <row r="204" spans="30:39">
      <c r="AD204" s="10"/>
      <c r="AE204" s="10"/>
      <c r="AF204" s="10"/>
      <c r="AG204" s="10"/>
      <c r="AH204" s="10"/>
      <c r="AI204" s="10"/>
      <c r="AJ204" s="10"/>
      <c r="AK204" s="10"/>
      <c r="AL204" s="10"/>
      <c r="AM204" s="10"/>
    </row>
    <row r="205" spans="30:39">
      <c r="AD205" s="10"/>
      <c r="AE205" s="10"/>
      <c r="AF205" s="10"/>
      <c r="AG205" s="10"/>
      <c r="AH205" s="10"/>
      <c r="AI205" s="10"/>
      <c r="AJ205" s="10"/>
      <c r="AK205" s="10"/>
      <c r="AL205" s="10"/>
      <c r="AM205" s="10"/>
    </row>
    <row r="206" spans="30:39">
      <c r="AD206" s="10"/>
      <c r="AE206" s="10"/>
      <c r="AF206" s="10"/>
      <c r="AG206" s="10"/>
      <c r="AH206" s="10"/>
      <c r="AI206" s="10"/>
      <c r="AJ206" s="10"/>
      <c r="AK206" s="10"/>
      <c r="AL206" s="10"/>
      <c r="AM206" s="10"/>
    </row>
    <row r="207" spans="30:39">
      <c r="AD207" s="10"/>
      <c r="AE207" s="10"/>
      <c r="AF207" s="10"/>
      <c r="AG207" s="10"/>
      <c r="AH207" s="10"/>
      <c r="AI207" s="10"/>
      <c r="AJ207" s="10"/>
      <c r="AK207" s="10"/>
      <c r="AL207" s="10"/>
      <c r="AM207" s="10"/>
    </row>
    <row r="208" spans="30:39">
      <c r="AD208" s="10"/>
      <c r="AE208" s="10"/>
      <c r="AF208" s="10"/>
      <c r="AG208" s="10"/>
      <c r="AH208" s="10"/>
      <c r="AI208" s="10"/>
      <c r="AJ208" s="10"/>
      <c r="AK208" s="10"/>
      <c r="AL208" s="10"/>
      <c r="AM208" s="10"/>
    </row>
    <row r="209" spans="30:39">
      <c r="AD209" s="10"/>
      <c r="AE209" s="10"/>
      <c r="AF209" s="10"/>
      <c r="AG209" s="10"/>
      <c r="AH209" s="10"/>
      <c r="AI209" s="10"/>
      <c r="AJ209" s="10"/>
      <c r="AK209" s="10"/>
      <c r="AL209" s="10"/>
      <c r="AM209" s="10"/>
    </row>
    <row r="210" spans="30:39">
      <c r="AD210" s="10"/>
      <c r="AE210" s="10"/>
      <c r="AF210" s="10"/>
      <c r="AG210" s="10"/>
      <c r="AH210" s="10"/>
      <c r="AI210" s="10"/>
      <c r="AJ210" s="10"/>
      <c r="AK210" s="10"/>
      <c r="AL210" s="10"/>
      <c r="AM210" s="10"/>
    </row>
    <row r="211" spans="30:39">
      <c r="AD211" s="10"/>
      <c r="AE211" s="10"/>
      <c r="AF211" s="10"/>
      <c r="AG211" s="10"/>
      <c r="AH211" s="10"/>
      <c r="AI211" s="10"/>
      <c r="AJ211" s="10"/>
      <c r="AK211" s="10"/>
      <c r="AL211" s="10"/>
      <c r="AM211" s="10"/>
    </row>
    <row r="212" spans="30:39">
      <c r="AD212" s="10"/>
      <c r="AE212" s="10"/>
      <c r="AF212" s="10"/>
      <c r="AG212" s="10"/>
      <c r="AH212" s="10"/>
      <c r="AI212" s="10"/>
      <c r="AJ212" s="10"/>
      <c r="AK212" s="10"/>
      <c r="AL212" s="10"/>
      <c r="AM212" s="10"/>
    </row>
    <row r="213" spans="30:39">
      <c r="AD213" s="10"/>
      <c r="AE213" s="10"/>
      <c r="AF213" s="10"/>
      <c r="AG213" s="10"/>
      <c r="AH213" s="10"/>
      <c r="AI213" s="10"/>
      <c r="AJ213" s="10"/>
      <c r="AK213" s="10"/>
      <c r="AL213" s="10"/>
      <c r="AM213" s="10"/>
    </row>
    <row r="214" spans="30:39">
      <c r="AD214" s="10"/>
      <c r="AE214" s="10"/>
      <c r="AF214" s="10"/>
      <c r="AG214" s="10"/>
      <c r="AH214" s="10"/>
      <c r="AI214" s="10"/>
      <c r="AJ214" s="10"/>
      <c r="AK214" s="10"/>
      <c r="AL214" s="10"/>
      <c r="AM214" s="10"/>
    </row>
    <row r="215" spans="30:39">
      <c r="AD215" s="10"/>
      <c r="AE215" s="10"/>
      <c r="AF215" s="10"/>
      <c r="AG215" s="10"/>
      <c r="AH215" s="10"/>
      <c r="AI215" s="10"/>
      <c r="AJ215" s="10"/>
      <c r="AK215" s="10"/>
      <c r="AL215" s="10"/>
      <c r="AM215" s="10"/>
    </row>
    <row r="216" spans="30:39">
      <c r="AD216" s="10"/>
      <c r="AE216" s="10"/>
      <c r="AF216" s="10"/>
      <c r="AG216" s="10"/>
      <c r="AH216" s="10"/>
      <c r="AI216" s="10"/>
      <c r="AJ216" s="10"/>
      <c r="AK216" s="10"/>
      <c r="AL216" s="10"/>
      <c r="AM216" s="10"/>
    </row>
    <row r="217" spans="30:39">
      <c r="AD217" s="10"/>
      <c r="AE217" s="10"/>
      <c r="AF217" s="10"/>
      <c r="AG217" s="10"/>
      <c r="AH217" s="10"/>
      <c r="AI217" s="10"/>
      <c r="AJ217" s="10"/>
      <c r="AK217" s="10"/>
      <c r="AL217" s="10"/>
      <c r="AM217" s="10"/>
    </row>
    <row r="218" spans="30:39">
      <c r="AD218" s="10"/>
      <c r="AE218" s="10"/>
      <c r="AF218" s="10"/>
      <c r="AG218" s="10"/>
      <c r="AH218" s="10"/>
      <c r="AI218" s="10"/>
      <c r="AJ218" s="10"/>
      <c r="AK218" s="10"/>
      <c r="AL218" s="10"/>
      <c r="AM218" s="10"/>
    </row>
    <row r="219" spans="30:39">
      <c r="AD219" s="10"/>
      <c r="AE219" s="10"/>
      <c r="AF219" s="10"/>
      <c r="AG219" s="10"/>
      <c r="AH219" s="10"/>
      <c r="AI219" s="10"/>
      <c r="AJ219" s="10"/>
      <c r="AK219" s="10"/>
      <c r="AL219" s="10"/>
      <c r="AM219" s="10"/>
    </row>
    <row r="220" spans="30:39">
      <c r="AD220" s="10"/>
      <c r="AE220" s="10"/>
      <c r="AF220" s="10"/>
      <c r="AG220" s="10"/>
      <c r="AH220" s="10"/>
      <c r="AI220" s="10"/>
      <c r="AJ220" s="10"/>
      <c r="AK220" s="10"/>
      <c r="AL220" s="10"/>
      <c r="AM220" s="10"/>
    </row>
    <row r="221" spans="30:39">
      <c r="AD221" s="10"/>
      <c r="AE221" s="10"/>
      <c r="AF221" s="10"/>
      <c r="AG221" s="10"/>
      <c r="AH221" s="10"/>
      <c r="AI221" s="10"/>
      <c r="AJ221" s="10"/>
      <c r="AK221" s="10"/>
      <c r="AL221" s="10"/>
      <c r="AM221" s="10"/>
    </row>
    <row r="222" spans="30:39">
      <c r="AD222" s="10"/>
      <c r="AE222" s="10"/>
      <c r="AF222" s="10"/>
      <c r="AG222" s="10"/>
      <c r="AH222" s="10"/>
      <c r="AI222" s="10"/>
      <c r="AJ222" s="10"/>
      <c r="AK222" s="10"/>
      <c r="AL222" s="10"/>
      <c r="AM222" s="10"/>
    </row>
    <row r="223" spans="30:39">
      <c r="AD223" s="10"/>
      <c r="AE223" s="10"/>
      <c r="AF223" s="10"/>
      <c r="AG223" s="10"/>
      <c r="AH223" s="10"/>
      <c r="AI223" s="10"/>
      <c r="AJ223" s="10"/>
      <c r="AK223" s="10"/>
      <c r="AL223" s="10"/>
      <c r="AM223" s="10"/>
    </row>
    <row r="224" spans="30:39">
      <c r="AD224" s="10"/>
      <c r="AE224" s="10"/>
      <c r="AF224" s="10"/>
      <c r="AG224" s="10"/>
      <c r="AH224" s="10"/>
      <c r="AI224" s="10"/>
      <c r="AJ224" s="10"/>
      <c r="AK224" s="10"/>
      <c r="AL224" s="10"/>
      <c r="AM224" s="10"/>
    </row>
    <row r="225" spans="30:39">
      <c r="AD225" s="10"/>
      <c r="AE225" s="10"/>
      <c r="AF225" s="10"/>
      <c r="AG225" s="10"/>
      <c r="AH225" s="10"/>
      <c r="AI225" s="10"/>
      <c r="AJ225" s="10"/>
      <c r="AK225" s="10"/>
      <c r="AL225" s="10"/>
      <c r="AM225" s="10"/>
    </row>
    <row r="226" spans="30:39">
      <c r="AD226" s="10"/>
      <c r="AE226" s="10"/>
      <c r="AF226" s="10"/>
      <c r="AG226" s="10"/>
      <c r="AH226" s="10"/>
      <c r="AI226" s="10"/>
      <c r="AJ226" s="10"/>
      <c r="AK226" s="10"/>
      <c r="AL226" s="10"/>
      <c r="AM226" s="10"/>
    </row>
    <row r="227" spans="30:39">
      <c r="AD227" s="10"/>
      <c r="AE227" s="10"/>
      <c r="AF227" s="10"/>
      <c r="AG227" s="10"/>
      <c r="AH227" s="10"/>
      <c r="AI227" s="10"/>
      <c r="AJ227" s="10"/>
      <c r="AK227" s="10"/>
      <c r="AL227" s="10"/>
      <c r="AM227" s="10"/>
    </row>
    <row r="228" spans="30:39">
      <c r="AD228" s="10"/>
      <c r="AE228" s="10"/>
      <c r="AF228" s="10"/>
      <c r="AG228" s="10"/>
      <c r="AH228" s="10"/>
      <c r="AI228" s="10"/>
      <c r="AJ228" s="10"/>
      <c r="AK228" s="10"/>
      <c r="AL228" s="10"/>
      <c r="AM228" s="10"/>
    </row>
    <row r="229" spans="30:39">
      <c r="AD229" s="10"/>
      <c r="AE229" s="10"/>
      <c r="AF229" s="10"/>
      <c r="AG229" s="10"/>
      <c r="AH229" s="10"/>
      <c r="AI229" s="10"/>
      <c r="AJ229" s="10"/>
      <c r="AK229" s="10"/>
      <c r="AL229" s="10"/>
      <c r="AM229" s="10"/>
    </row>
    <row r="230" spans="30:39">
      <c r="AD230" s="10"/>
      <c r="AE230" s="10"/>
      <c r="AF230" s="10"/>
      <c r="AG230" s="10"/>
      <c r="AH230" s="10"/>
      <c r="AI230" s="10"/>
      <c r="AJ230" s="10"/>
      <c r="AK230" s="10"/>
      <c r="AL230" s="10"/>
      <c r="AM230" s="10"/>
    </row>
    <row r="231" spans="30:39">
      <c r="AD231" s="10"/>
      <c r="AE231" s="10"/>
      <c r="AF231" s="10"/>
      <c r="AG231" s="10"/>
      <c r="AH231" s="10"/>
      <c r="AI231" s="10"/>
      <c r="AJ231" s="10"/>
      <c r="AK231" s="10"/>
      <c r="AL231" s="10"/>
      <c r="AM231" s="10"/>
    </row>
    <row r="232" spans="30:39">
      <c r="AD232" s="10"/>
      <c r="AE232" s="10"/>
      <c r="AF232" s="10"/>
      <c r="AG232" s="10"/>
      <c r="AH232" s="10"/>
      <c r="AI232" s="10"/>
      <c r="AJ232" s="10"/>
      <c r="AK232" s="10"/>
      <c r="AL232" s="10"/>
      <c r="AM232" s="10"/>
    </row>
    <row r="233" spans="30:39">
      <c r="AD233" s="10"/>
      <c r="AE233" s="10"/>
      <c r="AF233" s="10"/>
      <c r="AG233" s="10"/>
      <c r="AH233" s="10"/>
      <c r="AI233" s="10"/>
      <c r="AJ233" s="10"/>
      <c r="AK233" s="10"/>
      <c r="AL233" s="10"/>
      <c r="AM233" s="10"/>
    </row>
    <row r="234" spans="30:39">
      <c r="AD234" s="10"/>
      <c r="AE234" s="10"/>
      <c r="AF234" s="10"/>
      <c r="AG234" s="10"/>
      <c r="AH234" s="10"/>
      <c r="AI234" s="10"/>
      <c r="AJ234" s="10"/>
      <c r="AK234" s="10"/>
      <c r="AL234" s="10"/>
      <c r="AM234" s="10"/>
    </row>
    <row r="235" spans="30:39">
      <c r="AD235" s="10"/>
      <c r="AE235" s="10"/>
      <c r="AF235" s="10"/>
      <c r="AG235" s="10"/>
      <c r="AH235" s="10"/>
      <c r="AI235" s="10"/>
      <c r="AJ235" s="10"/>
      <c r="AK235" s="10"/>
      <c r="AL235" s="10"/>
      <c r="AM235" s="10"/>
    </row>
    <row r="236" spans="30:39">
      <c r="AD236" s="10"/>
      <c r="AE236" s="10"/>
      <c r="AF236" s="10"/>
      <c r="AG236" s="10"/>
      <c r="AH236" s="10"/>
      <c r="AI236" s="10"/>
      <c r="AJ236" s="10"/>
      <c r="AK236" s="10"/>
      <c r="AL236" s="10"/>
      <c r="AM236" s="10"/>
    </row>
  </sheetData>
  <mergeCells count="1">
    <mergeCell ref="B2:E2"/>
  </mergeCells>
  <phoneticPr fontId="12" type="noConversion"/>
  <pageMargins left="0.70866141732283472" right="0.70866141732283472" top="0.74803149606299213" bottom="0.74803149606299213" header="0.31496062992125984" footer="0.31496062992125984"/>
  <pageSetup paperSize="9" scale="73"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54E5A"/>
    <pageSetUpPr fitToPage="1"/>
  </sheetPr>
  <dimension ref="A1:BM125"/>
  <sheetViews>
    <sheetView showGridLines="0" zoomScaleNormal="100" workbookViewId="0">
      <pane xSplit="5" ySplit="4" topLeftCell="F5" activePane="bottomRight" state="frozen"/>
      <selection activeCell="A47" sqref="A47"/>
      <selection pane="topRight" activeCell="A47" sqref="A47"/>
      <selection pane="bottomLeft" activeCell="A47" sqref="A47"/>
      <selection pane="bottomRight" activeCell="A2" sqref="A2"/>
    </sheetView>
  </sheetViews>
  <sheetFormatPr defaultColWidth="9.109375" defaultRowHeight="12" customHeight="1" outlineLevelCol="1"/>
  <cols>
    <col min="1" max="1" width="51.44140625" style="112" customWidth="1"/>
    <col min="2" max="2" width="9.109375" style="118" hidden="1" customWidth="1" outlineLevel="1"/>
    <col min="3" max="5" width="9.109375" style="111" hidden="1" customWidth="1" outlineLevel="1"/>
    <col min="6" max="6" width="9.109375" style="118" hidden="1" customWidth="1" outlineLevel="1"/>
    <col min="7" max="7" width="9.109375" style="111" hidden="1" customWidth="1" outlineLevel="1"/>
    <col min="8" max="8" width="9.109375" style="115" hidden="1" customWidth="1" outlineLevel="1"/>
    <col min="9" max="13" width="9.109375" style="111" hidden="1" customWidth="1" outlineLevel="1"/>
    <col min="14" max="14" width="9.109375" style="111" collapsed="1"/>
    <col min="15" max="17" width="9.44140625" style="111" customWidth="1"/>
    <col min="19" max="21" width="9.44140625" style="111" customWidth="1"/>
    <col min="23" max="25" width="9.44140625" style="111" customWidth="1"/>
    <col min="28" max="29" width="9.44140625" style="111" customWidth="1"/>
    <col min="30" max="16384" width="9.109375" style="111"/>
  </cols>
  <sheetData>
    <row r="1" spans="1:65" s="113" customFormat="1" ht="12" customHeight="1">
      <c r="A1" s="657" t="s">
        <v>11</v>
      </c>
      <c r="B1" s="658"/>
      <c r="C1" s="659"/>
      <c r="D1" s="659"/>
      <c r="E1" s="659"/>
      <c r="F1" s="658"/>
      <c r="G1" s="659"/>
      <c r="H1" s="659"/>
      <c r="I1" s="659"/>
      <c r="J1" s="658"/>
      <c r="K1" s="659"/>
      <c r="L1" s="659"/>
      <c r="M1" s="657"/>
      <c r="N1" s="659"/>
      <c r="O1" s="659"/>
      <c r="P1" s="659"/>
      <c r="Q1" s="659"/>
      <c r="R1" s="658"/>
      <c r="S1" s="659"/>
      <c r="T1" s="659"/>
      <c r="U1" s="657"/>
      <c r="V1" s="658"/>
      <c r="W1" s="659"/>
      <c r="X1" s="659"/>
      <c r="Y1" s="657"/>
      <c r="Z1" s="658"/>
      <c r="AA1" s="659"/>
      <c r="AB1" s="659"/>
      <c r="AC1" s="657"/>
    </row>
    <row r="2" spans="1:65" s="113" customFormat="1" ht="12" customHeight="1">
      <c r="A2" s="657" t="s">
        <v>197</v>
      </c>
      <c r="B2" s="658"/>
      <c r="C2" s="659"/>
      <c r="D2" s="659"/>
      <c r="E2" s="659"/>
      <c r="F2" s="658"/>
      <c r="G2" s="659"/>
      <c r="H2" s="659"/>
      <c r="I2" s="659"/>
      <c r="J2" s="658"/>
      <c r="K2" s="659"/>
      <c r="L2" s="659"/>
      <c r="M2" s="657"/>
      <c r="N2" s="659"/>
      <c r="O2" s="659"/>
      <c r="P2" s="659"/>
      <c r="Q2" s="659"/>
      <c r="R2" s="658"/>
      <c r="S2" s="659"/>
      <c r="T2" s="659"/>
      <c r="U2" s="657"/>
      <c r="V2" s="658"/>
      <c r="W2" s="659"/>
      <c r="X2" s="659"/>
      <c r="Y2" s="657"/>
      <c r="Z2" s="658"/>
      <c r="AA2" s="659"/>
      <c r="AB2" s="659"/>
      <c r="AC2" s="657"/>
    </row>
    <row r="3" spans="1:65" ht="14.4" customHeight="1">
      <c r="A3" s="717"/>
      <c r="B3" s="716" t="s">
        <v>309</v>
      </c>
      <c r="C3" s="681"/>
      <c r="D3" s="681"/>
      <c r="E3" s="681"/>
      <c r="F3" s="718">
        <v>2018</v>
      </c>
      <c r="G3" s="681"/>
      <c r="H3" s="681"/>
      <c r="I3" s="681"/>
      <c r="J3" s="718" t="s">
        <v>356</v>
      </c>
      <c r="K3" s="681"/>
      <c r="L3" s="681"/>
      <c r="M3" s="682"/>
      <c r="N3" s="681">
        <v>2020</v>
      </c>
      <c r="O3" s="681"/>
      <c r="P3" s="681"/>
      <c r="Q3" s="681"/>
      <c r="R3" s="718">
        <v>2021</v>
      </c>
      <c r="S3" s="681"/>
      <c r="T3" s="681"/>
      <c r="U3" s="682"/>
      <c r="V3" s="718">
        <v>2022</v>
      </c>
      <c r="W3" s="681"/>
      <c r="X3" s="681"/>
      <c r="Y3" s="682"/>
      <c r="Z3" s="718">
        <v>2023</v>
      </c>
      <c r="AA3" s="681"/>
      <c r="AB3" s="681"/>
      <c r="AC3" s="682"/>
      <c r="AD3" s="488"/>
    </row>
    <row r="4" spans="1:65" ht="12" customHeight="1">
      <c r="A4" s="719" t="s">
        <v>1</v>
      </c>
      <c r="B4" s="720" t="s">
        <v>9</v>
      </c>
      <c r="C4" s="720" t="s">
        <v>8</v>
      </c>
      <c r="D4" s="720" t="s">
        <v>7</v>
      </c>
      <c r="E4" s="720" t="s">
        <v>10</v>
      </c>
      <c r="F4" s="721" t="s">
        <v>359</v>
      </c>
      <c r="G4" s="720" t="s">
        <v>360</v>
      </c>
      <c r="H4" s="720" t="s">
        <v>361</v>
      </c>
      <c r="I4" s="720" t="s">
        <v>10</v>
      </c>
      <c r="J4" s="721" t="s">
        <v>9</v>
      </c>
      <c r="K4" s="720" t="s">
        <v>8</v>
      </c>
      <c r="L4" s="720" t="s">
        <v>7</v>
      </c>
      <c r="M4" s="722" t="s">
        <v>10</v>
      </c>
      <c r="N4" s="720" t="s">
        <v>9</v>
      </c>
      <c r="O4" s="720" t="s">
        <v>8</v>
      </c>
      <c r="P4" s="720" t="s">
        <v>7</v>
      </c>
      <c r="Q4" s="720" t="s">
        <v>10</v>
      </c>
      <c r="R4" s="721" t="s">
        <v>9</v>
      </c>
      <c r="S4" s="720" t="s">
        <v>8</v>
      </c>
      <c r="T4" s="720" t="s">
        <v>7</v>
      </c>
      <c r="U4" s="722" t="s">
        <v>10</v>
      </c>
      <c r="V4" s="721" t="s">
        <v>9</v>
      </c>
      <c r="W4" s="720" t="s">
        <v>8</v>
      </c>
      <c r="X4" s="720" t="s">
        <v>7</v>
      </c>
      <c r="Y4" s="722" t="s">
        <v>10</v>
      </c>
      <c r="Z4" s="721" t="s">
        <v>9</v>
      </c>
      <c r="AA4" s="720" t="s">
        <v>8</v>
      </c>
      <c r="AB4" s="720" t="s">
        <v>7</v>
      </c>
      <c r="AC4" s="722" t="s">
        <v>10</v>
      </c>
    </row>
    <row r="5" spans="1:65" s="113" customFormat="1" ht="14.25" customHeight="1">
      <c r="A5" s="119" t="s">
        <v>114</v>
      </c>
      <c r="B5" s="120"/>
      <c r="C5" s="167"/>
      <c r="D5" s="167"/>
      <c r="E5" s="167"/>
      <c r="F5" s="120"/>
      <c r="G5" s="167"/>
      <c r="H5" s="167"/>
      <c r="I5" s="232"/>
      <c r="J5" s="120"/>
      <c r="M5" s="414"/>
      <c r="R5" s="478"/>
      <c r="U5" s="479"/>
      <c r="V5" s="478"/>
      <c r="Y5" s="479"/>
      <c r="Z5" s="478"/>
      <c r="AC5" s="479"/>
      <c r="AD5" s="232"/>
      <c r="BM5" s="111"/>
    </row>
    <row r="6" spans="1:65" ht="12" customHeight="1">
      <c r="A6" s="121" t="s">
        <v>54</v>
      </c>
      <c r="B6" s="122">
        <v>5721</v>
      </c>
      <c r="C6" s="165">
        <v>5996</v>
      </c>
      <c r="D6" s="165">
        <v>6248</v>
      </c>
      <c r="E6" s="291">
        <v>6187</v>
      </c>
      <c r="F6" s="122">
        <v>6348</v>
      </c>
      <c r="G6" s="165">
        <v>6928</v>
      </c>
      <c r="H6" s="165">
        <v>5263</v>
      </c>
      <c r="I6" s="165">
        <v>5661</v>
      </c>
      <c r="J6" s="122">
        <v>5048</v>
      </c>
      <c r="K6" s="378">
        <v>5379</v>
      </c>
      <c r="L6" s="378">
        <v>5843</v>
      </c>
      <c r="M6" s="415">
        <v>5627</v>
      </c>
      <c r="N6" s="378">
        <v>5124</v>
      </c>
      <c r="O6" s="378">
        <v>3889</v>
      </c>
      <c r="P6" s="378">
        <v>4760</v>
      </c>
      <c r="Q6" s="378">
        <v>5373</v>
      </c>
      <c r="R6" s="122">
        <v>5387</v>
      </c>
      <c r="S6" s="378">
        <v>5924</v>
      </c>
      <c r="T6" s="378">
        <v>6000</v>
      </c>
      <c r="U6" s="480">
        <v>6248</v>
      </c>
      <c r="V6" s="122">
        <v>6749</v>
      </c>
      <c r="W6" s="378">
        <v>7279</v>
      </c>
      <c r="X6" s="378">
        <v>8378</v>
      </c>
      <c r="Y6" s="480">
        <v>7810</v>
      </c>
      <c r="Z6" s="122">
        <v>8699</v>
      </c>
      <c r="AA6" s="378">
        <v>9189</v>
      </c>
      <c r="AB6" s="378">
        <v>10117</v>
      </c>
      <c r="AC6" s="480">
        <v>9086</v>
      </c>
      <c r="AD6" s="489"/>
      <c r="AG6" s="587"/>
      <c r="AN6" s="199"/>
      <c r="AP6" s="199"/>
    </row>
    <row r="7" spans="1:65" ht="12" customHeight="1">
      <c r="A7" s="121" t="s">
        <v>165</v>
      </c>
      <c r="B7" s="122">
        <v>1158</v>
      </c>
      <c r="C7" s="165">
        <v>1138</v>
      </c>
      <c r="D7" s="165">
        <v>1531</v>
      </c>
      <c r="E7" s="354">
        <v>1283</v>
      </c>
      <c r="F7" s="122">
        <v>1094</v>
      </c>
      <c r="G7" s="165">
        <v>1137</v>
      </c>
      <c r="H7" s="165">
        <v>823</v>
      </c>
      <c r="I7" s="220">
        <v>868</v>
      </c>
      <c r="J7" s="122">
        <v>1079</v>
      </c>
      <c r="K7" s="378">
        <v>1133</v>
      </c>
      <c r="L7" s="378">
        <v>1240</v>
      </c>
      <c r="M7" s="343">
        <v>1248</v>
      </c>
      <c r="N7" s="378">
        <v>1291</v>
      </c>
      <c r="O7" s="378">
        <v>1286</v>
      </c>
      <c r="P7" s="378">
        <v>1300</v>
      </c>
      <c r="Q7" s="378">
        <v>1312</v>
      </c>
      <c r="R7" s="122">
        <v>1278</v>
      </c>
      <c r="S7" s="378">
        <v>1338</v>
      </c>
      <c r="T7" s="378">
        <v>1400</v>
      </c>
      <c r="U7" s="480">
        <v>1450</v>
      </c>
      <c r="V7" s="122">
        <v>1441</v>
      </c>
      <c r="W7" s="378">
        <v>1491</v>
      </c>
      <c r="X7" s="378">
        <v>1633</v>
      </c>
      <c r="Y7" s="480">
        <v>1768</v>
      </c>
      <c r="Z7" s="122">
        <v>1778</v>
      </c>
      <c r="AA7" s="378">
        <v>1881</v>
      </c>
      <c r="AB7" s="378">
        <v>1990</v>
      </c>
      <c r="AC7" s="480">
        <v>2112</v>
      </c>
      <c r="AD7" s="220"/>
      <c r="AG7" s="587"/>
      <c r="AN7" s="199"/>
    </row>
    <row r="8" spans="1:65" ht="12" customHeight="1">
      <c r="A8" s="121" t="s">
        <v>115</v>
      </c>
      <c r="B8" s="122">
        <v>112</v>
      </c>
      <c r="C8" s="165">
        <v>532</v>
      </c>
      <c r="D8" s="165">
        <v>-460</v>
      </c>
      <c r="E8" s="354">
        <v>-259</v>
      </c>
      <c r="F8" s="122">
        <v>25</v>
      </c>
      <c r="G8" s="165">
        <v>131</v>
      </c>
      <c r="H8" s="165">
        <v>199</v>
      </c>
      <c r="I8" s="220">
        <v>-33</v>
      </c>
      <c r="J8" s="122">
        <v>107</v>
      </c>
      <c r="K8" s="378">
        <v>468</v>
      </c>
      <c r="L8" s="378">
        <v>-285</v>
      </c>
      <c r="M8" s="343">
        <v>-191</v>
      </c>
      <c r="N8" s="378">
        <v>5</v>
      </c>
      <c r="O8" s="378">
        <v>605</v>
      </c>
      <c r="P8" s="378">
        <v>-37</v>
      </c>
      <c r="Q8" s="378">
        <v>173</v>
      </c>
      <c r="R8" s="122">
        <v>108</v>
      </c>
      <c r="S8" s="378">
        <v>6</v>
      </c>
      <c r="T8" s="378">
        <v>-115</v>
      </c>
      <c r="U8" s="480">
        <v>-72</v>
      </c>
      <c r="V8" s="122">
        <v>-45</v>
      </c>
      <c r="W8" s="378">
        <v>-125</v>
      </c>
      <c r="X8" s="378">
        <v>-74</v>
      </c>
      <c r="Y8" s="480">
        <v>673</v>
      </c>
      <c r="Z8" s="122">
        <v>213</v>
      </c>
      <c r="AA8" s="378">
        <v>30</v>
      </c>
      <c r="AB8" s="378">
        <v>-181</v>
      </c>
      <c r="AC8" s="480">
        <v>867</v>
      </c>
      <c r="AD8" s="220"/>
      <c r="AG8" s="587"/>
      <c r="AN8" s="199"/>
      <c r="BM8" s="589"/>
    </row>
    <row r="9" spans="1:65" ht="12" customHeight="1">
      <c r="A9" s="123" t="s">
        <v>63</v>
      </c>
      <c r="B9" s="124">
        <f t="shared" ref="B9:H9" si="0">SUM(B6:B8)</f>
        <v>6991</v>
      </c>
      <c r="C9" s="166">
        <f t="shared" si="0"/>
        <v>7666</v>
      </c>
      <c r="D9" s="166">
        <f>SUM(D6:D8)</f>
        <v>7319</v>
      </c>
      <c r="E9" s="166">
        <f t="shared" si="0"/>
        <v>7211</v>
      </c>
      <c r="F9" s="124">
        <f t="shared" si="0"/>
        <v>7467</v>
      </c>
      <c r="G9" s="166">
        <f t="shared" si="0"/>
        <v>8196</v>
      </c>
      <c r="H9" s="166">
        <f t="shared" si="0"/>
        <v>6285</v>
      </c>
      <c r="I9" s="166">
        <f t="shared" ref="I9:AC9" si="1">SUM(I6:I8)</f>
        <v>6496</v>
      </c>
      <c r="J9" s="124">
        <f t="shared" si="1"/>
        <v>6234</v>
      </c>
      <c r="K9" s="376">
        <f t="shared" si="1"/>
        <v>6980</v>
      </c>
      <c r="L9" s="376">
        <f t="shared" si="1"/>
        <v>6798</v>
      </c>
      <c r="M9" s="416">
        <f t="shared" si="1"/>
        <v>6684</v>
      </c>
      <c r="N9" s="376">
        <f t="shared" si="1"/>
        <v>6420</v>
      </c>
      <c r="O9" s="376">
        <f t="shared" si="1"/>
        <v>5780</v>
      </c>
      <c r="P9" s="376">
        <f t="shared" si="1"/>
        <v>6023</v>
      </c>
      <c r="Q9" s="376">
        <f t="shared" si="1"/>
        <v>6858</v>
      </c>
      <c r="R9" s="124">
        <f t="shared" si="1"/>
        <v>6773</v>
      </c>
      <c r="S9" s="376">
        <f t="shared" si="1"/>
        <v>7268</v>
      </c>
      <c r="T9" s="376">
        <f t="shared" si="1"/>
        <v>7285</v>
      </c>
      <c r="U9" s="538">
        <f t="shared" si="1"/>
        <v>7626</v>
      </c>
      <c r="V9" s="124">
        <f t="shared" si="1"/>
        <v>8145</v>
      </c>
      <c r="W9" s="376">
        <f t="shared" si="1"/>
        <v>8645</v>
      </c>
      <c r="X9" s="376">
        <f t="shared" si="1"/>
        <v>9937</v>
      </c>
      <c r="Y9" s="538">
        <f t="shared" si="1"/>
        <v>10251</v>
      </c>
      <c r="Z9" s="124">
        <f t="shared" si="1"/>
        <v>10690</v>
      </c>
      <c r="AA9" s="376">
        <f t="shared" si="1"/>
        <v>11100</v>
      </c>
      <c r="AB9" s="376">
        <f t="shared" si="1"/>
        <v>11926</v>
      </c>
      <c r="AC9" s="538">
        <f t="shared" si="1"/>
        <v>12065</v>
      </c>
      <c r="AD9" s="220"/>
      <c r="AG9" s="587"/>
      <c r="AN9" s="199"/>
    </row>
    <row r="10" spans="1:65" ht="12" customHeight="1">
      <c r="A10" s="121" t="s">
        <v>116</v>
      </c>
      <c r="B10" s="122">
        <v>-823</v>
      </c>
      <c r="C10" s="165">
        <v>608</v>
      </c>
      <c r="D10" s="165">
        <v>583</v>
      </c>
      <c r="E10" s="220">
        <v>-39</v>
      </c>
      <c r="F10" s="122">
        <v>393</v>
      </c>
      <c r="G10" s="165">
        <v>-1002</v>
      </c>
      <c r="H10" s="165">
        <v>201</v>
      </c>
      <c r="I10" s="220">
        <v>-267</v>
      </c>
      <c r="J10" s="122">
        <v>-365</v>
      </c>
      <c r="K10" s="378">
        <v>-213</v>
      </c>
      <c r="L10" s="378">
        <v>-60</v>
      </c>
      <c r="M10" s="343">
        <v>28</v>
      </c>
      <c r="N10" s="378">
        <v>-48</v>
      </c>
      <c r="O10" s="378">
        <v>-194</v>
      </c>
      <c r="P10" s="378">
        <v>310</v>
      </c>
      <c r="Q10" s="378">
        <v>176</v>
      </c>
      <c r="R10" s="122">
        <v>138</v>
      </c>
      <c r="S10" s="378">
        <v>-5</v>
      </c>
      <c r="T10" s="378">
        <v>-69</v>
      </c>
      <c r="U10" s="480">
        <v>395</v>
      </c>
      <c r="V10" s="122">
        <v>-225</v>
      </c>
      <c r="W10" s="378">
        <v>21</v>
      </c>
      <c r="X10" s="378">
        <v>123</v>
      </c>
      <c r="Y10" s="480">
        <v>-633</v>
      </c>
      <c r="Z10" s="122">
        <v>-351</v>
      </c>
      <c r="AA10" s="378">
        <v>-459</v>
      </c>
      <c r="AB10" s="378">
        <v>-202</v>
      </c>
      <c r="AC10" s="480">
        <v>129</v>
      </c>
      <c r="AD10" s="220"/>
      <c r="AG10" s="587"/>
      <c r="AN10" s="199"/>
    </row>
    <row r="11" spans="1:65" ht="12.75" customHeight="1">
      <c r="A11" s="121" t="s">
        <v>117</v>
      </c>
      <c r="B11" s="122">
        <v>-1820</v>
      </c>
      <c r="C11" s="165">
        <v>-2616</v>
      </c>
      <c r="D11" s="165">
        <v>-1450</v>
      </c>
      <c r="E11" s="220">
        <v>-1420</v>
      </c>
      <c r="F11" s="122">
        <v>-1344</v>
      </c>
      <c r="G11" s="165">
        <v>-2208</v>
      </c>
      <c r="H11" s="165">
        <v>-1372</v>
      </c>
      <c r="I11" s="220">
        <v>-972</v>
      </c>
      <c r="J11" s="122">
        <v>-1014</v>
      </c>
      <c r="K11" s="378">
        <v>-1822</v>
      </c>
      <c r="L11" s="378">
        <v>-1510</v>
      </c>
      <c r="M11" s="343">
        <v>-1155</v>
      </c>
      <c r="N11" s="378">
        <v>-1075</v>
      </c>
      <c r="O11" s="378">
        <v>-1101</v>
      </c>
      <c r="P11" s="378">
        <v>-1729</v>
      </c>
      <c r="Q11" s="378">
        <v>-626</v>
      </c>
      <c r="R11" s="122">
        <v>-1066</v>
      </c>
      <c r="S11" s="378">
        <v>-2266</v>
      </c>
      <c r="T11" s="378">
        <v>-1607</v>
      </c>
      <c r="U11" s="480">
        <v>-272</v>
      </c>
      <c r="V11" s="122">
        <v>-1099</v>
      </c>
      <c r="W11" s="378">
        <v>-2060</v>
      </c>
      <c r="X11" s="378">
        <v>-2008</v>
      </c>
      <c r="Y11" s="480">
        <v>-1078</v>
      </c>
      <c r="Z11" s="122">
        <v>-1625</v>
      </c>
      <c r="AA11" s="378">
        <v>-3193</v>
      </c>
      <c r="AB11" s="378">
        <v>-2272</v>
      </c>
      <c r="AC11" s="480">
        <v>-1668</v>
      </c>
      <c r="AD11" s="220"/>
      <c r="AG11" s="587"/>
      <c r="AM11" s="199"/>
      <c r="AN11" s="199"/>
    </row>
    <row r="12" spans="1:65" ht="14.25" customHeight="1">
      <c r="A12" s="121" t="s">
        <v>169</v>
      </c>
      <c r="B12" s="135">
        <v>-109</v>
      </c>
      <c r="C12" s="171">
        <v>-885</v>
      </c>
      <c r="D12" s="171">
        <v>-105</v>
      </c>
      <c r="E12" s="233">
        <v>-181</v>
      </c>
      <c r="F12" s="135">
        <v>-102</v>
      </c>
      <c r="G12" s="171">
        <v>-77</v>
      </c>
      <c r="H12" s="171">
        <v>-95</v>
      </c>
      <c r="I12" s="233">
        <v>-118</v>
      </c>
      <c r="J12" s="135">
        <v>-77</v>
      </c>
      <c r="K12" s="379">
        <v>-84</v>
      </c>
      <c r="L12" s="379">
        <v>-103</v>
      </c>
      <c r="M12" s="417">
        <v>-112</v>
      </c>
      <c r="N12" s="379">
        <v>-81</v>
      </c>
      <c r="O12" s="379">
        <v>-77</v>
      </c>
      <c r="P12" s="379">
        <v>-78</v>
      </c>
      <c r="Q12" s="379">
        <v>-104</v>
      </c>
      <c r="R12" s="135">
        <v>-75</v>
      </c>
      <c r="S12" s="379">
        <v>-71</v>
      </c>
      <c r="T12" s="379">
        <v>-68</v>
      </c>
      <c r="U12" s="481">
        <v>-116</v>
      </c>
      <c r="V12" s="135">
        <v>-82</v>
      </c>
      <c r="W12" s="379">
        <v>-83</v>
      </c>
      <c r="X12" s="379">
        <v>-87</v>
      </c>
      <c r="Y12" s="481">
        <v>-167</v>
      </c>
      <c r="Z12" s="135">
        <v>-142</v>
      </c>
      <c r="AA12" s="379">
        <v>-107</v>
      </c>
      <c r="AB12" s="379">
        <v>-83</v>
      </c>
      <c r="AC12" s="481">
        <v>-180</v>
      </c>
      <c r="AD12" s="233"/>
      <c r="AG12" s="587"/>
    </row>
    <row r="13" spans="1:65" ht="14.25" customHeight="1">
      <c r="A13" s="121" t="s">
        <v>65</v>
      </c>
      <c r="B13" s="122">
        <v>-355</v>
      </c>
      <c r="C13" s="165">
        <v>208</v>
      </c>
      <c r="D13" s="165">
        <v>308</v>
      </c>
      <c r="E13" s="220">
        <v>1237</v>
      </c>
      <c r="F13" s="122">
        <v>-1708</v>
      </c>
      <c r="G13" s="165">
        <v>-1727</v>
      </c>
      <c r="H13" s="165">
        <v>-459</v>
      </c>
      <c r="I13" s="220">
        <v>503</v>
      </c>
      <c r="J13" s="122">
        <v>-1469</v>
      </c>
      <c r="K13" s="378">
        <v>-1938</v>
      </c>
      <c r="L13" s="378">
        <v>237</v>
      </c>
      <c r="M13" s="343">
        <v>199</v>
      </c>
      <c r="N13" s="378">
        <v>-336</v>
      </c>
      <c r="O13" s="378">
        <v>-387</v>
      </c>
      <c r="P13" s="378">
        <v>1707</v>
      </c>
      <c r="Q13" s="378">
        <v>1182</v>
      </c>
      <c r="R13" s="122">
        <v>-500</v>
      </c>
      <c r="S13" s="378">
        <v>-345</v>
      </c>
      <c r="T13" s="378">
        <v>77</v>
      </c>
      <c r="U13" s="480">
        <v>524</v>
      </c>
      <c r="V13" s="122">
        <v>-3079</v>
      </c>
      <c r="W13" s="378">
        <v>-2301</v>
      </c>
      <c r="X13" s="378">
        <v>-665</v>
      </c>
      <c r="Y13" s="480">
        <v>-1370</v>
      </c>
      <c r="Z13" s="122">
        <v>-2212</v>
      </c>
      <c r="AA13" s="378">
        <v>-3158</v>
      </c>
      <c r="AB13" s="378">
        <v>-963</v>
      </c>
      <c r="AC13" s="480">
        <v>558</v>
      </c>
      <c r="AD13" s="220"/>
      <c r="AG13" s="587"/>
    </row>
    <row r="14" spans="1:65" ht="12" customHeight="1">
      <c r="A14" s="121" t="s">
        <v>112</v>
      </c>
      <c r="B14" s="122">
        <v>-234</v>
      </c>
      <c r="C14" s="165">
        <v>-349</v>
      </c>
      <c r="D14" s="165">
        <v>-371</v>
      </c>
      <c r="E14" s="220">
        <v>-458</v>
      </c>
      <c r="F14" s="122">
        <v>-408</v>
      </c>
      <c r="G14" s="165">
        <v>-498</v>
      </c>
      <c r="H14" s="165">
        <v>-299</v>
      </c>
      <c r="I14" s="220">
        <v>-257</v>
      </c>
      <c r="J14" s="122">
        <v>-259</v>
      </c>
      <c r="K14" s="378">
        <v>-244</v>
      </c>
      <c r="L14" s="378">
        <v>-350</v>
      </c>
      <c r="M14" s="343">
        <v>-287</v>
      </c>
      <c r="N14" s="378">
        <v>-178</v>
      </c>
      <c r="O14" s="378">
        <v>-136</v>
      </c>
      <c r="P14" s="378">
        <v>-76</v>
      </c>
      <c r="Q14" s="378">
        <v>-96</v>
      </c>
      <c r="R14" s="122">
        <v>-105</v>
      </c>
      <c r="S14" s="378">
        <v>-128</v>
      </c>
      <c r="T14" s="378">
        <v>-155</v>
      </c>
      <c r="U14" s="480">
        <v>-122</v>
      </c>
      <c r="V14" s="122">
        <v>-190</v>
      </c>
      <c r="W14" s="378">
        <v>-208</v>
      </c>
      <c r="X14" s="378">
        <v>-234</v>
      </c>
      <c r="Y14" s="480">
        <v>-252</v>
      </c>
      <c r="Z14" s="122">
        <v>-308</v>
      </c>
      <c r="AA14" s="378">
        <v>-385</v>
      </c>
      <c r="AB14" s="378">
        <v>-517</v>
      </c>
      <c r="AC14" s="480">
        <v>-604</v>
      </c>
      <c r="AD14" s="220"/>
      <c r="AG14" s="587"/>
      <c r="AN14" s="199"/>
    </row>
    <row r="15" spans="1:65" ht="12" customHeight="1">
      <c r="A15" s="121" t="s">
        <v>164</v>
      </c>
      <c r="B15" s="122">
        <v>89</v>
      </c>
      <c r="C15" s="165">
        <v>103</v>
      </c>
      <c r="D15" s="165">
        <v>129</v>
      </c>
      <c r="E15" s="220">
        <v>143</v>
      </c>
      <c r="F15" s="122">
        <v>81</v>
      </c>
      <c r="G15" s="165">
        <v>89</v>
      </c>
      <c r="H15" s="165">
        <v>7</v>
      </c>
      <c r="I15" s="220">
        <v>9</v>
      </c>
      <c r="J15" s="122">
        <v>13</v>
      </c>
      <c r="K15" s="378">
        <v>6</v>
      </c>
      <c r="L15" s="378">
        <v>14</v>
      </c>
      <c r="M15" s="343">
        <v>20</v>
      </c>
      <c r="N15" s="378">
        <v>28</v>
      </c>
      <c r="O15" s="378">
        <v>18</v>
      </c>
      <c r="P15" s="378">
        <v>17</v>
      </c>
      <c r="Q15" s="378">
        <v>7</v>
      </c>
      <c r="R15" s="122">
        <v>21</v>
      </c>
      <c r="S15" s="378">
        <v>4</v>
      </c>
      <c r="T15" s="378">
        <v>8</v>
      </c>
      <c r="U15" s="480">
        <v>3</v>
      </c>
      <c r="V15" s="122">
        <v>5</v>
      </c>
      <c r="W15" s="378">
        <v>36</v>
      </c>
      <c r="X15" s="378">
        <v>30</v>
      </c>
      <c r="Y15" s="480">
        <v>5</v>
      </c>
      <c r="Z15" s="122">
        <v>10</v>
      </c>
      <c r="AA15" s="378">
        <v>13</v>
      </c>
      <c r="AB15" s="378">
        <v>10</v>
      </c>
      <c r="AC15" s="480">
        <v>12</v>
      </c>
      <c r="AD15" s="220"/>
      <c r="AG15" s="587"/>
      <c r="AN15" s="199"/>
    </row>
    <row r="16" spans="1:65" s="113" customFormat="1" ht="12" customHeight="1">
      <c r="A16" s="125" t="s">
        <v>118</v>
      </c>
      <c r="B16" s="168">
        <f t="shared" ref="B16:H16" si="2">SUM(B9:B15)</f>
        <v>3739</v>
      </c>
      <c r="C16" s="164">
        <f t="shared" si="2"/>
        <v>4735</v>
      </c>
      <c r="D16" s="164">
        <f t="shared" si="2"/>
        <v>6413</v>
      </c>
      <c r="E16" s="164">
        <f t="shared" si="2"/>
        <v>6493</v>
      </c>
      <c r="F16" s="168">
        <f t="shared" si="2"/>
        <v>4379</v>
      </c>
      <c r="G16" s="164">
        <f t="shared" si="2"/>
        <v>2773</v>
      </c>
      <c r="H16" s="164">
        <f t="shared" si="2"/>
        <v>4268</v>
      </c>
      <c r="I16" s="164">
        <f t="shared" ref="I16:AC16" si="3">SUM(I9:I15)</f>
        <v>5394</v>
      </c>
      <c r="J16" s="168">
        <f t="shared" si="3"/>
        <v>3063</v>
      </c>
      <c r="K16" s="377">
        <f t="shared" si="3"/>
        <v>2685</v>
      </c>
      <c r="L16" s="377">
        <f t="shared" si="3"/>
        <v>5026</v>
      </c>
      <c r="M16" s="418">
        <f t="shared" si="3"/>
        <v>5377</v>
      </c>
      <c r="N16" s="377">
        <f t="shared" si="3"/>
        <v>4730</v>
      </c>
      <c r="O16" s="377">
        <f t="shared" si="3"/>
        <v>3903</v>
      </c>
      <c r="P16" s="377">
        <f t="shared" si="3"/>
        <v>6174</v>
      </c>
      <c r="Q16" s="377">
        <f t="shared" si="3"/>
        <v>7397</v>
      </c>
      <c r="R16" s="168">
        <f t="shared" si="3"/>
        <v>5186</v>
      </c>
      <c r="S16" s="377">
        <f t="shared" si="3"/>
        <v>4457</v>
      </c>
      <c r="T16" s="377">
        <f t="shared" si="3"/>
        <v>5471</v>
      </c>
      <c r="U16" s="482">
        <f t="shared" si="3"/>
        <v>8038</v>
      </c>
      <c r="V16" s="168">
        <f t="shared" si="3"/>
        <v>3475</v>
      </c>
      <c r="W16" s="377">
        <f t="shared" si="3"/>
        <v>4050</v>
      </c>
      <c r="X16" s="377">
        <f t="shared" si="3"/>
        <v>7096</v>
      </c>
      <c r="Y16" s="482">
        <f t="shared" si="3"/>
        <v>6756</v>
      </c>
      <c r="Z16" s="168">
        <f t="shared" si="3"/>
        <v>6062</v>
      </c>
      <c r="AA16" s="377">
        <f t="shared" si="3"/>
        <v>3811</v>
      </c>
      <c r="AB16" s="377">
        <f t="shared" si="3"/>
        <v>7899</v>
      </c>
      <c r="AC16" s="482">
        <f t="shared" si="3"/>
        <v>10312</v>
      </c>
      <c r="AD16" s="234"/>
      <c r="AG16" s="588"/>
      <c r="AN16" s="455"/>
    </row>
    <row r="17" spans="1:40" s="113" customFormat="1" ht="12" customHeight="1">
      <c r="A17" s="119" t="s">
        <v>119</v>
      </c>
      <c r="B17" s="120"/>
      <c r="C17" s="158"/>
      <c r="D17" s="158"/>
      <c r="E17" s="158"/>
      <c r="F17" s="120"/>
      <c r="G17" s="158"/>
      <c r="H17" s="158"/>
      <c r="I17" s="158"/>
      <c r="J17" s="120"/>
      <c r="K17" s="380"/>
      <c r="L17" s="380"/>
      <c r="M17" s="419"/>
      <c r="N17" s="380"/>
      <c r="O17" s="380"/>
      <c r="P17" s="380"/>
      <c r="Q17" s="380"/>
      <c r="R17" s="120"/>
      <c r="S17" s="380"/>
      <c r="T17" s="380"/>
      <c r="U17" s="483"/>
      <c r="V17" s="120"/>
      <c r="W17" s="380"/>
      <c r="X17" s="380"/>
      <c r="Y17" s="483"/>
      <c r="Z17" s="120"/>
      <c r="AA17" s="380"/>
      <c r="AB17" s="380"/>
      <c r="AC17" s="483"/>
      <c r="AD17" s="234"/>
      <c r="AG17" s="588"/>
      <c r="AN17" s="455"/>
    </row>
    <row r="18" spans="1:40" ht="12" customHeight="1">
      <c r="A18" s="121" t="s">
        <v>163</v>
      </c>
      <c r="B18" s="122">
        <v>-363</v>
      </c>
      <c r="C18" s="165">
        <v>-359</v>
      </c>
      <c r="D18" s="165">
        <v>-429</v>
      </c>
      <c r="E18" s="220">
        <v>-591</v>
      </c>
      <c r="F18" s="122">
        <v>-461</v>
      </c>
      <c r="G18" s="165">
        <v>-513</v>
      </c>
      <c r="H18" s="165">
        <v>-494</v>
      </c>
      <c r="I18" s="220">
        <v>-532</v>
      </c>
      <c r="J18" s="122">
        <v>-367</v>
      </c>
      <c r="K18" s="378">
        <v>-362</v>
      </c>
      <c r="L18" s="378">
        <v>-393</v>
      </c>
      <c r="M18" s="343">
        <v>-540</v>
      </c>
      <c r="N18" s="378">
        <v>-416</v>
      </c>
      <c r="O18" s="378">
        <v>-317</v>
      </c>
      <c r="P18" s="378">
        <v>-344</v>
      </c>
      <c r="Q18" s="378">
        <v>-382</v>
      </c>
      <c r="R18" s="122">
        <v>-371</v>
      </c>
      <c r="S18" s="378">
        <v>-405</v>
      </c>
      <c r="T18" s="378">
        <v>-522</v>
      </c>
      <c r="U18" s="480">
        <v>-672</v>
      </c>
      <c r="V18" s="122">
        <v>-852</v>
      </c>
      <c r="W18" s="378">
        <v>-775</v>
      </c>
      <c r="X18" s="378">
        <v>-1014</v>
      </c>
      <c r="Y18" s="480">
        <v>-1019</v>
      </c>
      <c r="Z18" s="122">
        <v>-1001</v>
      </c>
      <c r="AA18" s="378">
        <v>-956</v>
      </c>
      <c r="AB18" s="378">
        <v>-985</v>
      </c>
      <c r="AC18" s="480">
        <v>-1045</v>
      </c>
      <c r="AD18" s="220"/>
      <c r="AG18" s="587"/>
      <c r="AN18" s="199"/>
    </row>
    <row r="19" spans="1:40" ht="12" customHeight="1">
      <c r="A19" s="121" t="s">
        <v>162</v>
      </c>
      <c r="B19" s="122">
        <v>15</v>
      </c>
      <c r="C19" s="165">
        <v>30</v>
      </c>
      <c r="D19" s="165">
        <v>39</v>
      </c>
      <c r="E19" s="220">
        <v>95</v>
      </c>
      <c r="F19" s="122">
        <v>19</v>
      </c>
      <c r="G19" s="165">
        <v>18</v>
      </c>
      <c r="H19" s="165">
        <v>14</v>
      </c>
      <c r="I19" s="220">
        <v>27</v>
      </c>
      <c r="J19" s="122">
        <v>8</v>
      </c>
      <c r="K19" s="378">
        <v>41</v>
      </c>
      <c r="L19" s="378">
        <v>217</v>
      </c>
      <c r="M19" s="343">
        <v>452</v>
      </c>
      <c r="N19" s="378">
        <v>5</v>
      </c>
      <c r="O19" s="378">
        <v>14</v>
      </c>
      <c r="P19" s="378">
        <v>11</v>
      </c>
      <c r="Q19" s="378">
        <v>9</v>
      </c>
      <c r="R19" s="122">
        <v>31</v>
      </c>
      <c r="S19" s="378">
        <v>9</v>
      </c>
      <c r="T19" s="378">
        <v>9</v>
      </c>
      <c r="U19" s="480">
        <v>44</v>
      </c>
      <c r="V19" s="122">
        <v>16</v>
      </c>
      <c r="W19" s="378">
        <v>15</v>
      </c>
      <c r="X19" s="378">
        <v>37</v>
      </c>
      <c r="Y19" s="480">
        <v>31</v>
      </c>
      <c r="Z19" s="122">
        <v>18</v>
      </c>
      <c r="AA19" s="378">
        <v>22</v>
      </c>
      <c r="AB19" s="378">
        <v>18</v>
      </c>
      <c r="AC19" s="480">
        <v>43</v>
      </c>
      <c r="AD19" s="220"/>
      <c r="AG19" s="587"/>
      <c r="AN19" s="199"/>
    </row>
    <row r="20" spans="1:40" ht="12" customHeight="1">
      <c r="A20" s="121" t="s">
        <v>161</v>
      </c>
      <c r="B20" s="122">
        <v>-251</v>
      </c>
      <c r="C20" s="165">
        <v>-230</v>
      </c>
      <c r="D20" s="165">
        <v>-303</v>
      </c>
      <c r="E20" s="220">
        <v>-237</v>
      </c>
      <c r="F20" s="122">
        <v>-244</v>
      </c>
      <c r="G20" s="165">
        <v>-239</v>
      </c>
      <c r="H20" s="165">
        <v>-175</v>
      </c>
      <c r="I20" s="220">
        <v>-188</v>
      </c>
      <c r="J20" s="122">
        <v>-239</v>
      </c>
      <c r="K20" s="378">
        <v>-255</v>
      </c>
      <c r="L20" s="378">
        <v>-240</v>
      </c>
      <c r="M20" s="343">
        <v>-282</v>
      </c>
      <c r="N20" s="378">
        <v>-305</v>
      </c>
      <c r="O20" s="378">
        <v>-299</v>
      </c>
      <c r="P20" s="378">
        <v>-360</v>
      </c>
      <c r="Q20" s="378">
        <v>-373</v>
      </c>
      <c r="R20" s="122">
        <v>-328</v>
      </c>
      <c r="S20" s="378">
        <v>-366</v>
      </c>
      <c r="T20" s="378">
        <v>-339</v>
      </c>
      <c r="U20" s="480">
        <v>-356</v>
      </c>
      <c r="V20" s="122">
        <v>-345</v>
      </c>
      <c r="W20" s="378">
        <v>-351</v>
      </c>
      <c r="X20" s="378">
        <v>-328</v>
      </c>
      <c r="Y20" s="480">
        <v>-347</v>
      </c>
      <c r="Z20" s="122">
        <v>-373</v>
      </c>
      <c r="AA20" s="378">
        <v>-362</v>
      </c>
      <c r="AB20" s="378">
        <v>-365</v>
      </c>
      <c r="AC20" s="480">
        <v>-364</v>
      </c>
      <c r="AD20" s="220"/>
      <c r="AG20" s="587"/>
      <c r="AN20" s="199"/>
    </row>
    <row r="21" spans="1:40" ht="12" customHeight="1">
      <c r="A21" s="121" t="s">
        <v>160</v>
      </c>
      <c r="B21" s="126">
        <v>2</v>
      </c>
      <c r="C21" s="157">
        <v>0</v>
      </c>
      <c r="D21" s="157">
        <v>0</v>
      </c>
      <c r="E21" s="235">
        <v>0</v>
      </c>
      <c r="F21" s="312">
        <v>0</v>
      </c>
      <c r="G21" s="157">
        <v>0</v>
      </c>
      <c r="H21" s="157">
        <v>0</v>
      </c>
      <c r="I21" s="229" t="s">
        <v>144</v>
      </c>
      <c r="J21" s="312" t="s">
        <v>144</v>
      </c>
      <c r="K21" s="378">
        <v>1</v>
      </c>
      <c r="L21" s="157">
        <v>0</v>
      </c>
      <c r="M21" s="421">
        <v>0</v>
      </c>
      <c r="N21" s="157">
        <v>0</v>
      </c>
      <c r="O21" s="157">
        <v>0</v>
      </c>
      <c r="P21" s="157">
        <v>0</v>
      </c>
      <c r="Q21" s="157">
        <v>0</v>
      </c>
      <c r="R21" s="312">
        <v>0</v>
      </c>
      <c r="S21" s="157">
        <v>0</v>
      </c>
      <c r="T21" s="157">
        <v>0</v>
      </c>
      <c r="U21" s="421">
        <v>0</v>
      </c>
      <c r="V21" s="312">
        <v>0</v>
      </c>
      <c r="W21" s="157">
        <v>0</v>
      </c>
      <c r="X21" s="157">
        <v>0</v>
      </c>
      <c r="Y21" s="421">
        <v>0</v>
      </c>
      <c r="Z21" s="312">
        <v>0</v>
      </c>
      <c r="AA21" s="157">
        <v>0</v>
      </c>
      <c r="AB21" s="157">
        <v>0</v>
      </c>
      <c r="AC21" s="421">
        <v>0</v>
      </c>
      <c r="AD21" s="229"/>
      <c r="AN21" s="199"/>
    </row>
    <row r="22" spans="1:40" ht="12" customHeight="1">
      <c r="A22" s="121" t="s">
        <v>159</v>
      </c>
      <c r="B22" s="122">
        <v>-61</v>
      </c>
      <c r="C22" s="165">
        <v>-124</v>
      </c>
      <c r="D22" s="165">
        <v>-325</v>
      </c>
      <c r="E22" s="220">
        <v>-10</v>
      </c>
      <c r="F22" s="122">
        <v>-965</v>
      </c>
      <c r="G22" s="165">
        <v>-220</v>
      </c>
      <c r="H22" s="165">
        <v>-376</v>
      </c>
      <c r="I22" s="220">
        <v>-14</v>
      </c>
      <c r="J22" s="122">
        <v>-185</v>
      </c>
      <c r="K22" s="378">
        <v>-817</v>
      </c>
      <c r="L22" s="378">
        <v>-6525</v>
      </c>
      <c r="M22" s="343">
        <v>-179</v>
      </c>
      <c r="N22" s="378">
        <v>-4084</v>
      </c>
      <c r="O22" s="378">
        <v>-8714</v>
      </c>
      <c r="P22" s="378">
        <v>-123</v>
      </c>
      <c r="Q22" s="378">
        <v>-662</v>
      </c>
      <c r="R22" s="122">
        <v>-124</v>
      </c>
      <c r="S22" s="378">
        <v>-594</v>
      </c>
      <c r="T22" s="378">
        <v>-1591</v>
      </c>
      <c r="U22" s="480">
        <v>-25</v>
      </c>
      <c r="V22" s="122">
        <v>-226</v>
      </c>
      <c r="W22" s="378">
        <v>-957</v>
      </c>
      <c r="X22" s="378">
        <v>-8513</v>
      </c>
      <c r="Y22" s="480">
        <v>-895</v>
      </c>
      <c r="Z22" s="122">
        <v>-564</v>
      </c>
      <c r="AA22" s="378">
        <v>-2644</v>
      </c>
      <c r="AB22" s="378">
        <v>-315</v>
      </c>
      <c r="AC22" s="480">
        <v>-791</v>
      </c>
      <c r="AD22" s="220"/>
      <c r="AN22" s="199"/>
    </row>
    <row r="23" spans="1:40" ht="12" customHeight="1">
      <c r="A23" s="121" t="s">
        <v>158</v>
      </c>
      <c r="B23" s="157">
        <v>0</v>
      </c>
      <c r="C23" s="157">
        <v>0</v>
      </c>
      <c r="D23" s="157">
        <v>0</v>
      </c>
      <c r="E23" s="220">
        <v>1560</v>
      </c>
      <c r="F23" s="183">
        <v>296</v>
      </c>
      <c r="G23" s="165">
        <v>260</v>
      </c>
      <c r="H23" s="165">
        <v>-396</v>
      </c>
      <c r="I23" s="220">
        <v>6</v>
      </c>
      <c r="J23" s="312">
        <v>0</v>
      </c>
      <c r="K23" s="157">
        <v>0</v>
      </c>
      <c r="L23" s="157">
        <v>0</v>
      </c>
      <c r="M23" s="421">
        <v>0</v>
      </c>
      <c r="N23" s="157">
        <v>0</v>
      </c>
      <c r="O23" s="157">
        <v>0</v>
      </c>
      <c r="P23" s="157">
        <v>0</v>
      </c>
      <c r="Q23" s="157">
        <v>0</v>
      </c>
      <c r="R23" s="312">
        <v>0</v>
      </c>
      <c r="S23" s="157">
        <v>0</v>
      </c>
      <c r="T23" s="157">
        <v>0</v>
      </c>
      <c r="U23" s="480">
        <v>-7</v>
      </c>
      <c r="V23" s="312">
        <v>0</v>
      </c>
      <c r="W23" s="157">
        <v>0</v>
      </c>
      <c r="X23" s="157">
        <v>0</v>
      </c>
      <c r="Y23" s="157">
        <v>0</v>
      </c>
      <c r="Z23" s="312">
        <v>0</v>
      </c>
      <c r="AA23" s="157">
        <v>0</v>
      </c>
      <c r="AB23" s="157">
        <v>0</v>
      </c>
      <c r="AC23" s="421">
        <v>0</v>
      </c>
      <c r="AD23" s="235"/>
      <c r="AN23" s="456"/>
    </row>
    <row r="24" spans="1:40" ht="12" customHeight="1">
      <c r="A24" s="121" t="s">
        <v>157</v>
      </c>
      <c r="B24" s="127">
        <v>8</v>
      </c>
      <c r="C24" s="165">
        <v>33</v>
      </c>
      <c r="D24" s="165">
        <v>113</v>
      </c>
      <c r="E24" s="220">
        <v>630</v>
      </c>
      <c r="F24" s="127">
        <v>-134</v>
      </c>
      <c r="G24" s="165">
        <v>-44</v>
      </c>
      <c r="H24" s="165">
        <v>56</v>
      </c>
      <c r="I24" s="220">
        <v>-2</v>
      </c>
      <c r="J24" s="127">
        <v>-19</v>
      </c>
      <c r="K24" s="381">
        <v>-9</v>
      </c>
      <c r="L24" s="381">
        <v>11</v>
      </c>
      <c r="M24" s="343">
        <v>-1</v>
      </c>
      <c r="N24" s="381">
        <v>24</v>
      </c>
      <c r="O24" s="381">
        <v>4</v>
      </c>
      <c r="P24" s="381">
        <v>-2</v>
      </c>
      <c r="Q24" s="381">
        <v>28</v>
      </c>
      <c r="R24" s="127">
        <v>-537</v>
      </c>
      <c r="S24" s="381">
        <v>-6</v>
      </c>
      <c r="T24" s="381">
        <v>27</v>
      </c>
      <c r="U24" s="484">
        <v>2</v>
      </c>
      <c r="V24" s="127">
        <v>-4</v>
      </c>
      <c r="W24" s="381">
        <v>29</v>
      </c>
      <c r="X24" s="381">
        <v>-4</v>
      </c>
      <c r="Y24" s="484">
        <v>-1</v>
      </c>
      <c r="Z24" s="127">
        <v>3</v>
      </c>
      <c r="AA24" s="381">
        <v>-6</v>
      </c>
      <c r="AB24" s="381">
        <v>-15</v>
      </c>
      <c r="AC24" s="733">
        <v>294</v>
      </c>
      <c r="AD24" s="220"/>
      <c r="AN24" s="199"/>
    </row>
    <row r="25" spans="1:40" s="113" customFormat="1" ht="12" customHeight="1">
      <c r="A25" s="125" t="s">
        <v>125</v>
      </c>
      <c r="B25" s="168">
        <f t="shared" ref="B25:J25" si="4">SUM(B18:B24)</f>
        <v>-650</v>
      </c>
      <c r="C25" s="164">
        <f t="shared" si="4"/>
        <v>-650</v>
      </c>
      <c r="D25" s="164">
        <f t="shared" si="4"/>
        <v>-905</v>
      </c>
      <c r="E25" s="164">
        <f t="shared" si="4"/>
        <v>1447</v>
      </c>
      <c r="F25" s="168">
        <f t="shared" si="4"/>
        <v>-1489</v>
      </c>
      <c r="G25" s="164">
        <f t="shared" si="4"/>
        <v>-738</v>
      </c>
      <c r="H25" s="164">
        <f t="shared" si="4"/>
        <v>-1371</v>
      </c>
      <c r="I25" s="164">
        <f t="shared" si="4"/>
        <v>-703</v>
      </c>
      <c r="J25" s="168">
        <f t="shared" si="4"/>
        <v>-802</v>
      </c>
      <c r="K25" s="377">
        <f t="shared" ref="K25:Q25" si="5">SUM(K18:K24)</f>
        <v>-1401</v>
      </c>
      <c r="L25" s="377">
        <f t="shared" si="5"/>
        <v>-6930</v>
      </c>
      <c r="M25" s="418">
        <f t="shared" si="5"/>
        <v>-550</v>
      </c>
      <c r="N25" s="377">
        <f t="shared" si="5"/>
        <v>-4776</v>
      </c>
      <c r="O25" s="377">
        <f t="shared" si="5"/>
        <v>-9312</v>
      </c>
      <c r="P25" s="377">
        <f>SUM(P18:P24)</f>
        <v>-818</v>
      </c>
      <c r="Q25" s="377">
        <f t="shared" si="5"/>
        <v>-1380</v>
      </c>
      <c r="R25" s="168">
        <f t="shared" ref="R25:AC25" si="6">SUM(R18:R24)</f>
        <v>-1329</v>
      </c>
      <c r="S25" s="377">
        <f t="shared" si="6"/>
        <v>-1362</v>
      </c>
      <c r="T25" s="377">
        <f t="shared" si="6"/>
        <v>-2416</v>
      </c>
      <c r="U25" s="482">
        <f t="shared" si="6"/>
        <v>-1014</v>
      </c>
      <c r="V25" s="168">
        <f t="shared" si="6"/>
        <v>-1411</v>
      </c>
      <c r="W25" s="377">
        <f t="shared" si="6"/>
        <v>-2039</v>
      </c>
      <c r="X25" s="377">
        <f t="shared" si="6"/>
        <v>-9822</v>
      </c>
      <c r="Y25" s="482">
        <f t="shared" si="6"/>
        <v>-2231</v>
      </c>
      <c r="Z25" s="168">
        <f t="shared" si="6"/>
        <v>-1917</v>
      </c>
      <c r="AA25" s="377">
        <f t="shared" si="6"/>
        <v>-3946</v>
      </c>
      <c r="AB25" s="377">
        <f t="shared" si="6"/>
        <v>-1662</v>
      </c>
      <c r="AC25" s="482">
        <f t="shared" si="6"/>
        <v>-1863</v>
      </c>
      <c r="AD25" s="234"/>
      <c r="AN25" s="455"/>
    </row>
    <row r="26" spans="1:40" s="113" customFormat="1" ht="12" customHeight="1">
      <c r="A26" s="119" t="s">
        <v>126</v>
      </c>
      <c r="B26" s="120"/>
      <c r="C26" s="158"/>
      <c r="D26" s="158"/>
      <c r="E26" s="158"/>
      <c r="F26" s="120"/>
      <c r="G26" s="158"/>
      <c r="H26" s="158"/>
      <c r="I26" s="234"/>
      <c r="J26" s="120"/>
      <c r="K26" s="380"/>
      <c r="L26" s="380"/>
      <c r="M26" s="420"/>
      <c r="N26" s="380"/>
      <c r="O26" s="380"/>
      <c r="P26" s="380"/>
      <c r="Q26" s="380"/>
      <c r="R26" s="120"/>
      <c r="S26" s="380"/>
      <c r="T26" s="380"/>
      <c r="U26" s="483"/>
      <c r="V26" s="120"/>
      <c r="W26" s="380"/>
      <c r="X26" s="380"/>
      <c r="Y26" s="483"/>
      <c r="Z26" s="120"/>
      <c r="AA26" s="380"/>
      <c r="AB26" s="380"/>
      <c r="AC26" s="483"/>
      <c r="AD26" s="234"/>
      <c r="AN26" s="455"/>
    </row>
    <row r="27" spans="1:40" ht="12" customHeight="1">
      <c r="A27" s="121" t="s">
        <v>334</v>
      </c>
      <c r="B27" s="165">
        <v>1</v>
      </c>
      <c r="C27" s="165">
        <v>-4126</v>
      </c>
      <c r="D27" s="157">
        <v>0</v>
      </c>
      <c r="E27" s="220">
        <v>-4127</v>
      </c>
      <c r="F27" s="312">
        <v>0</v>
      </c>
      <c r="G27" s="165">
        <v>-8487</v>
      </c>
      <c r="H27" s="157">
        <v>0</v>
      </c>
      <c r="I27" s="157">
        <v>0</v>
      </c>
      <c r="J27" s="312">
        <v>0</v>
      </c>
      <c r="K27" s="165">
        <v>-3820</v>
      </c>
      <c r="L27" s="157">
        <v>0</v>
      </c>
      <c r="M27" s="220">
        <v>-3833</v>
      </c>
      <c r="N27" s="312">
        <v>0</v>
      </c>
      <c r="O27" s="165">
        <v>-4250</v>
      </c>
      <c r="P27" s="157">
        <v>0</v>
      </c>
      <c r="Q27" s="378">
        <v>-4256</v>
      </c>
      <c r="R27" s="312"/>
      <c r="S27" s="165">
        <v>-4442</v>
      </c>
      <c r="T27" s="157">
        <v>0</v>
      </c>
      <c r="U27" s="480">
        <v>-4447</v>
      </c>
      <c r="V27" s="312">
        <v>0</v>
      </c>
      <c r="W27" s="165">
        <v>-4627</v>
      </c>
      <c r="X27" s="157">
        <v>0</v>
      </c>
      <c r="Y27" s="480">
        <v>-4623</v>
      </c>
      <c r="Z27" s="312">
        <v>0</v>
      </c>
      <c r="AA27" s="378">
        <v>-5599</v>
      </c>
      <c r="AB27" s="157">
        <v>0</v>
      </c>
      <c r="AC27" s="480">
        <v>-5604</v>
      </c>
      <c r="AD27" s="220"/>
    </row>
    <row r="28" spans="1:40" ht="12" customHeight="1">
      <c r="A28" s="121" t="s">
        <v>362</v>
      </c>
      <c r="B28" s="157">
        <v>0</v>
      </c>
      <c r="C28" s="157">
        <v>0</v>
      </c>
      <c r="D28" s="157">
        <v>0</v>
      </c>
      <c r="E28" s="235">
        <v>0</v>
      </c>
      <c r="F28" s="312">
        <v>0</v>
      </c>
      <c r="G28" s="165">
        <v>-4002</v>
      </c>
      <c r="H28" s="157">
        <v>0</v>
      </c>
      <c r="I28" s="157">
        <v>0</v>
      </c>
      <c r="J28" s="312">
        <v>0</v>
      </c>
      <c r="K28" s="157">
        <v>0</v>
      </c>
      <c r="L28" s="157">
        <v>0</v>
      </c>
      <c r="M28" s="421">
        <v>0</v>
      </c>
      <c r="N28" s="157">
        <v>0</v>
      </c>
      <c r="O28" s="157">
        <v>0</v>
      </c>
      <c r="P28" s="157">
        <v>0</v>
      </c>
      <c r="Q28" s="157">
        <v>0</v>
      </c>
      <c r="R28" s="312">
        <v>0</v>
      </c>
      <c r="S28" s="157">
        <v>0</v>
      </c>
      <c r="T28" s="157">
        <v>0</v>
      </c>
      <c r="U28" s="421">
        <v>0</v>
      </c>
      <c r="V28" s="312">
        <v>0</v>
      </c>
      <c r="W28" s="157">
        <v>0</v>
      </c>
      <c r="X28" s="157">
        <v>0</v>
      </c>
      <c r="Y28" s="421">
        <v>0</v>
      </c>
      <c r="Z28" s="312">
        <v>0</v>
      </c>
      <c r="AA28" s="157">
        <v>0</v>
      </c>
      <c r="AB28" s="157">
        <v>0</v>
      </c>
      <c r="AC28" s="421">
        <v>0</v>
      </c>
      <c r="AD28" s="490"/>
    </row>
    <row r="29" spans="1:40" ht="12" customHeight="1">
      <c r="A29" s="121" t="s">
        <v>128</v>
      </c>
      <c r="B29" s="157">
        <v>0</v>
      </c>
      <c r="C29" s="157">
        <v>0</v>
      </c>
      <c r="D29" s="165">
        <v>-3</v>
      </c>
      <c r="E29" s="157">
        <v>0</v>
      </c>
      <c r="F29" s="312">
        <v>0</v>
      </c>
      <c r="G29" s="157">
        <v>0</v>
      </c>
      <c r="H29" s="165">
        <v>-9</v>
      </c>
      <c r="I29" s="157">
        <v>0</v>
      </c>
      <c r="J29" s="312">
        <v>0</v>
      </c>
      <c r="K29" s="157">
        <v>0</v>
      </c>
      <c r="L29" s="165">
        <v>-10</v>
      </c>
      <c r="M29" s="421">
        <v>0</v>
      </c>
      <c r="N29" s="157">
        <v>0</v>
      </c>
      <c r="O29" s="157">
        <v>0</v>
      </c>
      <c r="P29" s="157">
        <v>0</v>
      </c>
      <c r="Q29" s="157">
        <v>0</v>
      </c>
      <c r="R29" s="312">
        <v>0</v>
      </c>
      <c r="S29" s="157">
        <v>0</v>
      </c>
      <c r="T29" s="157">
        <v>0</v>
      </c>
      <c r="U29" s="421">
        <v>0</v>
      </c>
      <c r="V29" s="312">
        <v>0</v>
      </c>
      <c r="W29" s="157">
        <v>0</v>
      </c>
      <c r="X29" s="157">
        <v>0</v>
      </c>
      <c r="Y29" s="421">
        <v>0</v>
      </c>
      <c r="Z29" s="312">
        <v>0</v>
      </c>
      <c r="AA29" s="378">
        <v>-4</v>
      </c>
      <c r="AB29" s="378">
        <v>-4</v>
      </c>
      <c r="AC29" s="421">
        <v>0</v>
      </c>
      <c r="AD29" s="220"/>
      <c r="AG29" s="587"/>
      <c r="AN29" s="199"/>
    </row>
    <row r="30" spans="1:40" ht="12" customHeight="1">
      <c r="A30" s="121" t="s">
        <v>129</v>
      </c>
      <c r="B30" s="165">
        <v>6</v>
      </c>
      <c r="C30" s="219">
        <v>-23</v>
      </c>
      <c r="D30" s="157">
        <v>0</v>
      </c>
      <c r="E30" s="165">
        <v>-2</v>
      </c>
      <c r="F30" s="312">
        <v>0</v>
      </c>
      <c r="G30" s="157">
        <v>0</v>
      </c>
      <c r="H30" s="157">
        <v>0</v>
      </c>
      <c r="I30" s="157">
        <v>0</v>
      </c>
      <c r="J30" s="312">
        <v>0</v>
      </c>
      <c r="K30" s="157">
        <v>0</v>
      </c>
      <c r="L30" s="157">
        <v>0</v>
      </c>
      <c r="M30" s="421">
        <v>0</v>
      </c>
      <c r="N30" s="157">
        <v>0</v>
      </c>
      <c r="O30" s="165">
        <v>-182</v>
      </c>
      <c r="P30" s="165">
        <v>-34</v>
      </c>
      <c r="Q30" s="157">
        <v>0</v>
      </c>
      <c r="R30" s="312">
        <v>0</v>
      </c>
      <c r="S30" s="165">
        <v>-797</v>
      </c>
      <c r="T30" s="165">
        <v>-26</v>
      </c>
      <c r="U30" s="421">
        <v>0</v>
      </c>
      <c r="V30" s="312">
        <v>0</v>
      </c>
      <c r="W30" s="157">
        <v>0</v>
      </c>
      <c r="X30" s="157">
        <v>0</v>
      </c>
      <c r="Y30" s="421">
        <v>0</v>
      </c>
      <c r="Z30" s="312">
        <v>0</v>
      </c>
      <c r="AA30" s="157">
        <v>0</v>
      </c>
      <c r="AB30" s="157">
        <v>0</v>
      </c>
      <c r="AC30" s="421">
        <v>0</v>
      </c>
      <c r="AD30" s="236"/>
      <c r="AG30" s="587"/>
      <c r="AN30" s="457"/>
    </row>
    <row r="31" spans="1:40" ht="12" customHeight="1">
      <c r="A31" s="121" t="s">
        <v>76</v>
      </c>
      <c r="B31" s="157">
        <v>0</v>
      </c>
      <c r="C31" s="157">
        <v>0</v>
      </c>
      <c r="D31" s="157">
        <v>0</v>
      </c>
      <c r="E31" s="157">
        <v>0</v>
      </c>
      <c r="F31" s="312">
        <v>0</v>
      </c>
      <c r="G31" s="165">
        <v>-9705</v>
      </c>
      <c r="H31" s="157">
        <v>0</v>
      </c>
      <c r="I31" s="157">
        <v>0</v>
      </c>
      <c r="J31" s="312">
        <v>0</v>
      </c>
      <c r="K31" s="157">
        <v>0</v>
      </c>
      <c r="L31" s="157">
        <v>0</v>
      </c>
      <c r="M31" s="421">
        <v>0</v>
      </c>
      <c r="N31" s="157">
        <v>0</v>
      </c>
      <c r="O31" s="157">
        <v>0</v>
      </c>
      <c r="P31" s="157">
        <v>0</v>
      </c>
      <c r="Q31" s="157">
        <v>0</v>
      </c>
      <c r="R31" s="312">
        <v>0</v>
      </c>
      <c r="S31" s="157">
        <v>0</v>
      </c>
      <c r="T31" s="157">
        <v>0</v>
      </c>
      <c r="U31" s="421">
        <v>0</v>
      </c>
      <c r="V31" s="312">
        <v>0</v>
      </c>
      <c r="W31" s="165">
        <v>-9732</v>
      </c>
      <c r="X31" s="157">
        <v>0</v>
      </c>
      <c r="Y31" s="421">
        <v>0</v>
      </c>
      <c r="Z31" s="312">
        <v>0</v>
      </c>
      <c r="AA31" s="157">
        <v>0</v>
      </c>
      <c r="AB31" s="157">
        <v>0</v>
      </c>
      <c r="AC31" s="421">
        <v>0</v>
      </c>
      <c r="AD31" s="235"/>
      <c r="AG31" s="587"/>
      <c r="AN31" s="456"/>
    </row>
    <row r="32" spans="1:40" ht="12" customHeight="1">
      <c r="A32" s="121" t="s">
        <v>130</v>
      </c>
      <c r="B32" s="122">
        <v>-520</v>
      </c>
      <c r="C32" s="165">
        <v>399</v>
      </c>
      <c r="D32" s="165">
        <v>66</v>
      </c>
      <c r="E32" s="165">
        <v>-181</v>
      </c>
      <c r="F32" s="122">
        <v>-479</v>
      </c>
      <c r="G32" s="165">
        <v>484</v>
      </c>
      <c r="H32" s="165">
        <v>72</v>
      </c>
      <c r="I32" s="165">
        <v>-275</v>
      </c>
      <c r="J32" s="122">
        <v>-1</v>
      </c>
      <c r="K32" s="378">
        <v>576</v>
      </c>
      <c r="L32" s="378">
        <v>535</v>
      </c>
      <c r="M32" s="415">
        <v>177</v>
      </c>
      <c r="N32" s="378">
        <v>-1024</v>
      </c>
      <c r="O32" s="378">
        <v>347</v>
      </c>
      <c r="P32" s="378">
        <v>289</v>
      </c>
      <c r="Q32" s="378">
        <v>114</v>
      </c>
      <c r="R32" s="122">
        <v>323</v>
      </c>
      <c r="S32" s="378">
        <v>453</v>
      </c>
      <c r="T32" s="378">
        <v>561</v>
      </c>
      <c r="U32" s="480">
        <v>-303</v>
      </c>
      <c r="V32" s="122">
        <v>-250</v>
      </c>
      <c r="W32" s="378">
        <v>-523</v>
      </c>
      <c r="X32" s="378">
        <v>51</v>
      </c>
      <c r="Y32" s="480">
        <v>239</v>
      </c>
      <c r="Z32" s="122">
        <v>-1</v>
      </c>
      <c r="AA32" s="378">
        <v>697</v>
      </c>
      <c r="AB32" s="378">
        <v>34</v>
      </c>
      <c r="AC32" s="480">
        <v>-465</v>
      </c>
      <c r="AD32" s="220"/>
      <c r="AG32" s="587"/>
      <c r="AN32" s="199"/>
    </row>
    <row r="33" spans="1:40" ht="12" customHeight="1">
      <c r="A33" s="121" t="s">
        <v>131</v>
      </c>
      <c r="B33" s="122">
        <v>1193</v>
      </c>
      <c r="C33" s="165">
        <v>-343</v>
      </c>
      <c r="D33" s="165">
        <v>-176</v>
      </c>
      <c r="E33" s="165">
        <v>91</v>
      </c>
      <c r="F33" s="122">
        <v>-2381</v>
      </c>
      <c r="G33" s="165">
        <v>3510</v>
      </c>
      <c r="H33" s="165">
        <v>-287</v>
      </c>
      <c r="I33" s="165">
        <v>-42</v>
      </c>
      <c r="J33" s="122">
        <v>-5479</v>
      </c>
      <c r="K33" s="378">
        <v>246</v>
      </c>
      <c r="L33" s="378">
        <v>3071</v>
      </c>
      <c r="M33" s="415">
        <v>514</v>
      </c>
      <c r="N33" s="378">
        <v>-1641</v>
      </c>
      <c r="O33" s="378">
        <v>2496</v>
      </c>
      <c r="P33" s="378">
        <v>-551</v>
      </c>
      <c r="Q33" s="378">
        <v>140</v>
      </c>
      <c r="R33" s="122">
        <v>-1491</v>
      </c>
      <c r="S33" s="378">
        <v>850</v>
      </c>
      <c r="T33" s="378">
        <v>-365</v>
      </c>
      <c r="U33" s="480">
        <v>-639</v>
      </c>
      <c r="V33" s="122">
        <v>3287</v>
      </c>
      <c r="W33" s="378">
        <v>-1671</v>
      </c>
      <c r="X33" s="378">
        <v>1816</v>
      </c>
      <c r="Y33" s="480">
        <v>1382</v>
      </c>
      <c r="Z33" s="122">
        <v>-5378</v>
      </c>
      <c r="AA33" s="378">
        <v>4452</v>
      </c>
      <c r="AB33" s="378">
        <v>-2683</v>
      </c>
      <c r="AC33" s="480">
        <v>-3721</v>
      </c>
      <c r="AD33" s="220"/>
      <c r="AG33" s="587"/>
      <c r="AN33" s="199"/>
    </row>
    <row r="34" spans="1:40" s="113" customFormat="1" ht="12" customHeight="1">
      <c r="A34" s="125" t="s">
        <v>132</v>
      </c>
      <c r="B34" s="168">
        <f t="shared" ref="B34:AC34" si="7">SUM(B27:B33)</f>
        <v>680</v>
      </c>
      <c r="C34" s="164">
        <f t="shared" si="7"/>
        <v>-4093</v>
      </c>
      <c r="D34" s="164">
        <f t="shared" si="7"/>
        <v>-113</v>
      </c>
      <c r="E34" s="164">
        <f t="shared" si="7"/>
        <v>-4219</v>
      </c>
      <c r="F34" s="168">
        <f t="shared" si="7"/>
        <v>-2860</v>
      </c>
      <c r="G34" s="164">
        <f t="shared" si="7"/>
        <v>-18200</v>
      </c>
      <c r="H34" s="164">
        <f t="shared" si="7"/>
        <v>-224</v>
      </c>
      <c r="I34" s="164">
        <f t="shared" si="7"/>
        <v>-317</v>
      </c>
      <c r="J34" s="168">
        <f t="shared" si="7"/>
        <v>-5480</v>
      </c>
      <c r="K34" s="377">
        <f t="shared" si="7"/>
        <v>-2998</v>
      </c>
      <c r="L34" s="377">
        <f t="shared" si="7"/>
        <v>3596</v>
      </c>
      <c r="M34" s="418">
        <f t="shared" si="7"/>
        <v>-3142</v>
      </c>
      <c r="N34" s="377">
        <f t="shared" si="7"/>
        <v>-2665</v>
      </c>
      <c r="O34" s="377">
        <f t="shared" si="7"/>
        <v>-1589</v>
      </c>
      <c r="P34" s="377">
        <f t="shared" si="7"/>
        <v>-296</v>
      </c>
      <c r="Q34" s="377">
        <f t="shared" si="7"/>
        <v>-4002</v>
      </c>
      <c r="R34" s="168">
        <f t="shared" si="7"/>
        <v>-1168</v>
      </c>
      <c r="S34" s="377">
        <f t="shared" si="7"/>
        <v>-3936</v>
      </c>
      <c r="T34" s="377">
        <f t="shared" si="7"/>
        <v>170</v>
      </c>
      <c r="U34" s="482">
        <f t="shared" si="7"/>
        <v>-5389</v>
      </c>
      <c r="V34" s="168">
        <f t="shared" si="7"/>
        <v>3037</v>
      </c>
      <c r="W34" s="377">
        <f t="shared" si="7"/>
        <v>-16553</v>
      </c>
      <c r="X34" s="377">
        <f t="shared" si="7"/>
        <v>1867</v>
      </c>
      <c r="Y34" s="482">
        <f t="shared" si="7"/>
        <v>-3002</v>
      </c>
      <c r="Z34" s="168">
        <f t="shared" si="7"/>
        <v>-5379</v>
      </c>
      <c r="AA34" s="377">
        <f t="shared" si="7"/>
        <v>-454</v>
      </c>
      <c r="AB34" s="377">
        <f t="shared" si="7"/>
        <v>-2653</v>
      </c>
      <c r="AC34" s="482">
        <f t="shared" si="7"/>
        <v>-9790</v>
      </c>
      <c r="AD34" s="234"/>
      <c r="AG34" s="588"/>
    </row>
    <row r="35" spans="1:40" ht="12" customHeight="1">
      <c r="A35" s="119"/>
      <c r="B35" s="122"/>
      <c r="C35" s="165"/>
      <c r="D35" s="165"/>
      <c r="E35" s="165"/>
      <c r="F35" s="122"/>
      <c r="G35" s="165"/>
      <c r="H35" s="165"/>
      <c r="I35" s="165"/>
      <c r="J35" s="122"/>
      <c r="K35" s="378"/>
      <c r="L35" s="378"/>
      <c r="M35" s="415"/>
      <c r="N35" s="378"/>
      <c r="O35" s="378"/>
      <c r="P35" s="378"/>
      <c r="Q35" s="378"/>
      <c r="R35" s="122"/>
      <c r="S35" s="378"/>
      <c r="T35" s="378"/>
      <c r="U35" s="480"/>
      <c r="V35" s="122"/>
      <c r="W35" s="378"/>
      <c r="X35" s="378"/>
      <c r="Y35" s="480"/>
      <c r="Z35" s="122"/>
      <c r="AA35" s="378"/>
      <c r="AB35" s="378"/>
      <c r="AC35" s="480"/>
      <c r="AD35" s="220"/>
      <c r="AG35" s="587"/>
      <c r="AN35" s="199"/>
    </row>
    <row r="36" spans="1:40" s="113" customFormat="1" ht="12" customHeight="1">
      <c r="A36" s="119" t="s">
        <v>133</v>
      </c>
      <c r="B36" s="120">
        <f t="shared" ref="B36:P36" si="8">+B16+B25+B34</f>
        <v>3769</v>
      </c>
      <c r="C36" s="158">
        <f t="shared" si="8"/>
        <v>-8</v>
      </c>
      <c r="D36" s="158">
        <f t="shared" si="8"/>
        <v>5395</v>
      </c>
      <c r="E36" s="158">
        <f t="shared" si="8"/>
        <v>3721</v>
      </c>
      <c r="F36" s="120">
        <f t="shared" si="8"/>
        <v>30</v>
      </c>
      <c r="G36" s="158">
        <f t="shared" si="8"/>
        <v>-16165</v>
      </c>
      <c r="H36" s="158">
        <f t="shared" si="8"/>
        <v>2673</v>
      </c>
      <c r="I36" s="158">
        <f t="shared" si="8"/>
        <v>4374</v>
      </c>
      <c r="J36" s="120">
        <f t="shared" si="8"/>
        <v>-3219</v>
      </c>
      <c r="K36" s="380">
        <f t="shared" si="8"/>
        <v>-1714</v>
      </c>
      <c r="L36" s="380">
        <f t="shared" si="8"/>
        <v>1692</v>
      </c>
      <c r="M36" s="419">
        <f t="shared" si="8"/>
        <v>1685</v>
      </c>
      <c r="N36" s="380">
        <f t="shared" si="8"/>
        <v>-2711</v>
      </c>
      <c r="O36" s="380">
        <f t="shared" si="8"/>
        <v>-6998</v>
      </c>
      <c r="P36" s="380">
        <f t="shared" si="8"/>
        <v>5060</v>
      </c>
      <c r="Q36" s="380">
        <v>2015</v>
      </c>
      <c r="R36" s="120">
        <v>2689</v>
      </c>
      <c r="S36" s="380">
        <v>-841</v>
      </c>
      <c r="T36" s="380">
        <v>3225</v>
      </c>
      <c r="U36" s="483">
        <v>1635</v>
      </c>
      <c r="V36" s="120">
        <v>5101</v>
      </c>
      <c r="W36" s="380">
        <v>-14542</v>
      </c>
      <c r="X36" s="380">
        <v>-859</v>
      </c>
      <c r="Y36" s="483">
        <v>1523</v>
      </c>
      <c r="Z36" s="120">
        <v>-1234</v>
      </c>
      <c r="AA36" s="380">
        <v>-589</v>
      </c>
      <c r="AB36" s="380">
        <v>3584</v>
      </c>
      <c r="AC36" s="483">
        <v>-1341</v>
      </c>
      <c r="AD36" s="234"/>
    </row>
    <row r="37" spans="1:40" ht="12" customHeight="1">
      <c r="A37" s="121" t="s">
        <v>156</v>
      </c>
      <c r="B37" s="122">
        <v>11492</v>
      </c>
      <c r="C37" s="220">
        <f>+B40</f>
        <v>15191</v>
      </c>
      <c r="D37" s="220">
        <f>+C40</f>
        <v>14550</v>
      </c>
      <c r="E37" s="220">
        <f>+D40</f>
        <v>19742</v>
      </c>
      <c r="F37" s="313">
        <f>+E40</f>
        <v>24496</v>
      </c>
      <c r="G37" s="220">
        <f>F40</f>
        <v>23249</v>
      </c>
      <c r="H37" s="220">
        <f>G40</f>
        <v>9521</v>
      </c>
      <c r="I37" s="220">
        <f>H40</f>
        <v>12023</v>
      </c>
      <c r="J37" s="313">
        <f>+I40</f>
        <v>16414</v>
      </c>
      <c r="K37" s="382">
        <f>J40</f>
        <v>13495</v>
      </c>
      <c r="L37" s="382">
        <f>K40</f>
        <v>11720</v>
      </c>
      <c r="M37" s="343">
        <f>L40</f>
        <v>13645</v>
      </c>
      <c r="N37" s="382">
        <f>M40</f>
        <v>15005</v>
      </c>
      <c r="O37" s="382">
        <f>+N40</f>
        <v>12837</v>
      </c>
      <c r="P37" s="382">
        <v>5277</v>
      </c>
      <c r="Q37" s="382">
        <v>10250.815993240001</v>
      </c>
      <c r="R37" s="313">
        <v>11655</v>
      </c>
      <c r="S37" s="382">
        <v>14746</v>
      </c>
      <c r="T37" s="382">
        <v>13720</v>
      </c>
      <c r="U37" s="485">
        <v>17106</v>
      </c>
      <c r="V37" s="313">
        <v>18990</v>
      </c>
      <c r="W37" s="382">
        <v>24183</v>
      </c>
      <c r="X37" s="382">
        <v>10419</v>
      </c>
      <c r="Y37" s="485">
        <v>9883</v>
      </c>
      <c r="Z37" s="313">
        <v>11253.815993240001</v>
      </c>
      <c r="AA37" s="382">
        <v>9881.8159932400013</v>
      </c>
      <c r="AB37" s="382">
        <v>9509</v>
      </c>
      <c r="AC37" s="485">
        <v>12906</v>
      </c>
      <c r="AD37" s="220"/>
    </row>
    <row r="38" spans="1:40" ht="12" customHeight="1">
      <c r="A38" s="121" t="s">
        <v>155</v>
      </c>
      <c r="B38" s="122">
        <v>12</v>
      </c>
      <c r="C38" s="165">
        <v>-178</v>
      </c>
      <c r="D38" s="165">
        <v>-234</v>
      </c>
      <c r="E38" s="165">
        <v>527</v>
      </c>
      <c r="F38" s="122">
        <v>978</v>
      </c>
      <c r="G38" s="165">
        <v>182</v>
      </c>
      <c r="H38" s="165">
        <v>-171</v>
      </c>
      <c r="I38" s="220">
        <v>17</v>
      </c>
      <c r="J38" s="122">
        <v>300</v>
      </c>
      <c r="K38" s="378">
        <v>-61</v>
      </c>
      <c r="L38" s="378">
        <v>233</v>
      </c>
      <c r="M38" s="343">
        <v>-325</v>
      </c>
      <c r="N38" s="378">
        <v>543</v>
      </c>
      <c r="O38" s="378">
        <v>-562</v>
      </c>
      <c r="P38" s="378">
        <v>-86</v>
      </c>
      <c r="Q38" s="378">
        <v>-611</v>
      </c>
      <c r="R38" s="122">
        <v>402</v>
      </c>
      <c r="S38" s="378">
        <v>-185</v>
      </c>
      <c r="T38" s="378">
        <v>161</v>
      </c>
      <c r="U38" s="480">
        <v>249</v>
      </c>
      <c r="V38" s="122">
        <v>92</v>
      </c>
      <c r="W38" s="378">
        <v>778</v>
      </c>
      <c r="X38" s="378">
        <v>323</v>
      </c>
      <c r="Y38" s="480">
        <v>-152</v>
      </c>
      <c r="Z38" s="122">
        <v>-138</v>
      </c>
      <c r="AA38" s="378">
        <v>216</v>
      </c>
      <c r="AB38" s="378">
        <v>-187</v>
      </c>
      <c r="AC38" s="480">
        <v>-678</v>
      </c>
      <c r="AD38" s="220"/>
      <c r="AH38" s="199"/>
      <c r="AI38" s="199"/>
    </row>
    <row r="39" spans="1:40" ht="12" customHeight="1">
      <c r="A39" s="121" t="s">
        <v>192</v>
      </c>
      <c r="B39" s="122">
        <v>-82</v>
      </c>
      <c r="C39" s="165">
        <v>-455</v>
      </c>
      <c r="D39" s="165">
        <v>31</v>
      </c>
      <c r="E39" s="165">
        <v>506</v>
      </c>
      <c r="F39" s="122">
        <v>-2255</v>
      </c>
      <c r="G39" s="165">
        <v>2255</v>
      </c>
      <c r="H39" s="157">
        <v>0</v>
      </c>
      <c r="I39" s="157">
        <v>0</v>
      </c>
      <c r="J39" s="373">
        <v>0</v>
      </c>
      <c r="K39" s="374">
        <v>0</v>
      </c>
      <c r="L39" s="374">
        <v>0</v>
      </c>
      <c r="M39" s="421">
        <v>0</v>
      </c>
      <c r="N39" s="374">
        <v>0</v>
      </c>
      <c r="O39" s="374">
        <v>0</v>
      </c>
      <c r="P39" s="374">
        <v>0</v>
      </c>
      <c r="Q39" s="374">
        <v>0</v>
      </c>
      <c r="R39" s="373">
        <v>0</v>
      </c>
      <c r="S39" s="374">
        <v>0</v>
      </c>
      <c r="T39" s="374">
        <v>0</v>
      </c>
      <c r="U39" s="344">
        <v>0</v>
      </c>
      <c r="V39" s="373">
        <v>0</v>
      </c>
      <c r="W39" s="374">
        <v>0</v>
      </c>
      <c r="X39" s="374">
        <v>0</v>
      </c>
      <c r="Y39" s="344">
        <v>0</v>
      </c>
      <c r="Z39" s="373">
        <v>0</v>
      </c>
      <c r="AA39" s="374">
        <v>0</v>
      </c>
      <c r="AB39" s="374">
        <v>0</v>
      </c>
      <c r="AC39" s="344"/>
      <c r="AD39" s="220"/>
      <c r="AH39" s="199"/>
      <c r="AI39" s="199"/>
    </row>
    <row r="40" spans="1:40" s="113" customFormat="1" ht="12" customHeight="1">
      <c r="A40" s="125" t="s">
        <v>154</v>
      </c>
      <c r="B40" s="168">
        <f t="shared" ref="B40:R40" si="9">SUM(B36:B39)</f>
        <v>15191</v>
      </c>
      <c r="C40" s="164">
        <f t="shared" si="9"/>
        <v>14550</v>
      </c>
      <c r="D40" s="164">
        <f t="shared" si="9"/>
        <v>19742</v>
      </c>
      <c r="E40" s="164">
        <f t="shared" si="9"/>
        <v>24496</v>
      </c>
      <c r="F40" s="168">
        <f t="shared" si="9"/>
        <v>23249</v>
      </c>
      <c r="G40" s="164">
        <f t="shared" si="9"/>
        <v>9521</v>
      </c>
      <c r="H40" s="164">
        <f t="shared" si="9"/>
        <v>12023</v>
      </c>
      <c r="I40" s="164">
        <f t="shared" si="9"/>
        <v>16414</v>
      </c>
      <c r="J40" s="168">
        <f t="shared" si="9"/>
        <v>13495</v>
      </c>
      <c r="K40" s="377">
        <f t="shared" si="9"/>
        <v>11720</v>
      </c>
      <c r="L40" s="377">
        <f t="shared" si="9"/>
        <v>13645</v>
      </c>
      <c r="M40" s="418">
        <f t="shared" si="9"/>
        <v>15005</v>
      </c>
      <c r="N40" s="377">
        <f t="shared" si="9"/>
        <v>12837</v>
      </c>
      <c r="O40" s="377">
        <f t="shared" si="9"/>
        <v>5277</v>
      </c>
      <c r="P40" s="377">
        <f t="shared" si="9"/>
        <v>10251</v>
      </c>
      <c r="Q40" s="377">
        <f t="shared" si="9"/>
        <v>11654.815993240001</v>
      </c>
      <c r="R40" s="168">
        <f t="shared" si="9"/>
        <v>14746</v>
      </c>
      <c r="S40" s="377">
        <f t="shared" ref="S40:X40" si="10">SUM(S36:S39)</f>
        <v>13720</v>
      </c>
      <c r="T40" s="377">
        <f t="shared" si="10"/>
        <v>17106</v>
      </c>
      <c r="U40" s="482">
        <f t="shared" si="10"/>
        <v>18990</v>
      </c>
      <c r="V40" s="168">
        <f>SUM(V36:V39)</f>
        <v>24183</v>
      </c>
      <c r="W40" s="377">
        <f>SUM(W36:W39)</f>
        <v>10419</v>
      </c>
      <c r="X40" s="377">
        <f t="shared" si="10"/>
        <v>9883</v>
      </c>
      <c r="Y40" s="482">
        <f>SUM(Y36:Y39)</f>
        <v>11254</v>
      </c>
      <c r="Z40" s="168">
        <f>SUM(Z36:Z39)</f>
        <v>9881.8159932400013</v>
      </c>
      <c r="AA40" s="377">
        <f>SUM(AA36:AA39)</f>
        <v>9508.8159932400013</v>
      </c>
      <c r="AB40" s="377">
        <f>SUM(AB36:AB39)</f>
        <v>12906</v>
      </c>
      <c r="AC40" s="482">
        <f>SUM(AC36:AC39)</f>
        <v>10887</v>
      </c>
      <c r="AD40" s="234"/>
      <c r="AH40" s="386"/>
      <c r="AI40" s="386"/>
    </row>
    <row r="41" spans="1:40" ht="12" customHeight="1">
      <c r="A41" s="228" t="s">
        <v>332</v>
      </c>
      <c r="B41" s="122"/>
      <c r="C41" s="165"/>
      <c r="D41" s="165"/>
      <c r="E41" s="165"/>
      <c r="F41" s="122"/>
      <c r="G41" s="165"/>
      <c r="H41" s="165"/>
      <c r="I41" s="165"/>
      <c r="J41" s="122"/>
      <c r="K41" s="378"/>
      <c r="L41" s="378"/>
      <c r="M41" s="415"/>
      <c r="N41" s="378"/>
      <c r="O41" s="378"/>
      <c r="P41" s="378"/>
      <c r="Q41" s="378"/>
      <c r="R41" s="122"/>
      <c r="S41" s="378"/>
      <c r="T41" s="378"/>
      <c r="U41" s="480"/>
      <c r="V41" s="122"/>
      <c r="W41" s="378"/>
      <c r="X41" s="378"/>
      <c r="Y41" s="480"/>
      <c r="Z41" s="122"/>
      <c r="AA41" s="378"/>
      <c r="AB41" s="378"/>
      <c r="AC41" s="480"/>
      <c r="AD41" s="220"/>
    </row>
    <row r="42" spans="1:40" ht="12" customHeight="1">
      <c r="A42" s="128" t="s">
        <v>57</v>
      </c>
      <c r="B42" s="129"/>
      <c r="C42" s="163"/>
      <c r="D42" s="163"/>
      <c r="E42" s="163"/>
      <c r="F42" s="129"/>
      <c r="G42" s="163"/>
      <c r="H42" s="163"/>
      <c r="I42" s="163"/>
      <c r="J42" s="129"/>
      <c r="K42" s="383"/>
      <c r="L42" s="383"/>
      <c r="M42" s="422"/>
      <c r="N42" s="383"/>
      <c r="O42" s="383"/>
      <c r="P42" s="383"/>
      <c r="Q42" s="383"/>
      <c r="R42" s="129"/>
      <c r="S42" s="383"/>
      <c r="T42" s="383"/>
      <c r="U42" s="486"/>
      <c r="V42" s="129"/>
      <c r="W42" s="383"/>
      <c r="X42" s="383"/>
      <c r="Y42" s="486"/>
      <c r="Z42" s="129"/>
      <c r="AA42" s="383"/>
      <c r="AB42" s="383"/>
      <c r="AC42" s="486"/>
      <c r="AD42" s="491"/>
    </row>
    <row r="43" spans="1:40" ht="12" customHeight="1">
      <c r="A43" s="130" t="s">
        <v>44</v>
      </c>
      <c r="B43" s="131">
        <v>262</v>
      </c>
      <c r="C43" s="162">
        <v>246</v>
      </c>
      <c r="D43" s="162">
        <v>238</v>
      </c>
      <c r="E43" s="162">
        <v>245</v>
      </c>
      <c r="F43" s="131">
        <v>244</v>
      </c>
      <c r="G43" s="162">
        <v>253</v>
      </c>
      <c r="H43" s="162">
        <v>156</v>
      </c>
      <c r="I43" s="162">
        <v>154</v>
      </c>
      <c r="J43" s="131">
        <v>164</v>
      </c>
      <c r="K43" s="384">
        <v>178</v>
      </c>
      <c r="L43" s="384">
        <v>191</v>
      </c>
      <c r="M43" s="423">
        <v>203</v>
      </c>
      <c r="N43" s="384">
        <v>198</v>
      </c>
      <c r="O43" s="384">
        <v>188</v>
      </c>
      <c r="P43" s="384">
        <v>180</v>
      </c>
      <c r="Q43" s="384">
        <v>169</v>
      </c>
      <c r="R43" s="131">
        <v>168</v>
      </c>
      <c r="S43" s="384">
        <v>176</v>
      </c>
      <c r="T43" s="384">
        <v>180</v>
      </c>
      <c r="U43" s="452">
        <v>183</v>
      </c>
      <c r="V43" s="131">
        <v>186</v>
      </c>
      <c r="W43" s="384">
        <v>194</v>
      </c>
      <c r="X43" s="384">
        <v>196</v>
      </c>
      <c r="Y43" s="452">
        <v>202</v>
      </c>
      <c r="Z43" s="131">
        <v>196</v>
      </c>
      <c r="AA43" s="384">
        <v>212</v>
      </c>
      <c r="AB43" s="384">
        <v>239</v>
      </c>
      <c r="AC43" s="452">
        <v>250</v>
      </c>
      <c r="AD43" s="492"/>
    </row>
    <row r="44" spans="1:40" ht="12" customHeight="1">
      <c r="A44" s="130" t="s">
        <v>45</v>
      </c>
      <c r="B44" s="131">
        <v>451</v>
      </c>
      <c r="C44" s="162">
        <v>440</v>
      </c>
      <c r="D44" s="162">
        <v>430</v>
      </c>
      <c r="E44" s="162">
        <v>438</v>
      </c>
      <c r="F44" s="131">
        <v>411</v>
      </c>
      <c r="G44" s="162">
        <v>404</v>
      </c>
      <c r="H44" s="162">
        <v>316</v>
      </c>
      <c r="I44" s="162">
        <v>332</v>
      </c>
      <c r="J44" s="131">
        <v>312</v>
      </c>
      <c r="K44" s="384">
        <v>320</v>
      </c>
      <c r="L44" s="384">
        <v>340</v>
      </c>
      <c r="M44" s="423">
        <v>323</v>
      </c>
      <c r="N44" s="384">
        <v>337</v>
      </c>
      <c r="O44" s="384">
        <v>330</v>
      </c>
      <c r="P44" s="384">
        <v>317</v>
      </c>
      <c r="Q44" s="384">
        <v>330</v>
      </c>
      <c r="R44" s="131">
        <v>321</v>
      </c>
      <c r="S44" s="384">
        <v>349</v>
      </c>
      <c r="T44" s="384">
        <v>340</v>
      </c>
      <c r="U44" s="452">
        <v>351</v>
      </c>
      <c r="V44" s="131">
        <v>356</v>
      </c>
      <c r="W44" s="384">
        <v>369</v>
      </c>
      <c r="X44" s="384">
        <v>393</v>
      </c>
      <c r="Y44" s="452">
        <v>436</v>
      </c>
      <c r="Z44" s="131">
        <v>443</v>
      </c>
      <c r="AA44" s="384">
        <v>471</v>
      </c>
      <c r="AB44" s="384">
        <v>490</v>
      </c>
      <c r="AC44" s="452">
        <v>530</v>
      </c>
      <c r="AD44" s="492"/>
    </row>
    <row r="45" spans="1:40" ht="12" customHeight="1">
      <c r="A45" s="130" t="s">
        <v>348</v>
      </c>
      <c r="B45" s="312">
        <v>0</v>
      </c>
      <c r="C45" s="157">
        <v>0</v>
      </c>
      <c r="D45" s="157">
        <v>0</v>
      </c>
      <c r="E45" s="157">
        <v>0</v>
      </c>
      <c r="F45" s="312">
        <v>0</v>
      </c>
      <c r="G45" s="157">
        <v>0</v>
      </c>
      <c r="H45" s="157">
        <v>0</v>
      </c>
      <c r="I45" s="157">
        <v>0</v>
      </c>
      <c r="J45" s="131">
        <v>236</v>
      </c>
      <c r="K45" s="384">
        <v>253</v>
      </c>
      <c r="L45" s="384">
        <v>265</v>
      </c>
      <c r="M45" s="452">
        <v>287</v>
      </c>
      <c r="N45" s="384">
        <v>299</v>
      </c>
      <c r="O45" s="384">
        <v>295</v>
      </c>
      <c r="P45" s="384">
        <v>279</v>
      </c>
      <c r="Q45" s="384">
        <v>291</v>
      </c>
      <c r="R45" s="131">
        <v>277</v>
      </c>
      <c r="S45" s="384">
        <v>281</v>
      </c>
      <c r="T45" s="384">
        <v>288</v>
      </c>
      <c r="U45" s="452">
        <v>301</v>
      </c>
      <c r="V45" s="131">
        <v>311</v>
      </c>
      <c r="W45" s="384">
        <v>317</v>
      </c>
      <c r="X45" s="384">
        <v>341</v>
      </c>
      <c r="Y45" s="452">
        <v>356</v>
      </c>
      <c r="Z45" s="131">
        <v>377</v>
      </c>
      <c r="AA45" s="384">
        <v>406</v>
      </c>
      <c r="AB45" s="384">
        <v>413</v>
      </c>
      <c r="AC45" s="452">
        <v>436</v>
      </c>
      <c r="AD45" s="492"/>
      <c r="AN45" s="199"/>
    </row>
    <row r="46" spans="1:40" ht="12" customHeight="1">
      <c r="A46" s="130" t="s">
        <v>18</v>
      </c>
      <c r="B46" s="131">
        <v>445</v>
      </c>
      <c r="C46" s="162">
        <v>452</v>
      </c>
      <c r="D46" s="162">
        <v>863</v>
      </c>
      <c r="E46" s="162">
        <v>600</v>
      </c>
      <c r="F46" s="131">
        <v>439</v>
      </c>
      <c r="G46" s="162">
        <v>480</v>
      </c>
      <c r="H46" s="162">
        <v>351</v>
      </c>
      <c r="I46" s="162">
        <v>382</v>
      </c>
      <c r="J46" s="131">
        <v>367</v>
      </c>
      <c r="K46" s="384">
        <v>382</v>
      </c>
      <c r="L46" s="384">
        <v>444</v>
      </c>
      <c r="M46" s="453">
        <v>435</v>
      </c>
      <c r="N46" s="384">
        <v>457</v>
      </c>
      <c r="O46" s="384">
        <v>473</v>
      </c>
      <c r="P46" s="384">
        <v>524</v>
      </c>
      <c r="Q46" s="384">
        <v>522</v>
      </c>
      <c r="R46" s="131">
        <v>512</v>
      </c>
      <c r="S46" s="384">
        <v>532</v>
      </c>
      <c r="T46" s="384">
        <v>592</v>
      </c>
      <c r="U46" s="452">
        <v>615</v>
      </c>
      <c r="V46" s="131">
        <v>588</v>
      </c>
      <c r="W46" s="384">
        <v>611</v>
      </c>
      <c r="X46" s="384">
        <v>703</v>
      </c>
      <c r="Y46" s="452">
        <v>774</v>
      </c>
      <c r="Z46" s="131">
        <v>762</v>
      </c>
      <c r="AA46" s="384">
        <v>792</v>
      </c>
      <c r="AB46" s="384">
        <v>848</v>
      </c>
      <c r="AC46" s="452">
        <v>896</v>
      </c>
      <c r="AD46" s="492"/>
    </row>
    <row r="47" spans="1:40" ht="12" customHeight="1">
      <c r="A47" s="132" t="s">
        <v>153</v>
      </c>
      <c r="B47" s="170">
        <f t="shared" ref="B47:J47" si="11">SUM(B43:B46)</f>
        <v>1158</v>
      </c>
      <c r="C47" s="161">
        <f t="shared" si="11"/>
        <v>1138</v>
      </c>
      <c r="D47" s="161">
        <f t="shared" si="11"/>
        <v>1531</v>
      </c>
      <c r="E47" s="161">
        <f t="shared" si="11"/>
        <v>1283</v>
      </c>
      <c r="F47" s="170">
        <f t="shared" si="11"/>
        <v>1094</v>
      </c>
      <c r="G47" s="161">
        <f t="shared" si="11"/>
        <v>1137</v>
      </c>
      <c r="H47" s="161">
        <f t="shared" si="11"/>
        <v>823</v>
      </c>
      <c r="I47" s="161">
        <f>SUM(I43:I46)</f>
        <v>868</v>
      </c>
      <c r="J47" s="170">
        <f t="shared" si="11"/>
        <v>1079</v>
      </c>
      <c r="K47" s="385">
        <f t="shared" ref="K47:Q47" si="12">SUM(K43:K46)</f>
        <v>1133</v>
      </c>
      <c r="L47" s="385">
        <f t="shared" si="12"/>
        <v>1240</v>
      </c>
      <c r="M47" s="424">
        <f t="shared" si="12"/>
        <v>1248</v>
      </c>
      <c r="N47" s="385">
        <f t="shared" si="12"/>
        <v>1291</v>
      </c>
      <c r="O47" s="385">
        <f t="shared" si="12"/>
        <v>1286</v>
      </c>
      <c r="P47" s="385">
        <f>SUM(P43:P46)</f>
        <v>1300</v>
      </c>
      <c r="Q47" s="385">
        <f t="shared" si="12"/>
        <v>1312</v>
      </c>
      <c r="R47" s="170">
        <f>SUM(R43:R46)</f>
        <v>1278</v>
      </c>
      <c r="S47" s="385">
        <f t="shared" ref="S47:X47" si="13">SUM(S43:S46)</f>
        <v>1338</v>
      </c>
      <c r="T47" s="385">
        <f t="shared" si="13"/>
        <v>1400</v>
      </c>
      <c r="U47" s="487">
        <f t="shared" si="13"/>
        <v>1450</v>
      </c>
      <c r="V47" s="170">
        <f>SUM(V43:V46)</f>
        <v>1441</v>
      </c>
      <c r="W47" s="385">
        <f>SUM(W43:W46)</f>
        <v>1491</v>
      </c>
      <c r="X47" s="385">
        <f t="shared" si="13"/>
        <v>1633</v>
      </c>
      <c r="Y47" s="487">
        <f>SUM(Y43:Y46)</f>
        <v>1768</v>
      </c>
      <c r="Z47" s="170">
        <f>SUM(Z43:Z46)</f>
        <v>1778</v>
      </c>
      <c r="AA47" s="385">
        <f>SUM(AA43:AA46)</f>
        <v>1881</v>
      </c>
      <c r="AB47" s="385">
        <f>SUM(AB43:AB46)</f>
        <v>1990</v>
      </c>
      <c r="AC47" s="487">
        <f>SUM(AC43:AC46)</f>
        <v>2112</v>
      </c>
      <c r="AD47" s="493"/>
      <c r="AN47" s="199"/>
    </row>
    <row r="48" spans="1:40" ht="12" customHeight="1">
      <c r="A48" s="119"/>
      <c r="B48" s="116"/>
      <c r="C48" s="160"/>
      <c r="D48" s="160"/>
      <c r="E48" s="160"/>
      <c r="F48" s="116"/>
      <c r="G48" s="160"/>
      <c r="H48" s="160"/>
      <c r="I48" s="160"/>
      <c r="J48" s="116"/>
      <c r="K48" s="160"/>
      <c r="L48" s="160"/>
      <c r="M48" s="425"/>
      <c r="N48" s="160"/>
      <c r="O48" s="160"/>
      <c r="P48" s="160"/>
      <c r="Q48" s="160"/>
      <c r="R48" s="116"/>
      <c r="S48" s="160"/>
      <c r="T48" s="160"/>
      <c r="U48" s="425"/>
      <c r="V48" s="116"/>
      <c r="W48" s="160"/>
      <c r="X48" s="160"/>
      <c r="Y48" s="425"/>
      <c r="Z48" s="116"/>
      <c r="AA48" s="160"/>
      <c r="AB48" s="160"/>
      <c r="AC48" s="425"/>
      <c r="AD48" s="213"/>
    </row>
    <row r="49" spans="1:40" s="113" customFormat="1" ht="12" customHeight="1">
      <c r="A49" s="133" t="s">
        <v>152</v>
      </c>
      <c r="B49" s="117"/>
      <c r="C49" s="159"/>
      <c r="D49" s="159"/>
      <c r="E49" s="159"/>
      <c r="F49" s="117"/>
      <c r="G49" s="159"/>
      <c r="H49" s="159"/>
      <c r="I49" s="159"/>
      <c r="J49" s="117"/>
      <c r="K49" s="159"/>
      <c r="L49" s="159"/>
      <c r="M49" s="426"/>
      <c r="N49" s="159"/>
      <c r="O49" s="159"/>
      <c r="P49" s="159"/>
      <c r="Q49" s="159"/>
      <c r="R49" s="117"/>
      <c r="S49" s="159"/>
      <c r="T49" s="159"/>
      <c r="U49" s="426"/>
      <c r="V49" s="117"/>
      <c r="W49" s="159"/>
      <c r="X49" s="159"/>
      <c r="Y49" s="426"/>
      <c r="Z49" s="117"/>
      <c r="AA49" s="159"/>
      <c r="AB49" s="159"/>
      <c r="AC49" s="426"/>
      <c r="AD49" s="237"/>
    </row>
    <row r="50" spans="1:40" s="113" customFormat="1" ht="12" customHeight="1">
      <c r="A50" s="119" t="s">
        <v>133</v>
      </c>
      <c r="B50" s="120">
        <f t="shared" ref="B50:J50" si="14">+B36</f>
        <v>3769</v>
      </c>
      <c r="C50" s="158">
        <f t="shared" si="14"/>
        <v>-8</v>
      </c>
      <c r="D50" s="158">
        <f t="shared" si="14"/>
        <v>5395</v>
      </c>
      <c r="E50" s="158">
        <f t="shared" si="14"/>
        <v>3721</v>
      </c>
      <c r="F50" s="120">
        <f t="shared" si="14"/>
        <v>30</v>
      </c>
      <c r="G50" s="158">
        <f t="shared" si="14"/>
        <v>-16165</v>
      </c>
      <c r="H50" s="158">
        <f t="shared" si="14"/>
        <v>2673</v>
      </c>
      <c r="I50" s="158">
        <f>+I36</f>
        <v>4374</v>
      </c>
      <c r="J50" s="120">
        <f t="shared" si="14"/>
        <v>-3219</v>
      </c>
      <c r="K50" s="380">
        <f t="shared" ref="K50:T50" si="15">+K36</f>
        <v>-1714</v>
      </c>
      <c r="L50" s="380">
        <f t="shared" si="15"/>
        <v>1692</v>
      </c>
      <c r="M50" s="419">
        <f t="shared" si="15"/>
        <v>1685</v>
      </c>
      <c r="N50" s="380">
        <f t="shared" si="15"/>
        <v>-2711</v>
      </c>
      <c r="O50" s="380">
        <f t="shared" si="15"/>
        <v>-6998</v>
      </c>
      <c r="P50" s="380">
        <f t="shared" si="15"/>
        <v>5060</v>
      </c>
      <c r="Q50" s="380">
        <f t="shared" si="15"/>
        <v>2015</v>
      </c>
      <c r="R50" s="120">
        <f t="shared" si="15"/>
        <v>2689</v>
      </c>
      <c r="S50" s="380">
        <f t="shared" si="15"/>
        <v>-841</v>
      </c>
      <c r="T50" s="380">
        <f t="shared" si="15"/>
        <v>3225</v>
      </c>
      <c r="U50" s="566">
        <v>1635</v>
      </c>
      <c r="V50" s="591">
        <f t="shared" ref="V50:AC50" si="16">+V36</f>
        <v>5101</v>
      </c>
      <c r="W50" s="380">
        <f t="shared" si="16"/>
        <v>-14542</v>
      </c>
      <c r="X50" s="380">
        <f t="shared" si="16"/>
        <v>-859</v>
      </c>
      <c r="Y50" s="566">
        <f t="shared" si="16"/>
        <v>1523</v>
      </c>
      <c r="Z50" s="591">
        <f t="shared" si="16"/>
        <v>-1234</v>
      </c>
      <c r="AA50" s="380">
        <f t="shared" si="16"/>
        <v>-589</v>
      </c>
      <c r="AB50" s="380">
        <f t="shared" si="16"/>
        <v>3584</v>
      </c>
      <c r="AC50" s="566">
        <f t="shared" si="16"/>
        <v>-1341</v>
      </c>
      <c r="AD50" s="234"/>
      <c r="AN50" s="455"/>
    </row>
    <row r="51" spans="1:40" ht="12" customHeight="1">
      <c r="A51" s="121" t="s">
        <v>151</v>
      </c>
      <c r="B51" s="122"/>
      <c r="C51" s="165"/>
      <c r="D51" s="165"/>
      <c r="E51" s="165"/>
      <c r="F51" s="122"/>
      <c r="G51" s="165"/>
      <c r="H51" s="165"/>
      <c r="I51" s="165"/>
      <c r="J51" s="122"/>
      <c r="K51" s="378"/>
      <c r="L51" s="378"/>
      <c r="M51" s="415"/>
      <c r="N51" s="378"/>
      <c r="O51" s="378"/>
      <c r="P51" s="378"/>
      <c r="Q51" s="378"/>
      <c r="R51" s="122"/>
      <c r="S51" s="378"/>
      <c r="T51" s="378"/>
      <c r="U51" s="378"/>
      <c r="V51" s="122"/>
      <c r="W51" s="378"/>
      <c r="X51" s="378"/>
      <c r="Y51" s="480"/>
      <c r="Z51" s="122"/>
      <c r="AA51" s="378"/>
      <c r="AB51" s="378"/>
      <c r="AC51" s="480"/>
      <c r="AD51" s="220"/>
    </row>
    <row r="52" spans="1:40" ht="12" customHeight="1">
      <c r="A52" s="121" t="s">
        <v>170</v>
      </c>
      <c r="B52" s="157">
        <v>0</v>
      </c>
      <c r="C52" s="175">
        <v>772</v>
      </c>
      <c r="D52" s="157">
        <v>0</v>
      </c>
      <c r="E52" s="157">
        <v>0</v>
      </c>
      <c r="F52" s="312">
        <v>0</v>
      </c>
      <c r="G52" s="157">
        <v>0</v>
      </c>
      <c r="H52" s="340">
        <v>0</v>
      </c>
      <c r="I52" s="157">
        <v>0</v>
      </c>
      <c r="J52" s="312">
        <v>0</v>
      </c>
      <c r="K52" s="157">
        <v>0</v>
      </c>
      <c r="L52" s="157">
        <v>0</v>
      </c>
      <c r="M52" s="421">
        <v>0</v>
      </c>
      <c r="N52" s="157">
        <v>0</v>
      </c>
      <c r="O52" s="157">
        <v>0</v>
      </c>
      <c r="P52" s="157">
        <v>0</v>
      </c>
      <c r="Q52" s="157">
        <v>0</v>
      </c>
      <c r="R52" s="312">
        <v>0</v>
      </c>
      <c r="S52" s="157">
        <v>0</v>
      </c>
      <c r="T52" s="157">
        <v>0</v>
      </c>
      <c r="U52" s="157">
        <v>0</v>
      </c>
      <c r="V52" s="312">
        <v>0</v>
      </c>
      <c r="W52" s="157">
        <v>0</v>
      </c>
      <c r="X52" s="157">
        <v>0</v>
      </c>
      <c r="Y52" s="421">
        <v>0</v>
      </c>
      <c r="Z52" s="312">
        <v>0</v>
      </c>
      <c r="AA52" s="157">
        <v>0</v>
      </c>
      <c r="AB52" s="157"/>
      <c r="AC52" s="421"/>
      <c r="AD52" s="175"/>
      <c r="AN52" s="199"/>
    </row>
    <row r="53" spans="1:40" ht="12" customHeight="1">
      <c r="A53" s="121" t="str">
        <f>A33</f>
        <v>Change in interest-bearing liabilities</v>
      </c>
      <c r="B53" s="176">
        <f t="shared" ref="B53:H53" si="17">-B33</f>
        <v>-1193</v>
      </c>
      <c r="C53" s="175">
        <f t="shared" si="17"/>
        <v>343</v>
      </c>
      <c r="D53" s="175">
        <f t="shared" si="17"/>
        <v>176</v>
      </c>
      <c r="E53" s="175">
        <f t="shared" si="17"/>
        <v>-91</v>
      </c>
      <c r="F53" s="176">
        <f t="shared" si="17"/>
        <v>2381</v>
      </c>
      <c r="G53" s="175">
        <f t="shared" si="17"/>
        <v>-3510</v>
      </c>
      <c r="H53" s="175">
        <f t="shared" si="17"/>
        <v>287</v>
      </c>
      <c r="I53" s="220">
        <f t="shared" ref="I53:T53" si="18">-I33</f>
        <v>42</v>
      </c>
      <c r="J53" s="314">
        <f t="shared" si="18"/>
        <v>5479</v>
      </c>
      <c r="K53" s="220">
        <f t="shared" si="18"/>
        <v>-246</v>
      </c>
      <c r="L53" s="220">
        <f t="shared" si="18"/>
        <v>-3071</v>
      </c>
      <c r="M53" s="343">
        <f t="shared" si="18"/>
        <v>-514</v>
      </c>
      <c r="N53" s="220">
        <f t="shared" si="18"/>
        <v>1641</v>
      </c>
      <c r="O53" s="220">
        <f t="shared" si="18"/>
        <v>-2496</v>
      </c>
      <c r="P53" s="220">
        <f t="shared" si="18"/>
        <v>551</v>
      </c>
      <c r="Q53" s="220">
        <f t="shared" si="18"/>
        <v>-140</v>
      </c>
      <c r="R53" s="314">
        <f t="shared" si="18"/>
        <v>1491</v>
      </c>
      <c r="S53" s="220">
        <f t="shared" si="18"/>
        <v>-850</v>
      </c>
      <c r="T53" s="220">
        <f t="shared" si="18"/>
        <v>365</v>
      </c>
      <c r="U53" s="220">
        <v>639</v>
      </c>
      <c r="V53" s="314">
        <f>-V33</f>
        <v>-3287</v>
      </c>
      <c r="W53" s="220">
        <f>-W33</f>
        <v>1671</v>
      </c>
      <c r="X53" s="220">
        <f>-X33</f>
        <v>-1816</v>
      </c>
      <c r="Y53" s="343">
        <v>-1382</v>
      </c>
      <c r="Z53" s="314">
        <f>-Z33</f>
        <v>5378</v>
      </c>
      <c r="AA53" s="220">
        <f>-AA33</f>
        <v>-4452</v>
      </c>
      <c r="AB53" s="220">
        <f>-AB33</f>
        <v>2683</v>
      </c>
      <c r="AC53" s="343">
        <f>-AC33</f>
        <v>3721</v>
      </c>
      <c r="AD53" s="175"/>
    </row>
    <row r="54" spans="1:40" ht="12" customHeight="1">
      <c r="A54" s="121" t="str">
        <f>A32</f>
        <v>Repurchase and sales of own shares</v>
      </c>
      <c r="B54" s="176">
        <f t="shared" ref="B54:H54" si="19">-B32</f>
        <v>520</v>
      </c>
      <c r="C54" s="175">
        <f t="shared" si="19"/>
        <v>-399</v>
      </c>
      <c r="D54" s="175">
        <f t="shared" si="19"/>
        <v>-66</v>
      </c>
      <c r="E54" s="175">
        <f t="shared" si="19"/>
        <v>181</v>
      </c>
      <c r="F54" s="176">
        <f t="shared" si="19"/>
        <v>479</v>
      </c>
      <c r="G54" s="175">
        <f t="shared" si="19"/>
        <v>-484</v>
      </c>
      <c r="H54" s="175">
        <f t="shared" si="19"/>
        <v>-72</v>
      </c>
      <c r="I54" s="220">
        <f t="shared" ref="I54:T54" si="20">-I32</f>
        <v>275</v>
      </c>
      <c r="J54" s="314">
        <f t="shared" si="20"/>
        <v>1</v>
      </c>
      <c r="K54" s="220">
        <f t="shared" si="20"/>
        <v>-576</v>
      </c>
      <c r="L54" s="220">
        <f t="shared" si="20"/>
        <v>-535</v>
      </c>
      <c r="M54" s="343">
        <f t="shared" si="20"/>
        <v>-177</v>
      </c>
      <c r="N54" s="220">
        <f t="shared" si="20"/>
        <v>1024</v>
      </c>
      <c r="O54" s="220">
        <f t="shared" si="20"/>
        <v>-347</v>
      </c>
      <c r="P54" s="220">
        <f t="shared" si="20"/>
        <v>-289</v>
      </c>
      <c r="Q54" s="220">
        <f t="shared" si="20"/>
        <v>-114</v>
      </c>
      <c r="R54" s="314">
        <f t="shared" si="20"/>
        <v>-323</v>
      </c>
      <c r="S54" s="220">
        <f t="shared" si="20"/>
        <v>-453</v>
      </c>
      <c r="T54" s="220">
        <f t="shared" si="20"/>
        <v>-561</v>
      </c>
      <c r="U54" s="220">
        <v>303</v>
      </c>
      <c r="V54" s="314">
        <f>-V32</f>
        <v>250</v>
      </c>
      <c r="W54" s="220">
        <f>-W32</f>
        <v>523</v>
      </c>
      <c r="X54" s="220">
        <f>-X32</f>
        <v>-51</v>
      </c>
      <c r="Y54" s="343">
        <v>-239</v>
      </c>
      <c r="Z54" s="314">
        <f>-Z32</f>
        <v>1</v>
      </c>
      <c r="AA54" s="220">
        <f>-AA32</f>
        <v>-697</v>
      </c>
      <c r="AB54" s="220">
        <f>-AB32</f>
        <v>-34</v>
      </c>
      <c r="AC54" s="343">
        <f>-AC32</f>
        <v>465</v>
      </c>
      <c r="AD54" s="220"/>
      <c r="AN54" s="199"/>
    </row>
    <row r="55" spans="1:40" ht="12" customHeight="1">
      <c r="A55" s="121" t="str">
        <f>A27</f>
        <v>Annual dividends paid</v>
      </c>
      <c r="B55" s="176">
        <f t="shared" ref="B55:G55" si="21">-B27</f>
        <v>-1</v>
      </c>
      <c r="C55" s="175">
        <f t="shared" si="21"/>
        <v>4126</v>
      </c>
      <c r="D55" s="235">
        <f t="shared" si="21"/>
        <v>0</v>
      </c>
      <c r="E55" s="220">
        <f t="shared" si="21"/>
        <v>4127</v>
      </c>
      <c r="F55" s="292">
        <f t="shared" si="21"/>
        <v>0</v>
      </c>
      <c r="G55" s="175">
        <f t="shared" si="21"/>
        <v>8487</v>
      </c>
      <c r="H55" s="235">
        <f t="shared" ref="H55:T55" si="22">-H27</f>
        <v>0</v>
      </c>
      <c r="I55" s="235">
        <f t="shared" si="22"/>
        <v>0</v>
      </c>
      <c r="J55" s="292">
        <f t="shared" si="22"/>
        <v>0</v>
      </c>
      <c r="K55" s="220">
        <f t="shared" si="22"/>
        <v>3820</v>
      </c>
      <c r="L55" s="235">
        <f t="shared" si="22"/>
        <v>0</v>
      </c>
      <c r="M55" s="343">
        <f t="shared" si="22"/>
        <v>3833</v>
      </c>
      <c r="N55" s="235">
        <f t="shared" si="22"/>
        <v>0</v>
      </c>
      <c r="O55" s="220">
        <f t="shared" si="22"/>
        <v>4250</v>
      </c>
      <c r="P55" s="220">
        <f t="shared" si="22"/>
        <v>0</v>
      </c>
      <c r="Q55" s="220">
        <f t="shared" si="22"/>
        <v>4256</v>
      </c>
      <c r="R55" s="292">
        <f t="shared" si="22"/>
        <v>0</v>
      </c>
      <c r="S55" s="220">
        <f t="shared" si="22"/>
        <v>4442</v>
      </c>
      <c r="T55" s="235">
        <f t="shared" si="22"/>
        <v>0</v>
      </c>
      <c r="U55" s="220">
        <v>4447</v>
      </c>
      <c r="V55" s="292">
        <f>-V27</f>
        <v>0</v>
      </c>
      <c r="W55" s="220">
        <f>-W27</f>
        <v>4627</v>
      </c>
      <c r="X55" s="235">
        <f>-X27</f>
        <v>0</v>
      </c>
      <c r="Y55" s="343">
        <v>4623</v>
      </c>
      <c r="Z55" s="292">
        <f>-Z27</f>
        <v>0</v>
      </c>
      <c r="AA55" s="235">
        <f>-AA27</f>
        <v>5599</v>
      </c>
      <c r="AB55" s="235">
        <f>-AB27</f>
        <v>0</v>
      </c>
      <c r="AC55" s="343">
        <f>-AC27</f>
        <v>5604</v>
      </c>
      <c r="AD55" s="175"/>
    </row>
    <row r="56" spans="1:40" ht="12" customHeight="1">
      <c r="A56" s="121" t="str">
        <f>A29</f>
        <v>Dividends paid to non-controlling interest</v>
      </c>
      <c r="B56" s="292">
        <f>-B29</f>
        <v>0</v>
      </c>
      <c r="C56" s="235">
        <f>-C29</f>
        <v>0</v>
      </c>
      <c r="D56" s="220">
        <f>-D29</f>
        <v>3</v>
      </c>
      <c r="E56" s="235">
        <f t="shared" ref="E56:J56" si="23">-E29</f>
        <v>0</v>
      </c>
      <c r="F56" s="292">
        <f t="shared" si="23"/>
        <v>0</v>
      </c>
      <c r="G56" s="235">
        <f t="shared" si="23"/>
        <v>0</v>
      </c>
      <c r="H56" s="165">
        <f t="shared" si="23"/>
        <v>9</v>
      </c>
      <c r="I56" s="235">
        <f t="shared" si="23"/>
        <v>0</v>
      </c>
      <c r="J56" s="292">
        <f t="shared" si="23"/>
        <v>0</v>
      </c>
      <c r="K56" s="235">
        <f t="shared" ref="K56:S56" si="24">-K29</f>
        <v>0</v>
      </c>
      <c r="L56" s="220">
        <f t="shared" si="24"/>
        <v>10</v>
      </c>
      <c r="M56" s="427">
        <f t="shared" si="24"/>
        <v>0</v>
      </c>
      <c r="N56" s="235">
        <f>-N29</f>
        <v>0</v>
      </c>
      <c r="O56" s="235">
        <f t="shared" si="24"/>
        <v>0</v>
      </c>
      <c r="P56" s="235">
        <f t="shared" si="24"/>
        <v>0</v>
      </c>
      <c r="Q56" s="235">
        <f t="shared" si="24"/>
        <v>0</v>
      </c>
      <c r="R56" s="292">
        <f t="shared" si="24"/>
        <v>0</v>
      </c>
      <c r="S56" s="235">
        <f t="shared" si="24"/>
        <v>0</v>
      </c>
      <c r="T56" s="235">
        <f t="shared" ref="T56:AA56" si="25">-T29</f>
        <v>0</v>
      </c>
      <c r="U56" s="235">
        <f t="shared" si="25"/>
        <v>0</v>
      </c>
      <c r="V56" s="292">
        <f t="shared" si="25"/>
        <v>0</v>
      </c>
      <c r="W56" s="235">
        <f t="shared" si="25"/>
        <v>0</v>
      </c>
      <c r="X56" s="235">
        <f t="shared" si="25"/>
        <v>0</v>
      </c>
      <c r="Y56" s="235">
        <f t="shared" si="25"/>
        <v>0</v>
      </c>
      <c r="Z56" s="292">
        <f t="shared" si="25"/>
        <v>0</v>
      </c>
      <c r="AA56" s="220">
        <f t="shared" si="25"/>
        <v>4</v>
      </c>
      <c r="AB56" s="220">
        <v>4</v>
      </c>
      <c r="AC56" s="421">
        <f>-AC29</f>
        <v>0</v>
      </c>
      <c r="AD56" s="220"/>
      <c r="AN56" s="199"/>
    </row>
    <row r="57" spans="1:40" ht="12" customHeight="1">
      <c r="A57" s="121" t="str">
        <f>A30</f>
        <v>Acquisition of non-controlling interest</v>
      </c>
      <c r="B57" s="176">
        <f t="shared" ref="B57:J57" si="26">-B30</f>
        <v>-6</v>
      </c>
      <c r="C57" s="220">
        <f t="shared" si="26"/>
        <v>23</v>
      </c>
      <c r="D57" s="235">
        <f t="shared" si="26"/>
        <v>0</v>
      </c>
      <c r="E57" s="220">
        <f t="shared" si="26"/>
        <v>2</v>
      </c>
      <c r="F57" s="292">
        <f t="shared" si="26"/>
        <v>0</v>
      </c>
      <c r="G57" s="235">
        <f t="shared" si="26"/>
        <v>0</v>
      </c>
      <c r="H57" s="235">
        <f t="shared" si="26"/>
        <v>0</v>
      </c>
      <c r="I57" s="235">
        <f t="shared" si="26"/>
        <v>0</v>
      </c>
      <c r="J57" s="292">
        <f t="shared" si="26"/>
        <v>0</v>
      </c>
      <c r="K57" s="235">
        <f t="shared" ref="K57:N58" si="27">-K30</f>
        <v>0</v>
      </c>
      <c r="L57" s="235">
        <f t="shared" si="27"/>
        <v>0</v>
      </c>
      <c r="M57" s="427">
        <f t="shared" si="27"/>
        <v>0</v>
      </c>
      <c r="N57" s="235">
        <f t="shared" si="27"/>
        <v>0</v>
      </c>
      <c r="O57" s="220">
        <f t="shared" ref="O57:T57" si="28">-O30</f>
        <v>182</v>
      </c>
      <c r="P57" s="220">
        <f t="shared" si="28"/>
        <v>34</v>
      </c>
      <c r="Q57" s="157">
        <f t="shared" si="28"/>
        <v>0</v>
      </c>
      <c r="R57" s="292">
        <f t="shared" si="28"/>
        <v>0</v>
      </c>
      <c r="S57" s="220">
        <f t="shared" si="28"/>
        <v>797</v>
      </c>
      <c r="T57" s="220">
        <f t="shared" si="28"/>
        <v>26</v>
      </c>
      <c r="U57" s="157">
        <v>0</v>
      </c>
      <c r="V57" s="292">
        <f>-V30</f>
        <v>0</v>
      </c>
      <c r="W57" s="235">
        <f t="shared" ref="W57:X58" si="29">-W30</f>
        <v>0</v>
      </c>
      <c r="X57" s="157">
        <f t="shared" si="29"/>
        <v>0</v>
      </c>
      <c r="Y57" s="421">
        <v>0</v>
      </c>
      <c r="Z57" s="292">
        <f t="shared" ref="Z57:AA58" si="30">-Z30</f>
        <v>0</v>
      </c>
      <c r="AA57" s="157">
        <f t="shared" si="30"/>
        <v>0</v>
      </c>
      <c r="AB57" s="157">
        <f>-AB30</f>
        <v>0</v>
      </c>
      <c r="AC57" s="421">
        <f>-AC30</f>
        <v>0</v>
      </c>
      <c r="AD57" s="235"/>
      <c r="AN57" s="456"/>
    </row>
    <row r="58" spans="1:40" ht="12" customHeight="1">
      <c r="A58" s="134" t="str">
        <f>A31</f>
        <v>Redemption of shares</v>
      </c>
      <c r="B58" s="292">
        <f t="shared" ref="B58:J58" si="31">-B31</f>
        <v>0</v>
      </c>
      <c r="C58" s="235">
        <f t="shared" si="31"/>
        <v>0</v>
      </c>
      <c r="D58" s="235">
        <f t="shared" si="31"/>
        <v>0</v>
      </c>
      <c r="E58" s="235">
        <f t="shared" si="31"/>
        <v>0</v>
      </c>
      <c r="F58" s="292">
        <f t="shared" si="31"/>
        <v>0</v>
      </c>
      <c r="G58" s="220">
        <f t="shared" si="31"/>
        <v>9705</v>
      </c>
      <c r="H58" s="235">
        <f t="shared" si="31"/>
        <v>0</v>
      </c>
      <c r="I58" s="235">
        <f t="shared" si="31"/>
        <v>0</v>
      </c>
      <c r="J58" s="292">
        <f t="shared" si="31"/>
        <v>0</v>
      </c>
      <c r="K58" s="235">
        <f t="shared" si="27"/>
        <v>0</v>
      </c>
      <c r="L58" s="235">
        <f t="shared" si="27"/>
        <v>0</v>
      </c>
      <c r="M58" s="427">
        <f t="shared" si="27"/>
        <v>0</v>
      </c>
      <c r="N58" s="235">
        <f t="shared" si="27"/>
        <v>0</v>
      </c>
      <c r="O58" s="235">
        <f t="shared" ref="O58:U58" si="32">-O31</f>
        <v>0</v>
      </c>
      <c r="P58" s="235">
        <f t="shared" si="32"/>
        <v>0</v>
      </c>
      <c r="Q58" s="235">
        <f t="shared" si="32"/>
        <v>0</v>
      </c>
      <c r="R58" s="292">
        <f t="shared" si="32"/>
        <v>0</v>
      </c>
      <c r="S58" s="235">
        <f t="shared" si="32"/>
        <v>0</v>
      </c>
      <c r="T58" s="235">
        <f t="shared" si="32"/>
        <v>0</v>
      </c>
      <c r="U58" s="235">
        <f t="shared" si="32"/>
        <v>0</v>
      </c>
      <c r="V58" s="292">
        <f>-V31</f>
        <v>0</v>
      </c>
      <c r="W58" s="235">
        <f t="shared" si="29"/>
        <v>9732</v>
      </c>
      <c r="X58" s="235">
        <f t="shared" si="29"/>
        <v>0</v>
      </c>
      <c r="Y58" s="427">
        <v>0</v>
      </c>
      <c r="Z58" s="292">
        <f t="shared" si="30"/>
        <v>0</v>
      </c>
      <c r="AA58" s="235">
        <f t="shared" si="30"/>
        <v>0</v>
      </c>
      <c r="AB58" s="235">
        <f>-AB31</f>
        <v>0</v>
      </c>
      <c r="AC58" s="427">
        <f>-AC31</f>
        <v>0</v>
      </c>
      <c r="AD58" s="235"/>
    </row>
    <row r="59" spans="1:40" ht="12" customHeight="1">
      <c r="A59" s="134" t="s">
        <v>333</v>
      </c>
      <c r="B59" s="292">
        <f t="shared" ref="B59:J59" si="33">-B28</f>
        <v>0</v>
      </c>
      <c r="C59" s="235">
        <f t="shared" si="33"/>
        <v>0</v>
      </c>
      <c r="D59" s="235">
        <f t="shared" si="33"/>
        <v>0</v>
      </c>
      <c r="E59" s="235">
        <f t="shared" si="33"/>
        <v>0</v>
      </c>
      <c r="F59" s="292">
        <f t="shared" si="33"/>
        <v>0</v>
      </c>
      <c r="G59" s="220">
        <f t="shared" si="33"/>
        <v>4002</v>
      </c>
      <c r="H59" s="235">
        <f t="shared" si="33"/>
        <v>0</v>
      </c>
      <c r="I59" s="235">
        <f>-I28</f>
        <v>0</v>
      </c>
      <c r="J59" s="292">
        <f t="shared" si="33"/>
        <v>0</v>
      </c>
      <c r="K59" s="235">
        <f t="shared" ref="K59:X59" si="34">-K28</f>
        <v>0</v>
      </c>
      <c r="L59" s="235">
        <f t="shared" si="34"/>
        <v>0</v>
      </c>
      <c r="M59" s="427">
        <f t="shared" si="34"/>
        <v>0</v>
      </c>
      <c r="N59" s="235">
        <f t="shared" si="34"/>
        <v>0</v>
      </c>
      <c r="O59" s="235">
        <f t="shared" si="34"/>
        <v>0</v>
      </c>
      <c r="P59" s="235">
        <f t="shared" si="34"/>
        <v>0</v>
      </c>
      <c r="Q59" s="235">
        <f t="shared" si="34"/>
        <v>0</v>
      </c>
      <c r="R59" s="292">
        <f t="shared" si="34"/>
        <v>0</v>
      </c>
      <c r="S59" s="235">
        <f t="shared" si="34"/>
        <v>0</v>
      </c>
      <c r="T59" s="235">
        <f t="shared" si="34"/>
        <v>0</v>
      </c>
      <c r="U59" s="235">
        <f t="shared" si="34"/>
        <v>0</v>
      </c>
      <c r="V59" s="292">
        <f t="shared" si="34"/>
        <v>0</v>
      </c>
      <c r="W59" s="235">
        <f t="shared" si="34"/>
        <v>0</v>
      </c>
      <c r="X59" s="235">
        <f t="shared" si="34"/>
        <v>0</v>
      </c>
      <c r="Y59" s="427">
        <v>0</v>
      </c>
      <c r="Z59" s="292">
        <f>-Z28</f>
        <v>0</v>
      </c>
      <c r="AA59" s="235">
        <f>-AA28</f>
        <v>0</v>
      </c>
      <c r="AB59" s="235">
        <f>-AB28</f>
        <v>0</v>
      </c>
      <c r="AC59" s="427">
        <f>-AC28</f>
        <v>0</v>
      </c>
      <c r="AD59" s="235"/>
      <c r="AN59" s="456"/>
    </row>
    <row r="60" spans="1:40" ht="12" customHeight="1">
      <c r="A60" s="121" t="s">
        <v>150</v>
      </c>
      <c r="B60" s="176">
        <f t="shared" ref="B60:H60" si="35">-B22-B23</f>
        <v>61</v>
      </c>
      <c r="C60" s="175">
        <f t="shared" si="35"/>
        <v>124</v>
      </c>
      <c r="D60" s="175">
        <f t="shared" si="35"/>
        <v>325</v>
      </c>
      <c r="E60" s="175">
        <f t="shared" si="35"/>
        <v>-1550</v>
      </c>
      <c r="F60" s="176">
        <f t="shared" si="35"/>
        <v>669</v>
      </c>
      <c r="G60" s="175">
        <f t="shared" si="35"/>
        <v>-40</v>
      </c>
      <c r="H60" s="175">
        <f t="shared" si="35"/>
        <v>772</v>
      </c>
      <c r="I60" s="220">
        <f t="shared" ref="I60:T60" si="36">-I22-I23</f>
        <v>8</v>
      </c>
      <c r="J60" s="314">
        <f t="shared" si="36"/>
        <v>185</v>
      </c>
      <c r="K60" s="220">
        <f t="shared" si="36"/>
        <v>817</v>
      </c>
      <c r="L60" s="220">
        <f t="shared" si="36"/>
        <v>6525</v>
      </c>
      <c r="M60" s="343">
        <f t="shared" si="36"/>
        <v>179</v>
      </c>
      <c r="N60" s="220">
        <f t="shared" si="36"/>
        <v>4084</v>
      </c>
      <c r="O60" s="220">
        <f t="shared" si="36"/>
        <v>8714</v>
      </c>
      <c r="P60" s="220">
        <f t="shared" si="36"/>
        <v>123</v>
      </c>
      <c r="Q60" s="220">
        <f t="shared" si="36"/>
        <v>662</v>
      </c>
      <c r="R60" s="314">
        <f t="shared" si="36"/>
        <v>124</v>
      </c>
      <c r="S60" s="220">
        <f t="shared" si="36"/>
        <v>594</v>
      </c>
      <c r="T60" s="220">
        <f t="shared" si="36"/>
        <v>1591</v>
      </c>
      <c r="U60" s="220">
        <v>32</v>
      </c>
      <c r="V60" s="314">
        <f>-V22-V23</f>
        <v>226</v>
      </c>
      <c r="W60" s="220">
        <f>-W22-W23</f>
        <v>957</v>
      </c>
      <c r="X60" s="220">
        <f>-X22-X23</f>
        <v>8513</v>
      </c>
      <c r="Y60" s="343">
        <v>895</v>
      </c>
      <c r="Z60" s="314">
        <f>-Z22-Z23</f>
        <v>564</v>
      </c>
      <c r="AA60" s="220">
        <f>-AA22-AA23</f>
        <v>2644</v>
      </c>
      <c r="AB60" s="220">
        <f>-AB22-AB23</f>
        <v>315</v>
      </c>
      <c r="AC60" s="343">
        <f>-AC22-AC23</f>
        <v>791</v>
      </c>
      <c r="AD60" s="175"/>
    </row>
    <row r="61" spans="1:40" ht="12" customHeight="1">
      <c r="A61" s="468" t="s">
        <v>388</v>
      </c>
      <c r="B61" s="235">
        <v>0</v>
      </c>
      <c r="C61" s="235">
        <v>0</v>
      </c>
      <c r="D61" s="235">
        <v>0</v>
      </c>
      <c r="E61" s="427">
        <v>0</v>
      </c>
      <c r="F61" s="235">
        <v>0</v>
      </c>
      <c r="G61" s="235">
        <v>0</v>
      </c>
      <c r="H61" s="235">
        <v>0</v>
      </c>
      <c r="I61" s="427">
        <v>0</v>
      </c>
      <c r="J61" s="235">
        <v>0</v>
      </c>
      <c r="K61" s="235">
        <v>0</v>
      </c>
      <c r="L61" s="235">
        <v>0</v>
      </c>
      <c r="M61" s="427">
        <v>0</v>
      </c>
      <c r="N61" s="235">
        <v>0</v>
      </c>
      <c r="O61" s="235">
        <v>0</v>
      </c>
      <c r="P61" s="235">
        <v>0</v>
      </c>
      <c r="Q61" s="235">
        <v>0</v>
      </c>
      <c r="R61" s="314">
        <v>547</v>
      </c>
      <c r="S61" s="235">
        <v>0</v>
      </c>
      <c r="T61" s="235">
        <v>0</v>
      </c>
      <c r="U61" s="235">
        <v>0</v>
      </c>
      <c r="V61" s="292">
        <v>0</v>
      </c>
      <c r="W61" s="235">
        <v>0</v>
      </c>
      <c r="X61" s="235">
        <v>0</v>
      </c>
      <c r="Y61" s="427">
        <v>0</v>
      </c>
      <c r="Z61" s="292">
        <v>0</v>
      </c>
      <c r="AA61" s="235">
        <v>0</v>
      </c>
      <c r="AB61" s="235"/>
      <c r="AC61" s="343">
        <v>-294</v>
      </c>
      <c r="AD61" s="220"/>
    </row>
    <row r="62" spans="1:40" ht="12" customHeight="1">
      <c r="A62" s="121" t="s">
        <v>358</v>
      </c>
      <c r="B62" s="220">
        <v>360</v>
      </c>
      <c r="C62" s="220">
        <v>-798</v>
      </c>
      <c r="D62" s="220">
        <v>-825</v>
      </c>
      <c r="E62" s="220">
        <v>-153</v>
      </c>
      <c r="F62" s="314">
        <v>-835</v>
      </c>
      <c r="G62" s="220">
        <v>1071</v>
      </c>
      <c r="H62" s="341">
        <v>-296</v>
      </c>
      <c r="I62" s="220">
        <v>271</v>
      </c>
      <c r="J62" s="314">
        <v>83</v>
      </c>
      <c r="K62" s="220">
        <v>268</v>
      </c>
      <c r="L62" s="220">
        <v>22</v>
      </c>
      <c r="M62" s="343">
        <v>78</v>
      </c>
      <c r="N62" s="220">
        <v>-213</v>
      </c>
      <c r="O62" s="220">
        <v>178</v>
      </c>
      <c r="P62" s="220">
        <v>-336</v>
      </c>
      <c r="Q62" s="220">
        <v>-220</v>
      </c>
      <c r="R62" s="314">
        <v>-207</v>
      </c>
      <c r="S62" s="220">
        <v>54</v>
      </c>
      <c r="T62" s="220">
        <v>18</v>
      </c>
      <c r="U62" s="220">
        <v>-406</v>
      </c>
      <c r="V62" s="314">
        <v>110</v>
      </c>
      <c r="W62" s="220">
        <v>96</v>
      </c>
      <c r="X62" s="220">
        <v>-82</v>
      </c>
      <c r="Y62" s="343">
        <v>510</v>
      </c>
      <c r="Z62" s="314">
        <v>239</v>
      </c>
      <c r="AA62" s="220">
        <v>355</v>
      </c>
      <c r="AB62" s="220">
        <v>29</v>
      </c>
      <c r="AC62" s="343">
        <v>-147</v>
      </c>
      <c r="AD62" s="220"/>
      <c r="AN62" s="199"/>
    </row>
    <row r="63" spans="1:40" ht="12" customHeight="1">
      <c r="A63" s="121" t="s">
        <v>195</v>
      </c>
      <c r="B63" s="157">
        <v>0</v>
      </c>
      <c r="C63" s="157">
        <v>0</v>
      </c>
      <c r="D63" s="157">
        <v>0</v>
      </c>
      <c r="E63" s="343">
        <v>-737</v>
      </c>
      <c r="F63" s="157">
        <v>0</v>
      </c>
      <c r="G63" s="157">
        <v>0</v>
      </c>
      <c r="H63" s="157">
        <v>0</v>
      </c>
      <c r="I63" s="157">
        <v>0</v>
      </c>
      <c r="J63" s="312">
        <v>0</v>
      </c>
      <c r="K63" s="157">
        <v>0</v>
      </c>
      <c r="L63" s="157">
        <v>0</v>
      </c>
      <c r="M63" s="421">
        <v>0</v>
      </c>
      <c r="N63" s="157">
        <v>0</v>
      </c>
      <c r="O63" s="157">
        <v>0</v>
      </c>
      <c r="P63" s="157">
        <v>0</v>
      </c>
      <c r="Q63" s="157">
        <v>0</v>
      </c>
      <c r="R63" s="312">
        <v>0</v>
      </c>
      <c r="S63" s="157">
        <v>0</v>
      </c>
      <c r="T63" s="157">
        <v>0</v>
      </c>
      <c r="U63" s="157">
        <v>0</v>
      </c>
      <c r="V63" s="312">
        <v>0</v>
      </c>
      <c r="W63" s="157">
        <v>0</v>
      </c>
      <c r="X63" s="157">
        <v>0</v>
      </c>
      <c r="Y63" s="421">
        <v>0</v>
      </c>
      <c r="Z63" s="312">
        <v>0</v>
      </c>
      <c r="AA63" s="157">
        <v>0</v>
      </c>
      <c r="AB63" s="157">
        <v>0</v>
      </c>
      <c r="AC63" s="421"/>
      <c r="AD63" s="220"/>
      <c r="AN63" s="456"/>
    </row>
    <row r="64" spans="1:40" ht="12" customHeight="1">
      <c r="A64" s="121" t="s">
        <v>182</v>
      </c>
      <c r="B64" s="157">
        <v>0</v>
      </c>
      <c r="C64" s="220">
        <v>655</v>
      </c>
      <c r="D64" s="157">
        <v>0</v>
      </c>
      <c r="E64" s="344">
        <v>0</v>
      </c>
      <c r="F64" s="157">
        <v>0</v>
      </c>
      <c r="G64" s="157">
        <v>0</v>
      </c>
      <c r="H64" s="342">
        <v>0</v>
      </c>
      <c r="I64" s="344">
        <v>0</v>
      </c>
      <c r="J64" s="374">
        <v>0</v>
      </c>
      <c r="K64" s="374">
        <v>0</v>
      </c>
      <c r="L64" s="374">
        <v>0</v>
      </c>
      <c r="M64" s="344">
        <v>0</v>
      </c>
      <c r="N64" s="374">
        <v>0</v>
      </c>
      <c r="O64" s="374">
        <v>0</v>
      </c>
      <c r="P64" s="374">
        <v>0</v>
      </c>
      <c r="Q64" s="374">
        <v>0</v>
      </c>
      <c r="R64" s="373">
        <v>0</v>
      </c>
      <c r="S64" s="374">
        <v>0</v>
      </c>
      <c r="T64" s="374">
        <v>0</v>
      </c>
      <c r="U64" s="374">
        <v>0</v>
      </c>
      <c r="V64" s="373">
        <v>0</v>
      </c>
      <c r="W64" s="374">
        <v>0</v>
      </c>
      <c r="X64" s="374">
        <v>0</v>
      </c>
      <c r="Y64" s="344">
        <v>0</v>
      </c>
      <c r="Z64" s="373">
        <v>0</v>
      </c>
      <c r="AA64" s="374">
        <v>0</v>
      </c>
      <c r="AB64" s="374">
        <v>0</v>
      </c>
      <c r="AC64" s="344"/>
      <c r="AD64" s="220"/>
      <c r="AN64" s="199"/>
    </row>
    <row r="65" spans="1:40" s="113" customFormat="1" ht="12" customHeight="1">
      <c r="A65" s="125" t="s">
        <v>68</v>
      </c>
      <c r="B65" s="293">
        <f t="shared" ref="B65:H65" si="37">SUM(B50:B64)</f>
        <v>3510</v>
      </c>
      <c r="C65" s="293">
        <f t="shared" si="37"/>
        <v>4838</v>
      </c>
      <c r="D65" s="293">
        <f t="shared" si="37"/>
        <v>5008</v>
      </c>
      <c r="E65" s="293">
        <f t="shared" si="37"/>
        <v>5500</v>
      </c>
      <c r="F65" s="315">
        <f t="shared" si="37"/>
        <v>2724</v>
      </c>
      <c r="G65" s="293">
        <f t="shared" si="37"/>
        <v>3066</v>
      </c>
      <c r="H65" s="293">
        <f t="shared" si="37"/>
        <v>3373</v>
      </c>
      <c r="I65" s="293">
        <f t="shared" ref="I65:U65" si="38">SUM(I50:I64)</f>
        <v>4970</v>
      </c>
      <c r="J65" s="315">
        <f t="shared" si="38"/>
        <v>2529</v>
      </c>
      <c r="K65" s="293">
        <f t="shared" si="38"/>
        <v>2369</v>
      </c>
      <c r="L65" s="293">
        <f t="shared" si="38"/>
        <v>4643</v>
      </c>
      <c r="M65" s="428">
        <f t="shared" si="38"/>
        <v>5084</v>
      </c>
      <c r="N65" s="293">
        <f t="shared" si="38"/>
        <v>3825</v>
      </c>
      <c r="O65" s="293">
        <f t="shared" si="38"/>
        <v>3483</v>
      </c>
      <c r="P65" s="293">
        <f t="shared" si="38"/>
        <v>5143</v>
      </c>
      <c r="Q65" s="293">
        <f t="shared" si="38"/>
        <v>6459</v>
      </c>
      <c r="R65" s="315">
        <f t="shared" si="38"/>
        <v>4321</v>
      </c>
      <c r="S65" s="293">
        <f t="shared" si="38"/>
        <v>3743</v>
      </c>
      <c r="T65" s="293">
        <f t="shared" si="38"/>
        <v>4664</v>
      </c>
      <c r="U65" s="428">
        <f t="shared" si="38"/>
        <v>6650</v>
      </c>
      <c r="V65" s="315">
        <f t="shared" ref="V65:AC65" si="39">SUM(V50:V64)</f>
        <v>2400</v>
      </c>
      <c r="W65" s="293">
        <f t="shared" si="39"/>
        <v>3064</v>
      </c>
      <c r="X65" s="293">
        <f t="shared" si="39"/>
        <v>5705</v>
      </c>
      <c r="Y65" s="428">
        <f t="shared" si="39"/>
        <v>5930</v>
      </c>
      <c r="Z65" s="315">
        <f t="shared" si="39"/>
        <v>4948</v>
      </c>
      <c r="AA65" s="293">
        <f>SUM(AA50:AA64)</f>
        <v>2864</v>
      </c>
      <c r="AB65" s="293">
        <f t="shared" si="39"/>
        <v>6581</v>
      </c>
      <c r="AC65" s="428">
        <f t="shared" si="39"/>
        <v>8799</v>
      </c>
      <c r="AD65" s="494"/>
      <c r="AK65" s="111"/>
      <c r="AN65" s="455"/>
    </row>
    <row r="66" spans="1:40" ht="12" customHeight="1">
      <c r="A66" s="215"/>
    </row>
    <row r="67" spans="1:40" ht="15">
      <c r="A67" s="339" t="s">
        <v>468</v>
      </c>
      <c r="B67" s="176"/>
      <c r="C67" s="175"/>
      <c r="D67" s="175"/>
      <c r="E67" s="175"/>
      <c r="F67" s="176"/>
      <c r="G67" s="175"/>
      <c r="H67" s="169"/>
      <c r="I67" s="175"/>
      <c r="J67" s="175"/>
      <c r="M67" s="175"/>
    </row>
    <row r="68" spans="1:40" ht="15">
      <c r="A68" s="339" t="s">
        <v>469</v>
      </c>
      <c r="I68" s="199"/>
      <c r="M68" s="199"/>
      <c r="Q68" s="199"/>
      <c r="U68" s="199"/>
      <c r="Y68" s="199"/>
      <c r="AC68" s="199"/>
    </row>
    <row r="79" spans="1:40" ht="12" customHeight="1">
      <c r="AG79" s="115"/>
      <c r="AH79" s="115"/>
      <c r="AI79" s="115"/>
    </row>
    <row r="80" spans="1:40" ht="12" customHeight="1">
      <c r="AG80" s="115"/>
      <c r="AH80" s="115"/>
      <c r="AI80" s="115"/>
    </row>
    <row r="81" spans="33:35" ht="12" customHeight="1">
      <c r="AG81" s="115"/>
      <c r="AH81" s="115"/>
      <c r="AI81" s="115"/>
    </row>
    <row r="82" spans="33:35" ht="12" customHeight="1">
      <c r="AG82" s="115"/>
      <c r="AH82" s="115"/>
      <c r="AI82" s="115"/>
    </row>
    <row r="83" spans="33:35" ht="12" customHeight="1">
      <c r="AG83" s="115"/>
      <c r="AH83" s="115"/>
      <c r="AI83" s="115"/>
    </row>
    <row r="84" spans="33:35" ht="12" customHeight="1">
      <c r="AG84" s="115"/>
      <c r="AH84" s="115"/>
      <c r="AI84" s="115"/>
    </row>
    <row r="85" spans="33:35" ht="12" customHeight="1">
      <c r="AG85" s="115"/>
      <c r="AH85" s="115"/>
      <c r="AI85" s="115"/>
    </row>
    <row r="86" spans="33:35" ht="12" customHeight="1">
      <c r="AG86" s="115"/>
      <c r="AH86" s="115"/>
      <c r="AI86" s="115"/>
    </row>
    <row r="87" spans="33:35" ht="12" customHeight="1">
      <c r="AG87" s="115"/>
      <c r="AH87" s="115"/>
      <c r="AI87" s="115"/>
    </row>
    <row r="88" spans="33:35" ht="12" customHeight="1">
      <c r="AG88" s="115"/>
      <c r="AH88" s="115"/>
      <c r="AI88" s="115"/>
    </row>
    <row r="89" spans="33:35" ht="12" customHeight="1">
      <c r="AG89" s="115"/>
      <c r="AH89" s="115"/>
      <c r="AI89" s="115"/>
    </row>
    <row r="90" spans="33:35" ht="12" customHeight="1">
      <c r="AG90" s="115"/>
      <c r="AH90" s="115"/>
      <c r="AI90" s="115"/>
    </row>
    <row r="91" spans="33:35" ht="12" customHeight="1">
      <c r="AG91" s="115"/>
      <c r="AH91" s="115"/>
      <c r="AI91" s="115"/>
    </row>
    <row r="92" spans="33:35" ht="12" customHeight="1">
      <c r="AG92" s="115"/>
      <c r="AH92" s="115"/>
      <c r="AI92" s="115"/>
    </row>
    <row r="93" spans="33:35" ht="12" customHeight="1">
      <c r="AG93" s="115"/>
      <c r="AH93" s="115"/>
      <c r="AI93" s="115"/>
    </row>
    <row r="94" spans="33:35" ht="12" customHeight="1">
      <c r="AG94" s="115"/>
      <c r="AH94" s="115"/>
      <c r="AI94" s="115"/>
    </row>
    <row r="95" spans="33:35" ht="12" customHeight="1">
      <c r="AG95" s="115"/>
      <c r="AH95" s="115"/>
      <c r="AI95" s="115"/>
    </row>
    <row r="96" spans="33:35" ht="12" customHeight="1">
      <c r="AG96" s="115"/>
      <c r="AH96" s="115"/>
      <c r="AI96" s="115"/>
    </row>
    <row r="97" spans="33:35" ht="12" customHeight="1">
      <c r="AG97" s="115"/>
      <c r="AH97" s="115"/>
      <c r="AI97" s="115"/>
    </row>
    <row r="98" spans="33:35" ht="12" customHeight="1">
      <c r="AG98" s="115"/>
      <c r="AH98" s="115"/>
      <c r="AI98" s="115"/>
    </row>
    <row r="99" spans="33:35" ht="12" customHeight="1">
      <c r="AG99" s="115"/>
      <c r="AH99" s="115"/>
      <c r="AI99" s="115"/>
    </row>
    <row r="100" spans="33:35" ht="12" customHeight="1">
      <c r="AG100" s="115"/>
      <c r="AH100" s="115"/>
      <c r="AI100" s="115"/>
    </row>
    <row r="101" spans="33:35" ht="12" customHeight="1">
      <c r="AG101" s="115"/>
      <c r="AH101" s="115"/>
      <c r="AI101" s="115"/>
    </row>
    <row r="102" spans="33:35" ht="12" customHeight="1">
      <c r="AG102" s="115"/>
      <c r="AH102" s="115"/>
      <c r="AI102" s="115"/>
    </row>
    <row r="103" spans="33:35" ht="12" customHeight="1">
      <c r="AG103" s="115"/>
      <c r="AH103" s="115"/>
      <c r="AI103" s="115"/>
    </row>
    <row r="104" spans="33:35" ht="12" customHeight="1">
      <c r="AG104" s="115"/>
      <c r="AH104" s="115"/>
      <c r="AI104" s="115"/>
    </row>
    <row r="105" spans="33:35" ht="12" customHeight="1">
      <c r="AG105" s="115"/>
      <c r="AH105" s="115"/>
      <c r="AI105" s="115"/>
    </row>
    <row r="106" spans="33:35" ht="12" customHeight="1">
      <c r="AG106" s="115"/>
      <c r="AH106" s="115"/>
      <c r="AI106" s="115"/>
    </row>
    <row r="107" spans="33:35" ht="12" customHeight="1">
      <c r="AG107" s="115"/>
      <c r="AH107" s="115"/>
      <c r="AI107" s="115"/>
    </row>
    <row r="108" spans="33:35" ht="12" customHeight="1">
      <c r="AG108" s="115"/>
      <c r="AH108" s="115"/>
      <c r="AI108" s="115"/>
    </row>
    <row r="109" spans="33:35" ht="12" customHeight="1">
      <c r="AG109" s="115"/>
      <c r="AH109" s="115"/>
      <c r="AI109" s="115"/>
    </row>
    <row r="110" spans="33:35" ht="12" customHeight="1">
      <c r="AG110" s="115"/>
      <c r="AH110" s="115"/>
      <c r="AI110" s="115"/>
    </row>
    <row r="111" spans="33:35" ht="12" customHeight="1">
      <c r="AG111" s="115"/>
      <c r="AH111" s="115"/>
      <c r="AI111" s="115"/>
    </row>
    <row r="112" spans="33:35" ht="12" customHeight="1">
      <c r="AG112" s="115"/>
      <c r="AH112" s="115"/>
      <c r="AI112" s="115"/>
    </row>
    <row r="113" spans="33:35" ht="12" customHeight="1">
      <c r="AG113" s="115"/>
      <c r="AH113" s="115"/>
      <c r="AI113" s="115"/>
    </row>
    <row r="114" spans="33:35" ht="12" customHeight="1">
      <c r="AG114" s="115"/>
      <c r="AH114" s="115"/>
      <c r="AI114" s="115"/>
    </row>
    <row r="115" spans="33:35" ht="12" customHeight="1">
      <c r="AG115" s="115"/>
      <c r="AH115" s="115"/>
      <c r="AI115" s="115"/>
    </row>
    <row r="116" spans="33:35" ht="12" customHeight="1">
      <c r="AG116" s="115"/>
      <c r="AH116" s="115"/>
      <c r="AI116" s="115"/>
    </row>
    <row r="117" spans="33:35" ht="12" customHeight="1">
      <c r="AG117" s="115"/>
      <c r="AH117" s="115"/>
      <c r="AI117" s="115"/>
    </row>
    <row r="118" spans="33:35" ht="12" customHeight="1">
      <c r="AG118" s="115"/>
      <c r="AH118" s="115"/>
      <c r="AI118" s="115"/>
    </row>
    <row r="119" spans="33:35" ht="12" customHeight="1">
      <c r="AG119" s="115"/>
      <c r="AH119" s="115"/>
      <c r="AI119" s="115"/>
    </row>
    <row r="120" spans="33:35" ht="12" customHeight="1">
      <c r="AG120" s="115"/>
      <c r="AH120" s="115"/>
      <c r="AI120" s="115"/>
    </row>
    <row r="121" spans="33:35" ht="12" customHeight="1">
      <c r="AG121" s="115"/>
      <c r="AH121" s="115"/>
      <c r="AI121" s="115"/>
    </row>
    <row r="122" spans="33:35" ht="12" customHeight="1">
      <c r="AG122" s="115"/>
      <c r="AH122" s="115"/>
      <c r="AI122" s="115"/>
    </row>
    <row r="123" spans="33:35" ht="12" customHeight="1">
      <c r="AG123" s="115"/>
      <c r="AH123" s="115"/>
      <c r="AI123" s="115"/>
    </row>
    <row r="124" spans="33:35" ht="12" customHeight="1">
      <c r="AG124" s="115"/>
      <c r="AH124" s="115"/>
      <c r="AI124" s="115"/>
    </row>
    <row r="125" spans="33:35" ht="12" customHeight="1">
      <c r="AG125" s="115"/>
      <c r="AH125" s="115"/>
      <c r="AI125" s="115"/>
    </row>
  </sheetData>
  <pageMargins left="0.70866141732283472" right="0.70866141732283472" top="0.74803149606299213" bottom="0.74803149606299213" header="0.31496062992125984" footer="0.31496062992125984"/>
  <pageSetup paperSize="9" scale="55" orientation="portrait" r:id="rId1"/>
  <customProperties>
    <customPr name="EpmWorksheetKeyString_GUID" r:id="rId2"/>
  </customProperties>
  <ignoredErrors>
    <ignoredError sqref="B65 B60 A53:B55 H65 A57:B58 A56"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54E5A"/>
    <pageSetUpPr fitToPage="1"/>
  </sheetPr>
  <dimension ref="A1:DK61"/>
  <sheetViews>
    <sheetView showGridLines="0" zoomScale="80" zoomScaleNormal="80" workbookViewId="0"/>
  </sheetViews>
  <sheetFormatPr defaultColWidth="9.109375" defaultRowHeight="13.2" outlineLevelCol="1"/>
  <cols>
    <col min="1" max="1" width="38.109375" customWidth="1"/>
    <col min="2" max="3" width="9.44140625" style="107" hidden="1" customWidth="1" outlineLevel="1"/>
    <col min="4" max="4" width="0" style="2" hidden="1" customWidth="1" outlineLevel="1"/>
    <col min="5" max="9" width="0" hidden="1" customWidth="1" outlineLevel="1"/>
    <col min="10" max="10" width="9.109375" collapsed="1"/>
    <col min="28" max="28" width="9.109375" customWidth="1"/>
  </cols>
  <sheetData>
    <row r="1" spans="1:115">
      <c r="A1" s="655" t="s">
        <v>11</v>
      </c>
      <c r="B1" s="660"/>
      <c r="C1" s="660"/>
      <c r="D1" s="660"/>
      <c r="E1" s="655"/>
      <c r="F1" s="660"/>
      <c r="G1" s="660"/>
      <c r="H1" s="660"/>
      <c r="I1" s="660"/>
      <c r="J1" s="661"/>
      <c r="K1" s="660"/>
      <c r="L1" s="660"/>
      <c r="M1" s="660"/>
      <c r="N1" s="661"/>
      <c r="O1" s="660"/>
      <c r="P1" s="660"/>
      <c r="Q1" s="662"/>
      <c r="R1" s="661"/>
      <c r="S1" s="660"/>
      <c r="T1" s="660"/>
      <c r="U1" s="662"/>
      <c r="V1" s="663"/>
      <c r="W1" s="660"/>
      <c r="X1" s="660"/>
      <c r="Y1" s="662"/>
    </row>
    <row r="2" spans="1:115">
      <c r="A2" s="655" t="s">
        <v>173</v>
      </c>
      <c r="B2" s="660"/>
      <c r="C2" s="660"/>
      <c r="D2" s="660"/>
      <c r="E2" s="655"/>
      <c r="F2" s="660"/>
      <c r="G2" s="660"/>
      <c r="H2" s="660"/>
      <c r="I2" s="660"/>
      <c r="J2" s="661"/>
      <c r="K2" s="660"/>
      <c r="L2" s="660"/>
      <c r="M2" s="660"/>
      <c r="N2" s="661"/>
      <c r="O2" s="660"/>
      <c r="P2" s="660"/>
      <c r="Q2" s="662"/>
      <c r="R2" s="661"/>
      <c r="S2" s="660"/>
      <c r="T2" s="660"/>
      <c r="U2" s="662"/>
      <c r="V2" s="663"/>
      <c r="W2" s="660"/>
      <c r="X2" s="660"/>
      <c r="Y2" s="662"/>
    </row>
    <row r="3" spans="1:115">
      <c r="A3" s="655" t="s">
        <v>39</v>
      </c>
      <c r="B3" s="664">
        <v>2018</v>
      </c>
      <c r="C3" s="664"/>
      <c r="D3" s="664"/>
      <c r="E3" s="655"/>
      <c r="F3" s="664">
        <v>2019</v>
      </c>
      <c r="G3" s="664"/>
      <c r="H3" s="664"/>
      <c r="I3" s="664"/>
      <c r="J3" s="665">
        <v>2020</v>
      </c>
      <c r="K3" s="664"/>
      <c r="L3" s="664"/>
      <c r="M3" s="664"/>
      <c r="N3" s="665">
        <v>2021</v>
      </c>
      <c r="O3" s="664"/>
      <c r="P3" s="664"/>
      <c r="Q3" s="666"/>
      <c r="R3" s="665">
        <v>2022</v>
      </c>
      <c r="S3" s="664"/>
      <c r="T3" s="664"/>
      <c r="U3" s="666"/>
      <c r="V3" s="667">
        <v>2023</v>
      </c>
      <c r="W3" s="664"/>
      <c r="X3" s="664"/>
      <c r="Y3" s="666"/>
    </row>
    <row r="4" spans="1:115">
      <c r="A4" s="714" t="s">
        <v>0</v>
      </c>
      <c r="B4" s="689" t="s">
        <v>9</v>
      </c>
      <c r="C4" s="689" t="s">
        <v>8</v>
      </c>
      <c r="D4" s="689" t="s">
        <v>7</v>
      </c>
      <c r="E4" s="698" t="s">
        <v>10</v>
      </c>
      <c r="F4" s="689" t="s">
        <v>9</v>
      </c>
      <c r="G4" s="689" t="s">
        <v>8</v>
      </c>
      <c r="H4" s="689" t="s">
        <v>7</v>
      </c>
      <c r="I4" s="689" t="s">
        <v>10</v>
      </c>
      <c r="J4" s="715" t="s">
        <v>9</v>
      </c>
      <c r="K4" s="689" t="s">
        <v>8</v>
      </c>
      <c r="L4" s="689" t="s">
        <v>7</v>
      </c>
      <c r="M4" s="689" t="s">
        <v>10</v>
      </c>
      <c r="N4" s="715" t="s">
        <v>9</v>
      </c>
      <c r="O4" s="689" t="s">
        <v>8</v>
      </c>
      <c r="P4" s="689" t="s">
        <v>7</v>
      </c>
      <c r="Q4" s="698" t="s">
        <v>10</v>
      </c>
      <c r="R4" s="715" t="s">
        <v>9</v>
      </c>
      <c r="S4" s="689" t="s">
        <v>8</v>
      </c>
      <c r="T4" s="689" t="s">
        <v>7</v>
      </c>
      <c r="U4" s="698" t="s">
        <v>10</v>
      </c>
      <c r="V4" s="716" t="s">
        <v>9</v>
      </c>
      <c r="W4" s="689" t="s">
        <v>8</v>
      </c>
      <c r="X4" s="689" t="s">
        <v>7</v>
      </c>
      <c r="Y4" s="698" t="s">
        <v>10</v>
      </c>
    </row>
    <row r="5" spans="1:115" s="1" customFormat="1">
      <c r="A5" s="114" t="s">
        <v>142</v>
      </c>
      <c r="B5" s="288">
        <v>1</v>
      </c>
      <c r="C5" s="288">
        <v>1</v>
      </c>
      <c r="D5" s="288">
        <v>0</v>
      </c>
      <c r="E5" s="360">
        <v>0</v>
      </c>
      <c r="F5" s="288">
        <v>0</v>
      </c>
      <c r="G5" s="288">
        <v>0</v>
      </c>
      <c r="H5" s="288">
        <v>3</v>
      </c>
      <c r="I5" s="288">
        <v>3</v>
      </c>
      <c r="J5" s="444">
        <v>4</v>
      </c>
      <c r="K5" s="288">
        <v>2</v>
      </c>
      <c r="L5" s="288">
        <v>3</v>
      </c>
      <c r="M5" s="288">
        <v>2</v>
      </c>
      <c r="N5" s="444">
        <v>3</v>
      </c>
      <c r="O5" s="288">
        <v>3</v>
      </c>
      <c r="P5" s="288">
        <v>2</v>
      </c>
      <c r="Q5" s="360">
        <v>2</v>
      </c>
      <c r="R5" s="444">
        <v>1</v>
      </c>
      <c r="S5" s="288">
        <v>1</v>
      </c>
      <c r="T5" s="288">
        <v>4</v>
      </c>
      <c r="U5" s="360">
        <v>5</v>
      </c>
      <c r="V5" s="289">
        <v>6</v>
      </c>
      <c r="W5" s="288">
        <v>7</v>
      </c>
      <c r="X5" s="288">
        <v>4</v>
      </c>
      <c r="Y5" s="360">
        <v>2</v>
      </c>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row>
    <row r="6" spans="1:115">
      <c r="A6" s="114" t="s">
        <v>141</v>
      </c>
      <c r="B6" s="288">
        <v>-4</v>
      </c>
      <c r="C6" s="288">
        <v>2</v>
      </c>
      <c r="D6" s="288">
        <v>7</v>
      </c>
      <c r="E6" s="360">
        <v>5</v>
      </c>
      <c r="F6" s="288">
        <v>7</v>
      </c>
      <c r="G6" s="288">
        <v>4</v>
      </c>
      <c r="H6" s="288">
        <v>7</v>
      </c>
      <c r="I6" s="288">
        <v>4</v>
      </c>
      <c r="J6" s="444">
        <v>3</v>
      </c>
      <c r="K6" s="288">
        <v>-1</v>
      </c>
      <c r="L6" s="288">
        <v>-8</v>
      </c>
      <c r="M6" s="288">
        <v>-8</v>
      </c>
      <c r="N6" s="444">
        <v>-12</v>
      </c>
      <c r="O6" s="288">
        <v>-12</v>
      </c>
      <c r="P6" s="288">
        <v>-2</v>
      </c>
      <c r="Q6" s="360">
        <v>2</v>
      </c>
      <c r="R6" s="444">
        <v>9</v>
      </c>
      <c r="S6" s="288">
        <v>12</v>
      </c>
      <c r="T6" s="288">
        <v>13</v>
      </c>
      <c r="U6" s="360">
        <v>10</v>
      </c>
      <c r="V6" s="289">
        <v>7</v>
      </c>
      <c r="W6" s="288">
        <v>4</v>
      </c>
      <c r="X6" s="288">
        <v>2</v>
      </c>
      <c r="Y6" s="360">
        <v>-1</v>
      </c>
    </row>
    <row r="7" spans="1:115">
      <c r="A7" s="114" t="s">
        <v>342</v>
      </c>
      <c r="B7" s="288">
        <v>9</v>
      </c>
      <c r="C7" s="288">
        <v>10</v>
      </c>
      <c r="D7" s="288">
        <v>-1</v>
      </c>
      <c r="E7" s="360">
        <v>1</v>
      </c>
      <c r="F7" s="288">
        <v>1</v>
      </c>
      <c r="G7" s="288">
        <v>2</v>
      </c>
      <c r="H7" s="288">
        <v>6</v>
      </c>
      <c r="I7" s="288">
        <v>1</v>
      </c>
      <c r="J7" s="444">
        <v>-2</v>
      </c>
      <c r="K7" s="288">
        <v>-17</v>
      </c>
      <c r="L7" s="288">
        <v>-6</v>
      </c>
      <c r="M7" s="288">
        <v>7</v>
      </c>
      <c r="N7" s="444">
        <v>18</v>
      </c>
      <c r="O7" s="288">
        <v>54</v>
      </c>
      <c r="P7" s="288">
        <v>36</v>
      </c>
      <c r="Q7" s="360">
        <v>26</v>
      </c>
      <c r="R7" s="444">
        <v>23</v>
      </c>
      <c r="S7" s="288">
        <v>13</v>
      </c>
      <c r="T7" s="288">
        <v>6</v>
      </c>
      <c r="U7" s="360">
        <v>-7</v>
      </c>
      <c r="V7" s="289">
        <v>5</v>
      </c>
      <c r="W7" s="288">
        <v>-5</v>
      </c>
      <c r="X7" s="288">
        <v>-1</v>
      </c>
      <c r="Y7" s="360">
        <v>1</v>
      </c>
    </row>
    <row r="8" spans="1:115">
      <c r="A8" s="114" t="s">
        <v>143</v>
      </c>
      <c r="B8" s="289">
        <f t="shared" ref="B8:H8" si="0">SUM(B5:B7)</f>
        <v>6</v>
      </c>
      <c r="C8" s="288">
        <f t="shared" si="0"/>
        <v>13</v>
      </c>
      <c r="D8" s="288">
        <f t="shared" si="0"/>
        <v>6</v>
      </c>
      <c r="E8" s="360">
        <f t="shared" si="0"/>
        <v>6</v>
      </c>
      <c r="F8" s="289">
        <f t="shared" si="0"/>
        <v>8</v>
      </c>
      <c r="G8" s="189">
        <f>SUM(G5:G7)</f>
        <v>6</v>
      </c>
      <c r="H8" s="189">
        <f t="shared" si="0"/>
        <v>16</v>
      </c>
      <c r="I8" s="189">
        <f>SUM(I5:I7)</f>
        <v>8</v>
      </c>
      <c r="J8" s="444">
        <v>5</v>
      </c>
      <c r="K8" s="189">
        <f t="shared" ref="K8:R8" si="1">SUM(K5:K7)</f>
        <v>-16</v>
      </c>
      <c r="L8" s="189">
        <f t="shared" si="1"/>
        <v>-11</v>
      </c>
      <c r="M8" s="189">
        <f t="shared" si="1"/>
        <v>1</v>
      </c>
      <c r="N8" s="444">
        <f t="shared" si="1"/>
        <v>9</v>
      </c>
      <c r="O8" s="189">
        <f t="shared" si="1"/>
        <v>45</v>
      </c>
      <c r="P8" s="189">
        <f t="shared" si="1"/>
        <v>36</v>
      </c>
      <c r="Q8" s="361">
        <f t="shared" si="1"/>
        <v>30</v>
      </c>
      <c r="R8" s="444">
        <f t="shared" si="1"/>
        <v>33</v>
      </c>
      <c r="S8" s="288">
        <v>26</v>
      </c>
      <c r="T8" s="189">
        <v>23</v>
      </c>
      <c r="U8" s="361">
        <v>8</v>
      </c>
      <c r="V8" s="289">
        <v>18</v>
      </c>
      <c r="W8" s="189">
        <v>6</v>
      </c>
      <c r="X8" s="189">
        <v>5</v>
      </c>
      <c r="Y8" s="361">
        <v>2</v>
      </c>
    </row>
    <row r="9" spans="1:115">
      <c r="A9" s="714" t="s">
        <v>2</v>
      </c>
      <c r="B9" s="689" t="str">
        <f>+B$4</f>
        <v>Q1</v>
      </c>
      <c r="C9" s="689" t="str">
        <f>+C$4</f>
        <v>Q2</v>
      </c>
      <c r="D9" s="689" t="str">
        <f>+D$4</f>
        <v>Q3</v>
      </c>
      <c r="E9" s="698" t="str">
        <f>+E$4</f>
        <v>Q4</v>
      </c>
      <c r="F9" s="689" t="str">
        <f t="shared" ref="F9:K9" si="2">+F4</f>
        <v>Q1</v>
      </c>
      <c r="G9" s="689" t="str">
        <f t="shared" si="2"/>
        <v>Q2</v>
      </c>
      <c r="H9" s="689" t="str">
        <f t="shared" si="2"/>
        <v>Q3</v>
      </c>
      <c r="I9" s="689" t="str">
        <f t="shared" si="2"/>
        <v>Q4</v>
      </c>
      <c r="J9" s="715" t="str">
        <f t="shared" si="2"/>
        <v>Q1</v>
      </c>
      <c r="K9" s="689" t="str">
        <f t="shared" si="2"/>
        <v>Q2</v>
      </c>
      <c r="L9" s="689" t="str">
        <f t="shared" ref="L9:R9" si="3">+L4</f>
        <v>Q3</v>
      </c>
      <c r="M9" s="689" t="str">
        <f t="shared" si="3"/>
        <v>Q4</v>
      </c>
      <c r="N9" s="715" t="str">
        <f t="shared" si="3"/>
        <v>Q1</v>
      </c>
      <c r="O9" s="689" t="str">
        <f t="shared" si="3"/>
        <v>Q2</v>
      </c>
      <c r="P9" s="689" t="str">
        <f t="shared" si="3"/>
        <v>Q3</v>
      </c>
      <c r="Q9" s="698" t="str">
        <f t="shared" si="3"/>
        <v>Q4</v>
      </c>
      <c r="R9" s="715" t="str">
        <f t="shared" si="3"/>
        <v>Q1</v>
      </c>
      <c r="S9" s="689" t="s">
        <v>8</v>
      </c>
      <c r="T9" s="689" t="str">
        <f>T4</f>
        <v>Q3</v>
      </c>
      <c r="U9" s="698" t="str">
        <f>U4</f>
        <v>Q4</v>
      </c>
      <c r="V9" s="716" t="str">
        <f>+V4</f>
        <v>Q1</v>
      </c>
      <c r="W9" s="689" t="s">
        <v>8</v>
      </c>
      <c r="X9" s="689" t="s">
        <v>7</v>
      </c>
      <c r="Y9" s="698" t="s">
        <v>10</v>
      </c>
    </row>
    <row r="10" spans="1:115">
      <c r="A10" s="114" t="s">
        <v>142</v>
      </c>
      <c r="B10" s="189">
        <v>1</v>
      </c>
      <c r="C10" s="189">
        <v>1</v>
      </c>
      <c r="D10" s="189">
        <v>0</v>
      </c>
      <c r="E10" s="361">
        <v>0</v>
      </c>
      <c r="F10" s="189">
        <v>1</v>
      </c>
      <c r="G10" s="189">
        <v>1</v>
      </c>
      <c r="H10" s="189">
        <v>1</v>
      </c>
      <c r="I10" s="189">
        <v>2</v>
      </c>
      <c r="J10" s="445">
        <v>2</v>
      </c>
      <c r="K10" s="189">
        <v>1</v>
      </c>
      <c r="L10" s="189">
        <v>0</v>
      </c>
      <c r="M10" s="189">
        <v>0</v>
      </c>
      <c r="N10" s="445">
        <v>0</v>
      </c>
      <c r="O10" s="189">
        <v>1</v>
      </c>
      <c r="P10" s="189">
        <v>3</v>
      </c>
      <c r="Q10" s="361">
        <v>2</v>
      </c>
      <c r="R10" s="445">
        <v>1</v>
      </c>
      <c r="S10" s="189">
        <v>1</v>
      </c>
      <c r="T10" s="189">
        <v>1</v>
      </c>
      <c r="U10" s="361">
        <v>3</v>
      </c>
      <c r="V10" s="631">
        <v>3</v>
      </c>
      <c r="W10" s="189">
        <v>3</v>
      </c>
      <c r="X10" s="189">
        <v>2</v>
      </c>
      <c r="Y10" s="361">
        <v>1</v>
      </c>
    </row>
    <row r="11" spans="1:115">
      <c r="A11" s="114" t="s">
        <v>141</v>
      </c>
      <c r="B11" s="189">
        <v>-4</v>
      </c>
      <c r="C11" s="189">
        <v>3</v>
      </c>
      <c r="D11" s="189">
        <v>6</v>
      </c>
      <c r="E11" s="361">
        <v>4</v>
      </c>
      <c r="F11" s="189">
        <v>6</v>
      </c>
      <c r="G11" s="189">
        <v>4</v>
      </c>
      <c r="H11" s="189">
        <v>7</v>
      </c>
      <c r="I11" s="189">
        <v>4</v>
      </c>
      <c r="J11" s="445">
        <v>3</v>
      </c>
      <c r="K11" s="189">
        <v>-2</v>
      </c>
      <c r="L11" s="189">
        <v>-8</v>
      </c>
      <c r="M11" s="189">
        <v>-8</v>
      </c>
      <c r="N11" s="445">
        <v>-11</v>
      </c>
      <c r="O11" s="189">
        <v>-10</v>
      </c>
      <c r="P11" s="189">
        <v>-1</v>
      </c>
      <c r="Q11" s="361">
        <v>1</v>
      </c>
      <c r="R11" s="445">
        <v>8</v>
      </c>
      <c r="S11" s="189">
        <v>11</v>
      </c>
      <c r="T11" s="189">
        <v>14</v>
      </c>
      <c r="U11" s="361">
        <v>11</v>
      </c>
      <c r="V11" s="631">
        <v>7</v>
      </c>
      <c r="W11" s="189">
        <v>5</v>
      </c>
      <c r="X11" s="189">
        <v>2</v>
      </c>
      <c r="Y11" s="361">
        <v>-2</v>
      </c>
    </row>
    <row r="12" spans="1:115">
      <c r="A12" s="114" t="s">
        <v>342</v>
      </c>
      <c r="B12" s="189">
        <v>13</v>
      </c>
      <c r="C12" s="189">
        <v>12</v>
      </c>
      <c r="D12" s="189">
        <v>4</v>
      </c>
      <c r="E12" s="361">
        <v>7</v>
      </c>
      <c r="F12" s="189">
        <v>5</v>
      </c>
      <c r="G12" s="189">
        <v>3</v>
      </c>
      <c r="H12" s="189">
        <v>7</v>
      </c>
      <c r="I12" s="189">
        <v>3</v>
      </c>
      <c r="J12" s="445">
        <v>-3</v>
      </c>
      <c r="K12" s="189">
        <v>-13</v>
      </c>
      <c r="L12" s="189">
        <v>-2</v>
      </c>
      <c r="M12" s="189">
        <v>5</v>
      </c>
      <c r="N12" s="445">
        <v>13</v>
      </c>
      <c r="O12" s="189">
        <v>37</v>
      </c>
      <c r="P12" s="189">
        <v>18</v>
      </c>
      <c r="Q12" s="361">
        <v>14</v>
      </c>
      <c r="R12" s="445">
        <v>20</v>
      </c>
      <c r="S12" s="189">
        <v>14</v>
      </c>
      <c r="T12" s="189">
        <v>21</v>
      </c>
      <c r="U12" s="361">
        <v>3</v>
      </c>
      <c r="V12" s="631">
        <v>19</v>
      </c>
      <c r="W12" s="189">
        <v>4</v>
      </c>
      <c r="X12" s="189">
        <v>4</v>
      </c>
      <c r="Y12" s="361">
        <v>7</v>
      </c>
    </row>
    <row r="13" spans="1:115">
      <c r="A13" s="114" t="s">
        <v>143</v>
      </c>
      <c r="B13" s="189">
        <f t="shared" ref="B13:H13" si="4">SUM(B10:B12)</f>
        <v>10</v>
      </c>
      <c r="C13" s="189">
        <f t="shared" si="4"/>
        <v>16</v>
      </c>
      <c r="D13" s="189">
        <f t="shared" si="4"/>
        <v>10</v>
      </c>
      <c r="E13" s="361">
        <f t="shared" si="4"/>
        <v>11</v>
      </c>
      <c r="F13" s="189">
        <f t="shared" si="4"/>
        <v>12</v>
      </c>
      <c r="G13" s="189">
        <f>SUM(G10:G12)</f>
        <v>8</v>
      </c>
      <c r="H13" s="189">
        <f t="shared" si="4"/>
        <v>15</v>
      </c>
      <c r="I13" s="189">
        <f>SUM(I10:I12)</f>
        <v>9</v>
      </c>
      <c r="J13" s="445">
        <v>2</v>
      </c>
      <c r="K13" s="189">
        <f t="shared" ref="K13:R13" si="5">SUM(K10:K12)</f>
        <v>-14</v>
      </c>
      <c r="L13" s="189">
        <f t="shared" si="5"/>
        <v>-10</v>
      </c>
      <c r="M13" s="189">
        <f t="shared" si="5"/>
        <v>-3</v>
      </c>
      <c r="N13" s="445">
        <f t="shared" si="5"/>
        <v>2</v>
      </c>
      <c r="O13" s="189">
        <f t="shared" si="5"/>
        <v>28</v>
      </c>
      <c r="P13" s="189">
        <f t="shared" si="5"/>
        <v>20</v>
      </c>
      <c r="Q13" s="361">
        <f t="shared" si="5"/>
        <v>17</v>
      </c>
      <c r="R13" s="445">
        <f t="shared" si="5"/>
        <v>29</v>
      </c>
      <c r="S13" s="189">
        <v>26</v>
      </c>
      <c r="T13" s="189">
        <v>36</v>
      </c>
      <c r="U13" s="361">
        <v>17</v>
      </c>
      <c r="V13" s="631">
        <v>29</v>
      </c>
      <c r="W13" s="189">
        <v>12</v>
      </c>
      <c r="X13" s="189">
        <v>8</v>
      </c>
      <c r="Y13" s="361">
        <v>6</v>
      </c>
    </row>
    <row r="14" spans="1:115">
      <c r="A14" s="714" t="s">
        <v>191</v>
      </c>
      <c r="B14" s="689" t="str">
        <f>+B$4</f>
        <v>Q1</v>
      </c>
      <c r="C14" s="689" t="str">
        <f>+C$4</f>
        <v>Q2</v>
      </c>
      <c r="D14" s="689" t="str">
        <f>+D$4</f>
        <v>Q3</v>
      </c>
      <c r="E14" s="698" t="str">
        <f>+E$4</f>
        <v>Q4</v>
      </c>
      <c r="F14" s="689" t="str">
        <f t="shared" ref="F14:K14" si="6">+F9</f>
        <v>Q1</v>
      </c>
      <c r="G14" s="689" t="str">
        <f t="shared" si="6"/>
        <v>Q2</v>
      </c>
      <c r="H14" s="689" t="str">
        <f t="shared" si="6"/>
        <v>Q3</v>
      </c>
      <c r="I14" s="689" t="str">
        <f t="shared" si="6"/>
        <v>Q4</v>
      </c>
      <c r="J14" s="715" t="str">
        <f t="shared" si="6"/>
        <v>Q1</v>
      </c>
      <c r="K14" s="689" t="str">
        <f t="shared" si="6"/>
        <v>Q2</v>
      </c>
      <c r="L14" s="689" t="str">
        <f t="shared" ref="L14:R14" si="7">+L9</f>
        <v>Q3</v>
      </c>
      <c r="M14" s="689" t="str">
        <f t="shared" si="7"/>
        <v>Q4</v>
      </c>
      <c r="N14" s="715" t="str">
        <f t="shared" si="7"/>
        <v>Q1</v>
      </c>
      <c r="O14" s="689" t="str">
        <f t="shared" si="7"/>
        <v>Q2</v>
      </c>
      <c r="P14" s="689" t="str">
        <f t="shared" si="7"/>
        <v>Q3</v>
      </c>
      <c r="Q14" s="698" t="str">
        <f t="shared" si="7"/>
        <v>Q4</v>
      </c>
      <c r="R14" s="715" t="str">
        <f t="shared" si="7"/>
        <v>Q1</v>
      </c>
      <c r="S14" s="689" t="s">
        <v>8</v>
      </c>
      <c r="T14" s="689" t="str">
        <f>T4</f>
        <v>Q3</v>
      </c>
      <c r="U14" s="698" t="str">
        <f>U4</f>
        <v>Q4</v>
      </c>
      <c r="V14" s="716" t="str">
        <f>+V9</f>
        <v>Q1</v>
      </c>
      <c r="W14" s="689" t="s">
        <v>8</v>
      </c>
      <c r="X14" s="689" t="s">
        <v>7</v>
      </c>
      <c r="Y14" s="698" t="s">
        <v>10</v>
      </c>
    </row>
    <row r="15" spans="1:115">
      <c r="A15" s="114" t="s">
        <v>142</v>
      </c>
      <c r="B15" s="189">
        <v>2</v>
      </c>
      <c r="C15" s="189">
        <v>2</v>
      </c>
      <c r="D15" s="189">
        <v>2</v>
      </c>
      <c r="E15" s="361">
        <v>2</v>
      </c>
      <c r="F15" s="189">
        <v>0</v>
      </c>
      <c r="G15" s="189">
        <v>0</v>
      </c>
      <c r="H15" s="189">
        <v>7</v>
      </c>
      <c r="I15" s="189">
        <v>7</v>
      </c>
      <c r="J15" s="445">
        <v>7</v>
      </c>
      <c r="K15" s="189">
        <v>7</v>
      </c>
      <c r="L15" s="189">
        <v>0</v>
      </c>
      <c r="M15" s="189">
        <v>0</v>
      </c>
      <c r="N15" s="445">
        <v>1</v>
      </c>
      <c r="O15" s="189">
        <v>1</v>
      </c>
      <c r="P15" s="189">
        <v>1</v>
      </c>
      <c r="Q15" s="361">
        <v>0</v>
      </c>
      <c r="R15" s="445">
        <v>0</v>
      </c>
      <c r="S15" s="189">
        <v>1</v>
      </c>
      <c r="T15" s="189">
        <v>3</v>
      </c>
      <c r="U15" s="361">
        <v>2</v>
      </c>
      <c r="V15" s="631">
        <v>3</v>
      </c>
      <c r="W15" s="189">
        <v>5</v>
      </c>
      <c r="X15" s="189">
        <v>3</v>
      </c>
      <c r="Y15" s="361">
        <v>3</v>
      </c>
    </row>
    <row r="16" spans="1:115">
      <c r="A16" s="114" t="s">
        <v>141</v>
      </c>
      <c r="B16" s="189">
        <v>-5</v>
      </c>
      <c r="C16" s="189">
        <v>2</v>
      </c>
      <c r="D16" s="189">
        <v>9</v>
      </c>
      <c r="E16" s="361">
        <v>6</v>
      </c>
      <c r="F16" s="189">
        <v>8</v>
      </c>
      <c r="G16" s="189">
        <v>4</v>
      </c>
      <c r="H16" s="189">
        <v>9</v>
      </c>
      <c r="I16" s="189">
        <v>5</v>
      </c>
      <c r="J16" s="445">
        <v>5</v>
      </c>
      <c r="K16" s="189">
        <v>0</v>
      </c>
      <c r="L16" s="189">
        <v>-6</v>
      </c>
      <c r="M16" s="189">
        <v>-7</v>
      </c>
      <c r="N16" s="445">
        <v>-15</v>
      </c>
      <c r="O16" s="189">
        <v>-17</v>
      </c>
      <c r="P16" s="189">
        <v>-6</v>
      </c>
      <c r="Q16" s="361">
        <v>3</v>
      </c>
      <c r="R16" s="445">
        <v>11</v>
      </c>
      <c r="S16" s="189">
        <v>13</v>
      </c>
      <c r="T16" s="189">
        <v>11</v>
      </c>
      <c r="U16" s="361">
        <v>9</v>
      </c>
      <c r="V16" s="631">
        <v>6</v>
      </c>
      <c r="W16" s="189">
        <v>4</v>
      </c>
      <c r="X16" s="189">
        <v>2</v>
      </c>
      <c r="Y16" s="361">
        <v>-1</v>
      </c>
    </row>
    <row r="17" spans="1:25">
      <c r="A17" s="114" t="s">
        <v>342</v>
      </c>
      <c r="B17" s="189">
        <v>2</v>
      </c>
      <c r="C17" s="189">
        <v>8</v>
      </c>
      <c r="D17" s="189">
        <v>-19</v>
      </c>
      <c r="E17" s="361">
        <v>-17</v>
      </c>
      <c r="F17" s="189">
        <v>-13</v>
      </c>
      <c r="G17" s="189">
        <v>-7</v>
      </c>
      <c r="H17" s="189">
        <v>21</v>
      </c>
      <c r="I17" s="189">
        <v>9</v>
      </c>
      <c r="J17" s="445">
        <v>13</v>
      </c>
      <c r="K17" s="189">
        <v>-2</v>
      </c>
      <c r="L17" s="189">
        <v>-6</v>
      </c>
      <c r="M17" s="189">
        <v>19</v>
      </c>
      <c r="N17" s="445">
        <v>38</v>
      </c>
      <c r="O17" s="189">
        <v>76</v>
      </c>
      <c r="P17" s="189">
        <v>93</v>
      </c>
      <c r="Q17" s="361">
        <v>51</v>
      </c>
      <c r="R17" s="445">
        <v>20</v>
      </c>
      <c r="S17" s="189">
        <v>11</v>
      </c>
      <c r="T17" s="189">
        <v>-23</v>
      </c>
      <c r="U17" s="361">
        <v>-33</v>
      </c>
      <c r="V17" s="631">
        <v>-27</v>
      </c>
      <c r="W17" s="189">
        <v>-28</v>
      </c>
      <c r="X17" s="189">
        <v>-15</v>
      </c>
      <c r="Y17" s="361">
        <v>-5</v>
      </c>
    </row>
    <row r="18" spans="1:25">
      <c r="A18" s="114" t="s">
        <v>143</v>
      </c>
      <c r="B18" s="189">
        <f t="shared" ref="B18:H18" si="8">SUM(B15:B17)</f>
        <v>-1</v>
      </c>
      <c r="C18" s="189">
        <f t="shared" si="8"/>
        <v>12</v>
      </c>
      <c r="D18" s="189">
        <f t="shared" si="8"/>
        <v>-8</v>
      </c>
      <c r="E18" s="361">
        <f t="shared" si="8"/>
        <v>-9</v>
      </c>
      <c r="F18" s="189">
        <f t="shared" si="8"/>
        <v>-5</v>
      </c>
      <c r="G18" s="189">
        <f>SUM(G15:G17)</f>
        <v>-3</v>
      </c>
      <c r="H18" s="189">
        <f t="shared" si="8"/>
        <v>37</v>
      </c>
      <c r="I18" s="189">
        <f>SUM(I15:I17)</f>
        <v>21</v>
      </c>
      <c r="J18" s="445">
        <v>25</v>
      </c>
      <c r="K18" s="189">
        <f t="shared" ref="K18:R18" si="9">SUM(K15:K17)</f>
        <v>5</v>
      </c>
      <c r="L18" s="189">
        <f t="shared" si="9"/>
        <v>-12</v>
      </c>
      <c r="M18" s="189">
        <f t="shared" si="9"/>
        <v>12</v>
      </c>
      <c r="N18" s="445">
        <f t="shared" si="9"/>
        <v>24</v>
      </c>
      <c r="O18" s="189">
        <f t="shared" si="9"/>
        <v>60</v>
      </c>
      <c r="P18" s="189">
        <f t="shared" si="9"/>
        <v>88</v>
      </c>
      <c r="Q18" s="361">
        <f t="shared" si="9"/>
        <v>54</v>
      </c>
      <c r="R18" s="445">
        <f t="shared" si="9"/>
        <v>31</v>
      </c>
      <c r="S18" s="189">
        <v>25</v>
      </c>
      <c r="T18" s="189">
        <v>-9</v>
      </c>
      <c r="U18" s="361">
        <v>-22</v>
      </c>
      <c r="V18" s="631">
        <v>-18</v>
      </c>
      <c r="W18" s="189">
        <v>-19</v>
      </c>
      <c r="X18" s="189">
        <v>-10</v>
      </c>
      <c r="Y18" s="361">
        <v>-3</v>
      </c>
    </row>
    <row r="19" spans="1:25">
      <c r="A19" s="714" t="s">
        <v>3</v>
      </c>
      <c r="B19" s="689" t="str">
        <f>+B$4</f>
        <v>Q1</v>
      </c>
      <c r="C19" s="689" t="str">
        <f>+C$4</f>
        <v>Q2</v>
      </c>
      <c r="D19" s="689" t="str">
        <f>+D$4</f>
        <v>Q3</v>
      </c>
      <c r="E19" s="698" t="str">
        <f>+E$4</f>
        <v>Q4</v>
      </c>
      <c r="F19" s="689" t="str">
        <f t="shared" ref="F19:K19" si="10">+F14</f>
        <v>Q1</v>
      </c>
      <c r="G19" s="689" t="str">
        <f t="shared" si="10"/>
        <v>Q2</v>
      </c>
      <c r="H19" s="689" t="str">
        <f t="shared" si="10"/>
        <v>Q3</v>
      </c>
      <c r="I19" s="689" t="str">
        <f t="shared" si="10"/>
        <v>Q4</v>
      </c>
      <c r="J19" s="715" t="str">
        <f t="shared" si="10"/>
        <v>Q1</v>
      </c>
      <c r="K19" s="689" t="str">
        <f t="shared" si="10"/>
        <v>Q2</v>
      </c>
      <c r="L19" s="689" t="str">
        <f t="shared" ref="L19:Q19" si="11">+L14</f>
        <v>Q3</v>
      </c>
      <c r="M19" s="689" t="str">
        <f t="shared" si="11"/>
        <v>Q4</v>
      </c>
      <c r="N19" s="715" t="str">
        <f t="shared" si="11"/>
        <v>Q1</v>
      </c>
      <c r="O19" s="689" t="str">
        <f t="shared" si="11"/>
        <v>Q2</v>
      </c>
      <c r="P19" s="689" t="str">
        <f t="shared" si="11"/>
        <v>Q3</v>
      </c>
      <c r="Q19" s="698" t="str">
        <f t="shared" si="11"/>
        <v>Q4</v>
      </c>
      <c r="R19" s="715" t="str">
        <f>+R14</f>
        <v>Q1</v>
      </c>
      <c r="S19" s="689" t="s">
        <v>8</v>
      </c>
      <c r="T19" s="689" t="str">
        <f>T4</f>
        <v>Q3</v>
      </c>
      <c r="U19" s="698" t="str">
        <f>U4</f>
        <v>Q4</v>
      </c>
      <c r="V19" s="716" t="str">
        <f>+V14</f>
        <v>Q1</v>
      </c>
      <c r="W19" s="689" t="s">
        <v>8</v>
      </c>
      <c r="X19" s="689" t="s">
        <v>7</v>
      </c>
      <c r="Y19" s="698" t="s">
        <v>10</v>
      </c>
    </row>
    <row r="20" spans="1:25">
      <c r="A20" s="114" t="s">
        <v>142</v>
      </c>
      <c r="B20" s="103">
        <v>0</v>
      </c>
      <c r="C20" s="103">
        <v>0</v>
      </c>
      <c r="D20" s="103">
        <v>0</v>
      </c>
      <c r="E20" s="362">
        <v>0</v>
      </c>
      <c r="F20" s="103">
        <v>0</v>
      </c>
      <c r="G20" s="103">
        <v>0</v>
      </c>
      <c r="H20" s="103">
        <v>0</v>
      </c>
      <c r="I20" s="103">
        <v>0</v>
      </c>
      <c r="J20" s="446">
        <v>3</v>
      </c>
      <c r="K20" s="103">
        <v>3</v>
      </c>
      <c r="L20" s="103">
        <v>14</v>
      </c>
      <c r="M20" s="103">
        <v>12</v>
      </c>
      <c r="N20" s="446">
        <v>13</v>
      </c>
      <c r="O20" s="103">
        <v>17</v>
      </c>
      <c r="P20" s="103">
        <v>3</v>
      </c>
      <c r="Q20" s="362">
        <v>4</v>
      </c>
      <c r="R20" s="446">
        <v>-1</v>
      </c>
      <c r="S20" s="103">
        <v>0</v>
      </c>
      <c r="T20" s="103">
        <v>-1</v>
      </c>
      <c r="U20" s="362">
        <v>-1</v>
      </c>
      <c r="V20" s="632">
        <v>0</v>
      </c>
      <c r="W20" s="103">
        <v>0</v>
      </c>
      <c r="X20" s="103">
        <v>0</v>
      </c>
      <c r="Y20" s="362">
        <v>0</v>
      </c>
    </row>
    <row r="21" spans="1:25">
      <c r="A21" s="114" t="s">
        <v>141</v>
      </c>
      <c r="B21" s="103">
        <v>-3</v>
      </c>
      <c r="C21" s="103">
        <v>3</v>
      </c>
      <c r="D21" s="103">
        <v>7</v>
      </c>
      <c r="E21" s="362">
        <v>6</v>
      </c>
      <c r="F21" s="103">
        <v>6</v>
      </c>
      <c r="G21" s="103">
        <v>4</v>
      </c>
      <c r="H21" s="103">
        <v>6</v>
      </c>
      <c r="I21" s="103">
        <v>3</v>
      </c>
      <c r="J21" s="446">
        <v>3</v>
      </c>
      <c r="K21" s="103">
        <v>-1</v>
      </c>
      <c r="L21" s="103">
        <v>-6</v>
      </c>
      <c r="M21" s="103">
        <v>-7</v>
      </c>
      <c r="N21" s="446">
        <v>-11</v>
      </c>
      <c r="O21" s="103">
        <v>-12</v>
      </c>
      <c r="P21" s="103">
        <v>-1</v>
      </c>
      <c r="Q21" s="362">
        <v>2</v>
      </c>
      <c r="R21" s="446">
        <v>7</v>
      </c>
      <c r="S21" s="103">
        <v>10</v>
      </c>
      <c r="T21" s="103">
        <v>14</v>
      </c>
      <c r="U21" s="362">
        <v>12</v>
      </c>
      <c r="V21" s="632">
        <v>9</v>
      </c>
      <c r="W21" s="103">
        <v>5</v>
      </c>
      <c r="X21" s="103">
        <v>3</v>
      </c>
      <c r="Y21" s="362">
        <v>0</v>
      </c>
    </row>
    <row r="22" spans="1:25">
      <c r="A22" s="114" t="s">
        <v>342</v>
      </c>
      <c r="B22" s="103">
        <v>9</v>
      </c>
      <c r="C22" s="103">
        <v>8</v>
      </c>
      <c r="D22" s="103">
        <v>4</v>
      </c>
      <c r="E22" s="362">
        <v>4</v>
      </c>
      <c r="F22" s="103">
        <v>-4</v>
      </c>
      <c r="G22" s="103">
        <v>-1</v>
      </c>
      <c r="H22" s="103">
        <v>-4</v>
      </c>
      <c r="I22" s="103">
        <v>-11</v>
      </c>
      <c r="J22" s="446">
        <v>-11</v>
      </c>
      <c r="K22" s="103">
        <v>-35</v>
      </c>
      <c r="L22" s="103">
        <v>-15</v>
      </c>
      <c r="M22" s="103">
        <v>-1</v>
      </c>
      <c r="N22" s="446">
        <v>13</v>
      </c>
      <c r="O22" s="103">
        <v>61</v>
      </c>
      <c r="P22" s="103">
        <v>17</v>
      </c>
      <c r="Q22" s="362">
        <v>9</v>
      </c>
      <c r="R22" s="446">
        <v>11</v>
      </c>
      <c r="S22" s="103">
        <v>17</v>
      </c>
      <c r="T22" s="103">
        <v>21</v>
      </c>
      <c r="U22" s="362">
        <v>18</v>
      </c>
      <c r="V22" s="632">
        <v>20</v>
      </c>
      <c r="W22" s="103">
        <v>10</v>
      </c>
      <c r="X22" s="103">
        <v>3</v>
      </c>
      <c r="Y22" s="362">
        <v>3</v>
      </c>
    </row>
    <row r="23" spans="1:25">
      <c r="A23" s="114" t="s">
        <v>143</v>
      </c>
      <c r="B23" s="103">
        <f t="shared" ref="B23:H23" si="12">SUM(B20:B22)</f>
        <v>6</v>
      </c>
      <c r="C23" s="103">
        <f t="shared" si="12"/>
        <v>11</v>
      </c>
      <c r="D23" s="103">
        <f t="shared" si="12"/>
        <v>11</v>
      </c>
      <c r="E23" s="362">
        <f t="shared" si="12"/>
        <v>10</v>
      </c>
      <c r="F23" s="103">
        <f t="shared" si="12"/>
        <v>2</v>
      </c>
      <c r="G23" s="103">
        <f>SUM(G20:G22)</f>
        <v>3</v>
      </c>
      <c r="H23" s="103">
        <f t="shared" si="12"/>
        <v>2</v>
      </c>
      <c r="I23" s="103">
        <f>SUM(I20:I22)</f>
        <v>-8</v>
      </c>
      <c r="J23" s="446">
        <v>-5</v>
      </c>
      <c r="K23" s="103">
        <f t="shared" ref="K23:R23" si="13">SUM(K20:K22)</f>
        <v>-33</v>
      </c>
      <c r="L23" s="103">
        <f t="shared" si="13"/>
        <v>-7</v>
      </c>
      <c r="M23" s="103">
        <f t="shared" si="13"/>
        <v>4</v>
      </c>
      <c r="N23" s="446">
        <f t="shared" si="13"/>
        <v>15</v>
      </c>
      <c r="O23" s="103">
        <f t="shared" si="13"/>
        <v>66</v>
      </c>
      <c r="P23" s="103">
        <f t="shared" si="13"/>
        <v>19</v>
      </c>
      <c r="Q23" s="362">
        <f t="shared" si="13"/>
        <v>15</v>
      </c>
      <c r="R23" s="446">
        <f t="shared" si="13"/>
        <v>17</v>
      </c>
      <c r="S23" s="103">
        <v>27</v>
      </c>
      <c r="T23" s="103">
        <v>34</v>
      </c>
      <c r="U23" s="362">
        <v>29</v>
      </c>
      <c r="V23" s="632">
        <v>29</v>
      </c>
      <c r="W23" s="103">
        <v>15</v>
      </c>
      <c r="X23" s="103">
        <v>6</v>
      </c>
      <c r="Y23" s="362">
        <v>3</v>
      </c>
    </row>
    <row r="24" spans="1:25">
      <c r="A24" s="714" t="s">
        <v>193</v>
      </c>
      <c r="B24" s="689" t="str">
        <f>+B$4</f>
        <v>Q1</v>
      </c>
      <c r="C24" s="689" t="str">
        <f>+C$4</f>
        <v>Q2</v>
      </c>
      <c r="D24" s="689" t="str">
        <f>+D$4</f>
        <v>Q3</v>
      </c>
      <c r="E24" s="698" t="str">
        <f>+E$4</f>
        <v>Q4</v>
      </c>
      <c r="F24" s="689" t="str">
        <f t="shared" ref="F24:K24" si="14">+F19</f>
        <v>Q1</v>
      </c>
      <c r="G24" s="689" t="str">
        <f t="shared" si="14"/>
        <v>Q2</v>
      </c>
      <c r="H24" s="689" t="str">
        <f t="shared" si="14"/>
        <v>Q3</v>
      </c>
      <c r="I24" s="689" t="str">
        <f t="shared" si="14"/>
        <v>Q4</v>
      </c>
      <c r="J24" s="715" t="str">
        <f t="shared" si="14"/>
        <v>Q1</v>
      </c>
      <c r="K24" s="689" t="str">
        <f t="shared" si="14"/>
        <v>Q2</v>
      </c>
      <c r="L24" s="689" t="str">
        <f t="shared" ref="L24:R24" si="15">+L19</f>
        <v>Q3</v>
      </c>
      <c r="M24" s="689" t="str">
        <f t="shared" si="15"/>
        <v>Q4</v>
      </c>
      <c r="N24" s="715" t="str">
        <f t="shared" si="15"/>
        <v>Q1</v>
      </c>
      <c r="O24" s="689" t="str">
        <f t="shared" si="15"/>
        <v>Q2</v>
      </c>
      <c r="P24" s="689" t="str">
        <f t="shared" si="15"/>
        <v>Q3</v>
      </c>
      <c r="Q24" s="698" t="str">
        <f t="shared" si="15"/>
        <v>Q4</v>
      </c>
      <c r="R24" s="715" t="str">
        <f t="shared" si="15"/>
        <v>Q1</v>
      </c>
      <c r="S24" s="689" t="s">
        <v>8</v>
      </c>
      <c r="T24" s="689" t="str">
        <f>T4</f>
        <v>Q3</v>
      </c>
      <c r="U24" s="698" t="str">
        <f>U4</f>
        <v>Q4</v>
      </c>
      <c r="V24" s="716" t="str">
        <f>+V19</f>
        <v>Q1</v>
      </c>
      <c r="W24" s="689" t="s">
        <v>8</v>
      </c>
      <c r="X24" s="689" t="s">
        <v>7</v>
      </c>
      <c r="Y24" s="698" t="s">
        <v>10</v>
      </c>
    </row>
    <row r="25" spans="1:25">
      <c r="A25" s="114" t="s">
        <v>142</v>
      </c>
      <c r="B25" s="288">
        <v>2</v>
      </c>
      <c r="C25" s="288">
        <v>-2</v>
      </c>
      <c r="D25" s="288">
        <v>-4</v>
      </c>
      <c r="E25" s="360">
        <v>-4</v>
      </c>
      <c r="F25" s="288">
        <v>-3</v>
      </c>
      <c r="G25" s="288">
        <v>-1</v>
      </c>
      <c r="H25" s="288">
        <v>3</v>
      </c>
      <c r="I25" s="288">
        <v>3</v>
      </c>
      <c r="J25" s="444">
        <v>2</v>
      </c>
      <c r="K25" s="288">
        <v>2</v>
      </c>
      <c r="L25" s="288">
        <v>0</v>
      </c>
      <c r="M25" s="288">
        <v>0</v>
      </c>
      <c r="N25" s="444">
        <v>0</v>
      </c>
      <c r="O25" s="288">
        <v>1</v>
      </c>
      <c r="P25" s="288">
        <v>2</v>
      </c>
      <c r="Q25" s="360">
        <v>2</v>
      </c>
      <c r="R25" s="444">
        <v>1</v>
      </c>
      <c r="S25" s="288">
        <v>5</v>
      </c>
      <c r="T25" s="288">
        <v>23</v>
      </c>
      <c r="U25" s="360">
        <v>24</v>
      </c>
      <c r="V25" s="289">
        <v>24</v>
      </c>
      <c r="W25" s="288">
        <v>38</v>
      </c>
      <c r="X25" s="288">
        <v>16</v>
      </c>
      <c r="Y25" s="360">
        <v>8</v>
      </c>
    </row>
    <row r="26" spans="1:25">
      <c r="A26" s="114" t="s">
        <v>141</v>
      </c>
      <c r="B26" s="288">
        <v>-4</v>
      </c>
      <c r="C26" s="288">
        <v>2</v>
      </c>
      <c r="D26" s="288">
        <v>6</v>
      </c>
      <c r="E26" s="360">
        <v>4</v>
      </c>
      <c r="F26" s="288">
        <v>7</v>
      </c>
      <c r="G26" s="288">
        <v>4</v>
      </c>
      <c r="H26" s="288">
        <v>5</v>
      </c>
      <c r="I26" s="288">
        <v>3</v>
      </c>
      <c r="J26" s="444">
        <v>2</v>
      </c>
      <c r="K26" s="288">
        <v>-3</v>
      </c>
      <c r="L26" s="288">
        <v>-8</v>
      </c>
      <c r="M26" s="288">
        <v>-9</v>
      </c>
      <c r="N26" s="444">
        <v>-11</v>
      </c>
      <c r="O26" s="288">
        <v>-13</v>
      </c>
      <c r="P26" s="288">
        <v>0</v>
      </c>
      <c r="Q26" s="360">
        <v>1</v>
      </c>
      <c r="R26" s="444">
        <v>12</v>
      </c>
      <c r="S26" s="288">
        <v>13</v>
      </c>
      <c r="T26" s="288">
        <v>16</v>
      </c>
      <c r="U26" s="360">
        <v>11</v>
      </c>
      <c r="V26" s="289">
        <v>10</v>
      </c>
      <c r="W26" s="288">
        <v>4</v>
      </c>
      <c r="X26" s="288">
        <v>2</v>
      </c>
      <c r="Y26" s="360">
        <v>-1</v>
      </c>
    </row>
    <row r="27" spans="1:25">
      <c r="A27" s="114" t="s">
        <v>342</v>
      </c>
      <c r="B27" s="288">
        <v>16</v>
      </c>
      <c r="C27" s="288">
        <v>5</v>
      </c>
      <c r="D27" s="288">
        <v>13</v>
      </c>
      <c r="E27" s="360">
        <v>11</v>
      </c>
      <c r="F27" s="288">
        <v>19</v>
      </c>
      <c r="G27" s="288">
        <v>10</v>
      </c>
      <c r="H27" s="288">
        <v>-2</v>
      </c>
      <c r="I27" s="288">
        <v>-2</v>
      </c>
      <c r="J27" s="444">
        <v>-11</v>
      </c>
      <c r="K27" s="288">
        <v>-30</v>
      </c>
      <c r="L27" s="288">
        <v>-9</v>
      </c>
      <c r="M27" s="288">
        <v>2</v>
      </c>
      <c r="N27" s="444">
        <v>7</v>
      </c>
      <c r="O27" s="288">
        <v>75</v>
      </c>
      <c r="P27" s="288">
        <v>23</v>
      </c>
      <c r="Q27" s="360">
        <v>43</v>
      </c>
      <c r="R27" s="444">
        <v>55</v>
      </c>
      <c r="S27" s="288">
        <v>10</v>
      </c>
      <c r="T27" s="288">
        <v>16</v>
      </c>
      <c r="U27" s="360">
        <v>-6</v>
      </c>
      <c r="V27" s="289">
        <v>11</v>
      </c>
      <c r="W27" s="288">
        <v>-12</v>
      </c>
      <c r="X27" s="288">
        <v>4</v>
      </c>
      <c r="Y27" s="360">
        <v>-11</v>
      </c>
    </row>
    <row r="28" spans="1:25">
      <c r="A28" s="495" t="s">
        <v>143</v>
      </c>
      <c r="B28" s="290">
        <f t="shared" ref="B28:H28" si="16">SUM(B25:B27)</f>
        <v>14</v>
      </c>
      <c r="C28" s="290">
        <f t="shared" si="16"/>
        <v>5</v>
      </c>
      <c r="D28" s="290">
        <f t="shared" si="16"/>
        <v>15</v>
      </c>
      <c r="E28" s="364">
        <f t="shared" si="16"/>
        <v>11</v>
      </c>
      <c r="F28" s="290">
        <f t="shared" si="16"/>
        <v>23</v>
      </c>
      <c r="G28" s="290">
        <f>SUM(G25:G27)</f>
        <v>13</v>
      </c>
      <c r="H28" s="290">
        <f t="shared" si="16"/>
        <v>6</v>
      </c>
      <c r="I28" s="290">
        <f>SUM(I25:I27)</f>
        <v>4</v>
      </c>
      <c r="J28" s="448">
        <v>-7</v>
      </c>
      <c r="K28" s="290">
        <f t="shared" ref="K28:R28" si="17">SUM(K25:K27)</f>
        <v>-31</v>
      </c>
      <c r="L28" s="290">
        <f t="shared" si="17"/>
        <v>-17</v>
      </c>
      <c r="M28" s="290">
        <f t="shared" si="17"/>
        <v>-7</v>
      </c>
      <c r="N28" s="448">
        <f t="shared" si="17"/>
        <v>-4</v>
      </c>
      <c r="O28" s="290">
        <f t="shared" si="17"/>
        <v>63</v>
      </c>
      <c r="P28" s="290">
        <f t="shared" si="17"/>
        <v>25</v>
      </c>
      <c r="Q28" s="364">
        <f t="shared" si="17"/>
        <v>46</v>
      </c>
      <c r="R28" s="448">
        <f t="shared" si="17"/>
        <v>68</v>
      </c>
      <c r="S28" s="290">
        <v>28</v>
      </c>
      <c r="T28" s="290">
        <v>55</v>
      </c>
      <c r="U28" s="364">
        <v>29</v>
      </c>
      <c r="V28" s="633">
        <v>45</v>
      </c>
      <c r="W28" s="290">
        <v>30</v>
      </c>
      <c r="X28" s="290">
        <v>22</v>
      </c>
      <c r="Y28" s="364">
        <v>-4</v>
      </c>
    </row>
    <row r="29" spans="1:25">
      <c r="A29" s="114"/>
      <c r="B29" s="25"/>
      <c r="C29" s="25"/>
      <c r="D29" s="25"/>
      <c r="E29" s="363"/>
      <c r="J29" s="447"/>
      <c r="N29" s="447"/>
      <c r="Q29" s="363"/>
      <c r="R29" s="447"/>
      <c r="U29" s="363"/>
      <c r="V29" s="634"/>
      <c r="Y29" s="363"/>
    </row>
    <row r="30" spans="1:25">
      <c r="A30" s="655" t="s">
        <v>173</v>
      </c>
      <c r="B30" s="660"/>
      <c r="C30" s="660"/>
      <c r="D30" s="660"/>
      <c r="E30" s="662"/>
      <c r="F30" s="660"/>
      <c r="G30" s="660"/>
      <c r="H30" s="660"/>
      <c r="I30" s="660"/>
      <c r="J30" s="661"/>
      <c r="K30" s="660"/>
      <c r="L30" s="660"/>
      <c r="M30" s="660"/>
      <c r="N30" s="661"/>
      <c r="O30" s="660"/>
      <c r="P30" s="660"/>
      <c r="Q30" s="662"/>
      <c r="R30" s="661"/>
      <c r="S30" s="660"/>
      <c r="T30" s="660"/>
      <c r="U30" s="662"/>
      <c r="V30" s="663"/>
      <c r="W30" s="660"/>
      <c r="X30" s="660"/>
      <c r="Y30" s="662"/>
    </row>
    <row r="31" spans="1:25">
      <c r="A31" s="655" t="s">
        <v>140</v>
      </c>
      <c r="B31" s="664">
        <v>2018</v>
      </c>
      <c r="C31" s="664"/>
      <c r="D31" s="664"/>
      <c r="E31" s="666"/>
      <c r="F31" s="664">
        <v>2019</v>
      </c>
      <c r="G31" s="664"/>
      <c r="H31" s="664"/>
      <c r="I31" s="664"/>
      <c r="J31" s="665">
        <v>2020</v>
      </c>
      <c r="K31" s="664"/>
      <c r="L31" s="664"/>
      <c r="M31" s="664"/>
      <c r="N31" s="665">
        <v>2021</v>
      </c>
      <c r="O31" s="664"/>
      <c r="P31" s="664"/>
      <c r="Q31" s="666"/>
      <c r="R31" s="665">
        <v>2022</v>
      </c>
      <c r="S31" s="664"/>
      <c r="T31" s="664"/>
      <c r="U31" s="666"/>
      <c r="V31" s="667">
        <v>2023</v>
      </c>
      <c r="W31" s="664"/>
      <c r="X31" s="664"/>
      <c r="Y31" s="666"/>
    </row>
    <row r="32" spans="1:25">
      <c r="A32" s="714" t="s">
        <v>0</v>
      </c>
      <c r="B32" s="689" t="s">
        <v>9</v>
      </c>
      <c r="C32" s="689" t="str">
        <f>$C$4</f>
        <v>Q2</v>
      </c>
      <c r="D32" s="689" t="str">
        <f>D4</f>
        <v>Q3</v>
      </c>
      <c r="E32" s="698" t="s">
        <v>10</v>
      </c>
      <c r="F32" s="689" t="s">
        <v>9</v>
      </c>
      <c r="G32" s="689" t="str">
        <f>+G24</f>
        <v>Q2</v>
      </c>
      <c r="H32" s="689" t="str">
        <f>+H24</f>
        <v>Q3</v>
      </c>
      <c r="I32" s="689" t="str">
        <f>+I24</f>
        <v>Q4</v>
      </c>
      <c r="J32" s="715" t="s">
        <v>9</v>
      </c>
      <c r="K32" s="689" t="str">
        <f t="shared" ref="K32:Q32" si="18">+K24</f>
        <v>Q2</v>
      </c>
      <c r="L32" s="689" t="str">
        <f t="shared" si="18"/>
        <v>Q3</v>
      </c>
      <c r="M32" s="689" t="str">
        <f t="shared" si="18"/>
        <v>Q4</v>
      </c>
      <c r="N32" s="715" t="str">
        <f t="shared" si="18"/>
        <v>Q1</v>
      </c>
      <c r="O32" s="689" t="str">
        <f t="shared" si="18"/>
        <v>Q2</v>
      </c>
      <c r="P32" s="689" t="str">
        <f>+P24</f>
        <v>Q3</v>
      </c>
      <c r="Q32" s="698" t="str">
        <f t="shared" si="18"/>
        <v>Q4</v>
      </c>
      <c r="R32" s="715" t="str">
        <f>+R24</f>
        <v>Q1</v>
      </c>
      <c r="S32" s="689" t="s">
        <v>8</v>
      </c>
      <c r="T32" s="689" t="s">
        <v>7</v>
      </c>
      <c r="U32" s="698" t="s">
        <v>10</v>
      </c>
      <c r="V32" s="716" t="str">
        <f>+V24</f>
        <v>Q1</v>
      </c>
      <c r="W32" s="689" t="s">
        <v>8</v>
      </c>
      <c r="X32" s="689" t="s">
        <v>7</v>
      </c>
      <c r="Y32" s="698" t="s">
        <v>10</v>
      </c>
    </row>
    <row r="33" spans="1:25">
      <c r="A33" s="114" t="s">
        <v>142</v>
      </c>
      <c r="B33" s="288">
        <v>1</v>
      </c>
      <c r="C33" s="288">
        <v>1</v>
      </c>
      <c r="D33" s="288">
        <v>0</v>
      </c>
      <c r="E33" s="360">
        <v>0</v>
      </c>
      <c r="F33" s="288">
        <v>0</v>
      </c>
      <c r="G33" s="288">
        <v>0</v>
      </c>
      <c r="H33" s="288">
        <v>2</v>
      </c>
      <c r="I33" s="288">
        <v>3</v>
      </c>
      <c r="J33" s="444">
        <v>4</v>
      </c>
      <c r="K33" s="288">
        <v>3</v>
      </c>
      <c r="L33" s="288">
        <v>2</v>
      </c>
      <c r="M33" s="288">
        <v>2</v>
      </c>
      <c r="N33" s="444">
        <v>2</v>
      </c>
      <c r="O33" s="288">
        <v>3</v>
      </c>
      <c r="P33" s="288">
        <v>2</v>
      </c>
      <c r="Q33" s="360">
        <v>2</v>
      </c>
      <c r="R33" s="444">
        <v>1</v>
      </c>
      <c r="S33" s="288">
        <v>1</v>
      </c>
      <c r="T33" s="288">
        <v>4</v>
      </c>
      <c r="U33" s="360">
        <v>6</v>
      </c>
      <c r="V33" s="289">
        <v>6</v>
      </c>
      <c r="W33" s="288">
        <v>6</v>
      </c>
      <c r="X33" s="288">
        <v>4</v>
      </c>
      <c r="Y33" s="360">
        <v>2</v>
      </c>
    </row>
    <row r="34" spans="1:25">
      <c r="A34" s="114" t="s">
        <v>141</v>
      </c>
      <c r="B34" s="288">
        <v>-4</v>
      </c>
      <c r="C34" s="288">
        <v>2</v>
      </c>
      <c r="D34" s="288">
        <v>7</v>
      </c>
      <c r="E34" s="360">
        <v>5</v>
      </c>
      <c r="F34" s="288">
        <v>6</v>
      </c>
      <c r="G34" s="288">
        <v>4</v>
      </c>
      <c r="H34" s="288">
        <v>7</v>
      </c>
      <c r="I34" s="288">
        <v>4</v>
      </c>
      <c r="J34" s="444">
        <v>3</v>
      </c>
      <c r="K34" s="288">
        <v>-1</v>
      </c>
      <c r="L34" s="288">
        <v>-7</v>
      </c>
      <c r="M34" s="288">
        <v>-8</v>
      </c>
      <c r="N34" s="444">
        <v>-11</v>
      </c>
      <c r="O34" s="288">
        <v>-10</v>
      </c>
      <c r="P34" s="288">
        <v>-2</v>
      </c>
      <c r="Q34" s="360">
        <v>1</v>
      </c>
      <c r="R34" s="444">
        <v>8</v>
      </c>
      <c r="S34" s="288">
        <v>11</v>
      </c>
      <c r="T34" s="288">
        <v>15</v>
      </c>
      <c r="U34" s="360">
        <v>14</v>
      </c>
      <c r="V34" s="289">
        <v>8</v>
      </c>
      <c r="W34" s="288">
        <v>7</v>
      </c>
      <c r="X34" s="288">
        <v>3</v>
      </c>
      <c r="Y34" s="360">
        <v>0</v>
      </c>
    </row>
    <row r="35" spans="1:25">
      <c r="A35" s="114" t="s">
        <v>342</v>
      </c>
      <c r="B35" s="288">
        <v>9</v>
      </c>
      <c r="C35" s="288">
        <v>11</v>
      </c>
      <c r="D35" s="288">
        <v>6</v>
      </c>
      <c r="E35" s="360">
        <v>7</v>
      </c>
      <c r="F35" s="288">
        <v>4</v>
      </c>
      <c r="G35" s="288">
        <v>1</v>
      </c>
      <c r="H35" s="288">
        <v>4</v>
      </c>
      <c r="I35" s="288">
        <v>1</v>
      </c>
      <c r="J35" s="444">
        <v>-3</v>
      </c>
      <c r="K35" s="288">
        <v>-8</v>
      </c>
      <c r="L35" s="288">
        <v>-2</v>
      </c>
      <c r="M35" s="288">
        <v>0</v>
      </c>
      <c r="N35" s="444">
        <v>13</v>
      </c>
      <c r="O35" s="288">
        <v>21</v>
      </c>
      <c r="P35" s="288">
        <v>12</v>
      </c>
      <c r="Q35" s="360">
        <v>12</v>
      </c>
      <c r="R35" s="444">
        <v>7</v>
      </c>
      <c r="S35" s="288">
        <v>8</v>
      </c>
      <c r="T35" s="288">
        <v>18</v>
      </c>
      <c r="U35" s="360">
        <v>16</v>
      </c>
      <c r="V35" s="289">
        <v>18</v>
      </c>
      <c r="W35" s="288">
        <v>18</v>
      </c>
      <c r="X35" s="288">
        <v>10</v>
      </c>
      <c r="Y35" s="360">
        <v>10</v>
      </c>
    </row>
    <row r="36" spans="1:25">
      <c r="A36" s="114" t="s">
        <v>143</v>
      </c>
      <c r="B36" s="288">
        <f t="shared" ref="B36:I36" si="19">SUM(B33:B35)</f>
        <v>6</v>
      </c>
      <c r="C36" s="288">
        <f t="shared" si="19"/>
        <v>14</v>
      </c>
      <c r="D36" s="288">
        <f t="shared" si="19"/>
        <v>13</v>
      </c>
      <c r="E36" s="360">
        <f t="shared" si="19"/>
        <v>12</v>
      </c>
      <c r="F36" s="288">
        <f t="shared" si="19"/>
        <v>10</v>
      </c>
      <c r="G36" s="288">
        <f t="shared" si="19"/>
        <v>5</v>
      </c>
      <c r="H36" s="288">
        <f t="shared" si="19"/>
        <v>13</v>
      </c>
      <c r="I36" s="288">
        <f t="shared" si="19"/>
        <v>8</v>
      </c>
      <c r="J36" s="444">
        <v>4</v>
      </c>
      <c r="K36" s="288">
        <f t="shared" ref="K36:R36" si="20">SUM(K33:K35)</f>
        <v>-6</v>
      </c>
      <c r="L36" s="288">
        <f t="shared" si="20"/>
        <v>-7</v>
      </c>
      <c r="M36" s="288">
        <f t="shared" si="20"/>
        <v>-6</v>
      </c>
      <c r="N36" s="444">
        <f t="shared" si="20"/>
        <v>4</v>
      </c>
      <c r="O36" s="288">
        <f t="shared" si="20"/>
        <v>14</v>
      </c>
      <c r="P36" s="288">
        <f t="shared" si="20"/>
        <v>12</v>
      </c>
      <c r="Q36" s="360">
        <f t="shared" si="20"/>
        <v>15</v>
      </c>
      <c r="R36" s="444">
        <f t="shared" si="20"/>
        <v>16</v>
      </c>
      <c r="S36" s="288">
        <v>20</v>
      </c>
      <c r="T36" s="288">
        <v>37</v>
      </c>
      <c r="U36" s="360">
        <v>36</v>
      </c>
      <c r="V36" s="289">
        <v>32</v>
      </c>
      <c r="W36" s="288">
        <v>31</v>
      </c>
      <c r="X36" s="288">
        <v>17</v>
      </c>
      <c r="Y36" s="360">
        <v>12</v>
      </c>
    </row>
    <row r="37" spans="1:25">
      <c r="A37" s="714" t="s">
        <v>241</v>
      </c>
      <c r="B37" s="689" t="s">
        <v>9</v>
      </c>
      <c r="C37" s="689" t="str">
        <f>$C$4</f>
        <v>Q2</v>
      </c>
      <c r="D37" s="689" t="str">
        <f>$D$4</f>
        <v>Q3</v>
      </c>
      <c r="E37" s="698" t="str">
        <f>E4</f>
        <v>Q4</v>
      </c>
      <c r="F37" s="689" t="s">
        <v>9</v>
      </c>
      <c r="G37" s="689" t="str">
        <f>+G32</f>
        <v>Q2</v>
      </c>
      <c r="H37" s="689" t="str">
        <f>+H32</f>
        <v>Q3</v>
      </c>
      <c r="I37" s="689" t="str">
        <f>+I32</f>
        <v>Q4</v>
      </c>
      <c r="J37" s="715" t="s">
        <v>9</v>
      </c>
      <c r="K37" s="689" t="str">
        <f t="shared" ref="K37:Q37" si="21">+K32</f>
        <v>Q2</v>
      </c>
      <c r="L37" s="689" t="str">
        <f t="shared" si="21"/>
        <v>Q3</v>
      </c>
      <c r="M37" s="689" t="str">
        <f t="shared" si="21"/>
        <v>Q4</v>
      </c>
      <c r="N37" s="715" t="str">
        <f t="shared" si="21"/>
        <v>Q1</v>
      </c>
      <c r="O37" s="689" t="str">
        <f t="shared" si="21"/>
        <v>Q2</v>
      </c>
      <c r="P37" s="689" t="str">
        <f t="shared" si="21"/>
        <v>Q3</v>
      </c>
      <c r="Q37" s="698" t="str">
        <f t="shared" si="21"/>
        <v>Q4</v>
      </c>
      <c r="R37" s="715" t="str">
        <f>+R32</f>
        <v>Q1</v>
      </c>
      <c r="S37" s="689" t="s">
        <v>8</v>
      </c>
      <c r="T37" s="689" t="str">
        <f>T32</f>
        <v>Q3</v>
      </c>
      <c r="U37" s="698" t="str">
        <f>U32</f>
        <v>Q4</v>
      </c>
      <c r="V37" s="716" t="str">
        <f>+V32</f>
        <v>Q1</v>
      </c>
      <c r="W37" s="689" t="s">
        <v>8</v>
      </c>
      <c r="X37" s="689" t="s">
        <v>7</v>
      </c>
      <c r="Y37" s="698" t="s">
        <v>10</v>
      </c>
    </row>
    <row r="38" spans="1:25">
      <c r="A38" s="114" t="s">
        <v>142</v>
      </c>
      <c r="B38" s="103">
        <v>1</v>
      </c>
      <c r="C38" s="103">
        <v>1</v>
      </c>
      <c r="D38" s="103">
        <v>1</v>
      </c>
      <c r="E38" s="362">
        <v>0</v>
      </c>
      <c r="F38" s="103">
        <v>1</v>
      </c>
      <c r="G38" s="103">
        <v>1</v>
      </c>
      <c r="H38" s="103">
        <v>1</v>
      </c>
      <c r="I38" s="103">
        <v>2</v>
      </c>
      <c r="J38" s="446">
        <v>3</v>
      </c>
      <c r="K38" s="103">
        <v>1</v>
      </c>
      <c r="L38" s="103">
        <v>1</v>
      </c>
      <c r="M38" s="103">
        <v>0</v>
      </c>
      <c r="N38" s="446">
        <v>0</v>
      </c>
      <c r="O38" s="103">
        <v>1</v>
      </c>
      <c r="P38" s="103">
        <v>2</v>
      </c>
      <c r="Q38" s="362">
        <v>2</v>
      </c>
      <c r="R38" s="446">
        <v>1</v>
      </c>
      <c r="S38" s="103">
        <v>1</v>
      </c>
      <c r="T38" s="103">
        <v>1</v>
      </c>
      <c r="U38" s="362">
        <v>3</v>
      </c>
      <c r="V38" s="632">
        <v>3</v>
      </c>
      <c r="W38" s="103">
        <v>3</v>
      </c>
      <c r="X38" s="103">
        <v>2</v>
      </c>
      <c r="Y38" s="362">
        <v>1</v>
      </c>
    </row>
    <row r="39" spans="1:25">
      <c r="A39" s="114" t="s">
        <v>141</v>
      </c>
      <c r="B39" s="103">
        <v>-3</v>
      </c>
      <c r="C39" s="103">
        <v>3</v>
      </c>
      <c r="D39" s="103">
        <v>6</v>
      </c>
      <c r="E39" s="362">
        <v>4</v>
      </c>
      <c r="F39" s="103">
        <v>6</v>
      </c>
      <c r="G39" s="103">
        <v>3</v>
      </c>
      <c r="H39" s="103">
        <v>6</v>
      </c>
      <c r="I39" s="103">
        <v>4</v>
      </c>
      <c r="J39" s="446">
        <v>3</v>
      </c>
      <c r="K39" s="103">
        <v>-2</v>
      </c>
      <c r="L39" s="103">
        <v>-8</v>
      </c>
      <c r="M39" s="103">
        <v>-8</v>
      </c>
      <c r="N39" s="446">
        <v>-12</v>
      </c>
      <c r="O39" s="103">
        <v>-8</v>
      </c>
      <c r="P39" s="103">
        <v>-1</v>
      </c>
      <c r="Q39" s="362">
        <v>1</v>
      </c>
      <c r="R39" s="446">
        <v>7</v>
      </c>
      <c r="S39" s="103">
        <v>10</v>
      </c>
      <c r="T39" s="103">
        <v>14</v>
      </c>
      <c r="U39" s="362">
        <v>12</v>
      </c>
      <c r="V39" s="632">
        <v>8</v>
      </c>
      <c r="W39" s="103">
        <v>6</v>
      </c>
      <c r="X39" s="103">
        <v>3</v>
      </c>
      <c r="Y39" s="362">
        <v>0</v>
      </c>
    </row>
    <row r="40" spans="1:25">
      <c r="A40" s="114" t="s">
        <v>342</v>
      </c>
      <c r="B40" s="103">
        <v>7</v>
      </c>
      <c r="C40" s="103">
        <v>13</v>
      </c>
      <c r="D40" s="103">
        <v>11</v>
      </c>
      <c r="E40" s="362">
        <v>8</v>
      </c>
      <c r="F40" s="103">
        <v>10</v>
      </c>
      <c r="G40" s="103">
        <v>2</v>
      </c>
      <c r="H40" s="103">
        <v>2</v>
      </c>
      <c r="I40" s="103">
        <v>2</v>
      </c>
      <c r="J40" s="446">
        <v>-4</v>
      </c>
      <c r="K40" s="103">
        <v>-4</v>
      </c>
      <c r="L40" s="103">
        <v>4</v>
      </c>
      <c r="M40" s="103">
        <v>7</v>
      </c>
      <c r="N40" s="446">
        <v>11</v>
      </c>
      <c r="O40" s="103">
        <v>14</v>
      </c>
      <c r="P40" s="103">
        <v>7</v>
      </c>
      <c r="Q40" s="362">
        <v>3</v>
      </c>
      <c r="R40" s="446">
        <v>7</v>
      </c>
      <c r="S40" s="103">
        <v>6</v>
      </c>
      <c r="T40" s="103">
        <v>13</v>
      </c>
      <c r="U40" s="362">
        <v>15</v>
      </c>
      <c r="V40" s="632">
        <v>22</v>
      </c>
      <c r="W40" s="103">
        <v>21</v>
      </c>
      <c r="X40" s="103">
        <v>14</v>
      </c>
      <c r="Y40" s="362">
        <v>15</v>
      </c>
    </row>
    <row r="41" spans="1:25">
      <c r="A41" s="114" t="s">
        <v>143</v>
      </c>
      <c r="B41" s="189">
        <f t="shared" ref="B41:H41" si="22">SUM(B38:B40)</f>
        <v>5</v>
      </c>
      <c r="C41" s="189">
        <f t="shared" si="22"/>
        <v>17</v>
      </c>
      <c r="D41" s="189">
        <f t="shared" si="22"/>
        <v>18</v>
      </c>
      <c r="E41" s="361">
        <f t="shared" si="22"/>
        <v>12</v>
      </c>
      <c r="F41" s="189">
        <f t="shared" si="22"/>
        <v>17</v>
      </c>
      <c r="G41" s="189">
        <f>SUM(G38:G40)</f>
        <v>6</v>
      </c>
      <c r="H41" s="189">
        <f t="shared" si="22"/>
        <v>9</v>
      </c>
      <c r="I41" s="189">
        <f>SUM(I38:I40)</f>
        <v>8</v>
      </c>
      <c r="J41" s="445">
        <v>2</v>
      </c>
      <c r="K41" s="189">
        <f t="shared" ref="K41:R41" si="23">SUM(K38:K40)</f>
        <v>-5</v>
      </c>
      <c r="L41" s="189">
        <f t="shared" si="23"/>
        <v>-3</v>
      </c>
      <c r="M41" s="189">
        <f t="shared" si="23"/>
        <v>-1</v>
      </c>
      <c r="N41" s="445">
        <f t="shared" si="23"/>
        <v>-1</v>
      </c>
      <c r="O41" s="189">
        <f t="shared" si="23"/>
        <v>7</v>
      </c>
      <c r="P41" s="189">
        <f t="shared" si="23"/>
        <v>8</v>
      </c>
      <c r="Q41" s="361">
        <f t="shared" si="23"/>
        <v>6</v>
      </c>
      <c r="R41" s="445">
        <f t="shared" si="23"/>
        <v>15</v>
      </c>
      <c r="S41" s="189">
        <v>17</v>
      </c>
      <c r="T41" s="189">
        <v>28</v>
      </c>
      <c r="U41" s="361">
        <v>30</v>
      </c>
      <c r="V41" s="631">
        <v>33</v>
      </c>
      <c r="W41" s="189">
        <v>30</v>
      </c>
      <c r="X41" s="189">
        <v>19</v>
      </c>
      <c r="Y41" s="361">
        <v>16</v>
      </c>
    </row>
    <row r="42" spans="1:25">
      <c r="A42" s="714" t="s">
        <v>191</v>
      </c>
      <c r="B42" s="689" t="s">
        <v>9</v>
      </c>
      <c r="C42" s="689" t="str">
        <f>$C$4</f>
        <v>Q2</v>
      </c>
      <c r="D42" s="689" t="str">
        <f>$D$4</f>
        <v>Q3</v>
      </c>
      <c r="E42" s="698" t="str">
        <f>E4</f>
        <v>Q4</v>
      </c>
      <c r="F42" s="689" t="s">
        <v>9</v>
      </c>
      <c r="G42" s="689" t="str">
        <f>+G37</f>
        <v>Q2</v>
      </c>
      <c r="H42" s="689" t="str">
        <f>+H37</f>
        <v>Q3</v>
      </c>
      <c r="I42" s="689" t="str">
        <f>+I37</f>
        <v>Q4</v>
      </c>
      <c r="J42" s="715" t="s">
        <v>9</v>
      </c>
      <c r="K42" s="689" t="str">
        <f t="shared" ref="K42:Q42" si="24">+K37</f>
        <v>Q2</v>
      </c>
      <c r="L42" s="689" t="str">
        <f t="shared" si="24"/>
        <v>Q3</v>
      </c>
      <c r="M42" s="689" t="str">
        <f t="shared" si="24"/>
        <v>Q4</v>
      </c>
      <c r="N42" s="715" t="str">
        <f t="shared" si="24"/>
        <v>Q1</v>
      </c>
      <c r="O42" s="689" t="str">
        <f t="shared" si="24"/>
        <v>Q2</v>
      </c>
      <c r="P42" s="689" t="str">
        <f t="shared" si="24"/>
        <v>Q3</v>
      </c>
      <c r="Q42" s="698" t="str">
        <f t="shared" si="24"/>
        <v>Q4</v>
      </c>
      <c r="R42" s="715" t="str">
        <f>+R37</f>
        <v>Q1</v>
      </c>
      <c r="S42" s="689" t="s">
        <v>8</v>
      </c>
      <c r="T42" s="689" t="str">
        <f>T32</f>
        <v>Q3</v>
      </c>
      <c r="U42" s="698" t="str">
        <f>U32</f>
        <v>Q4</v>
      </c>
      <c r="V42" s="716" t="str">
        <f>+V37</f>
        <v>Q1</v>
      </c>
      <c r="W42" s="689" t="s">
        <v>8</v>
      </c>
      <c r="X42" s="689" t="s">
        <v>7</v>
      </c>
      <c r="Y42" s="698" t="s">
        <v>10</v>
      </c>
    </row>
    <row r="43" spans="1:25">
      <c r="A43" s="114" t="s">
        <v>142</v>
      </c>
      <c r="B43" s="103">
        <v>2</v>
      </c>
      <c r="C43" s="103">
        <v>2</v>
      </c>
      <c r="D43" s="103">
        <v>2</v>
      </c>
      <c r="E43" s="362">
        <v>2</v>
      </c>
      <c r="F43" s="103">
        <v>0</v>
      </c>
      <c r="G43" s="103">
        <v>0</v>
      </c>
      <c r="H43" s="103">
        <v>6</v>
      </c>
      <c r="I43" s="103">
        <v>6</v>
      </c>
      <c r="J43" s="446">
        <v>7</v>
      </c>
      <c r="K43" s="103">
        <v>8</v>
      </c>
      <c r="L43" s="103">
        <v>1</v>
      </c>
      <c r="M43" s="103">
        <v>1</v>
      </c>
      <c r="N43" s="446">
        <v>1</v>
      </c>
      <c r="O43" s="103">
        <v>0</v>
      </c>
      <c r="P43" s="103">
        <v>0</v>
      </c>
      <c r="Q43" s="362">
        <v>0</v>
      </c>
      <c r="R43" s="446">
        <v>1</v>
      </c>
      <c r="S43" s="103">
        <v>0</v>
      </c>
      <c r="T43" s="103">
        <v>2</v>
      </c>
      <c r="U43" s="362">
        <v>4</v>
      </c>
      <c r="V43" s="632">
        <v>4</v>
      </c>
      <c r="W43" s="103">
        <v>6</v>
      </c>
      <c r="X43" s="103">
        <v>3</v>
      </c>
      <c r="Y43" s="362">
        <v>2</v>
      </c>
    </row>
    <row r="44" spans="1:25">
      <c r="A44" s="114" t="s">
        <v>141</v>
      </c>
      <c r="B44" s="103">
        <v>-6</v>
      </c>
      <c r="C44" s="103">
        <v>2</v>
      </c>
      <c r="D44" s="103">
        <v>9</v>
      </c>
      <c r="E44" s="362">
        <v>7</v>
      </c>
      <c r="F44" s="103">
        <v>8</v>
      </c>
      <c r="G44" s="103">
        <v>5</v>
      </c>
      <c r="H44" s="103">
        <v>8</v>
      </c>
      <c r="I44" s="103">
        <v>5</v>
      </c>
      <c r="J44" s="446">
        <v>5</v>
      </c>
      <c r="K44" s="103">
        <v>1</v>
      </c>
      <c r="L44" s="103">
        <v>-7</v>
      </c>
      <c r="M44" s="103">
        <v>-7</v>
      </c>
      <c r="N44" s="446">
        <v>-13</v>
      </c>
      <c r="O44" s="103">
        <v>-11</v>
      </c>
      <c r="P44" s="103">
        <v>-2</v>
      </c>
      <c r="Q44" s="362">
        <v>2</v>
      </c>
      <c r="R44" s="446">
        <v>9</v>
      </c>
      <c r="S44" s="103">
        <v>14</v>
      </c>
      <c r="T44" s="103">
        <v>20</v>
      </c>
      <c r="U44" s="362">
        <v>16</v>
      </c>
      <c r="V44" s="632">
        <v>9</v>
      </c>
      <c r="W44" s="103">
        <v>6</v>
      </c>
      <c r="X44" s="103">
        <v>1</v>
      </c>
      <c r="Y44" s="362">
        <v>-1</v>
      </c>
    </row>
    <row r="45" spans="1:25">
      <c r="A45" s="114" t="s">
        <v>342</v>
      </c>
      <c r="B45" s="103">
        <v>15</v>
      </c>
      <c r="C45" s="103">
        <v>16</v>
      </c>
      <c r="D45" s="103">
        <v>0</v>
      </c>
      <c r="E45" s="362">
        <v>1</v>
      </c>
      <c r="F45" s="103">
        <v>-8</v>
      </c>
      <c r="G45" s="103">
        <v>-7</v>
      </c>
      <c r="H45" s="103">
        <v>2</v>
      </c>
      <c r="I45" s="103">
        <v>3</v>
      </c>
      <c r="J45" s="446">
        <v>5</v>
      </c>
      <c r="K45" s="103">
        <v>7</v>
      </c>
      <c r="L45" s="103">
        <v>3</v>
      </c>
      <c r="M45" s="103">
        <v>-2</v>
      </c>
      <c r="N45" s="446">
        <v>23</v>
      </c>
      <c r="O45" s="103">
        <v>21</v>
      </c>
      <c r="P45" s="103">
        <v>24</v>
      </c>
      <c r="Q45" s="362">
        <v>29</v>
      </c>
      <c r="R45" s="446">
        <v>10</v>
      </c>
      <c r="S45" s="103">
        <v>15</v>
      </c>
      <c r="T45" s="103">
        <v>27</v>
      </c>
      <c r="U45" s="362">
        <v>14</v>
      </c>
      <c r="V45" s="632">
        <v>9</v>
      </c>
      <c r="W45" s="103">
        <v>5</v>
      </c>
      <c r="X45" s="103">
        <v>-4</v>
      </c>
      <c r="Y45" s="362">
        <v>3</v>
      </c>
    </row>
    <row r="46" spans="1:25">
      <c r="A46" s="114" t="s">
        <v>143</v>
      </c>
      <c r="B46" s="189">
        <f t="shared" ref="B46:H46" si="25">SUM(B43:B45)</f>
        <v>11</v>
      </c>
      <c r="C46" s="189">
        <f t="shared" si="25"/>
        <v>20</v>
      </c>
      <c r="D46" s="189">
        <f t="shared" si="25"/>
        <v>11</v>
      </c>
      <c r="E46" s="361">
        <f t="shared" si="25"/>
        <v>10</v>
      </c>
      <c r="F46" s="189">
        <f t="shared" si="25"/>
        <v>0</v>
      </c>
      <c r="G46" s="189">
        <f>SUM(G43:G45)</f>
        <v>-2</v>
      </c>
      <c r="H46" s="189">
        <f t="shared" si="25"/>
        <v>16</v>
      </c>
      <c r="I46" s="189">
        <f>SUM(I43:I45)</f>
        <v>14</v>
      </c>
      <c r="J46" s="445">
        <v>17</v>
      </c>
      <c r="K46" s="189">
        <f t="shared" ref="K46:R46" si="26">SUM(K43:K45)</f>
        <v>16</v>
      </c>
      <c r="L46" s="189">
        <f t="shared" si="26"/>
        <v>-3</v>
      </c>
      <c r="M46" s="189">
        <f t="shared" si="26"/>
        <v>-8</v>
      </c>
      <c r="N46" s="445">
        <f t="shared" si="26"/>
        <v>11</v>
      </c>
      <c r="O46" s="189">
        <f t="shared" si="26"/>
        <v>10</v>
      </c>
      <c r="P46" s="189">
        <f t="shared" si="26"/>
        <v>22</v>
      </c>
      <c r="Q46" s="361">
        <f t="shared" si="26"/>
        <v>31</v>
      </c>
      <c r="R46" s="445">
        <f t="shared" si="26"/>
        <v>20</v>
      </c>
      <c r="S46" s="189">
        <v>29</v>
      </c>
      <c r="T46" s="189">
        <v>49</v>
      </c>
      <c r="U46" s="361">
        <v>34</v>
      </c>
      <c r="V46" s="631">
        <v>22</v>
      </c>
      <c r="W46" s="189">
        <v>17</v>
      </c>
      <c r="X46" s="189">
        <v>0</v>
      </c>
      <c r="Y46" s="361">
        <v>4</v>
      </c>
    </row>
    <row r="47" spans="1:25">
      <c r="A47" s="714" t="s">
        <v>3</v>
      </c>
      <c r="B47" s="689" t="s">
        <v>9</v>
      </c>
      <c r="C47" s="689" t="str">
        <f>$C$4</f>
        <v>Q2</v>
      </c>
      <c r="D47" s="689" t="str">
        <f>D4</f>
        <v>Q3</v>
      </c>
      <c r="E47" s="698" t="str">
        <f>E4</f>
        <v>Q4</v>
      </c>
      <c r="F47" s="689" t="s">
        <v>9</v>
      </c>
      <c r="G47" s="689" t="str">
        <f>+G42</f>
        <v>Q2</v>
      </c>
      <c r="H47" s="689" t="str">
        <f>+H42</f>
        <v>Q3</v>
      </c>
      <c r="I47" s="689" t="str">
        <f>+I42</f>
        <v>Q4</v>
      </c>
      <c r="J47" s="715" t="s">
        <v>9</v>
      </c>
      <c r="K47" s="689" t="str">
        <f t="shared" ref="K47:Q47" si="27">+K42</f>
        <v>Q2</v>
      </c>
      <c r="L47" s="689" t="str">
        <f t="shared" si="27"/>
        <v>Q3</v>
      </c>
      <c r="M47" s="689" t="str">
        <f t="shared" si="27"/>
        <v>Q4</v>
      </c>
      <c r="N47" s="715" t="str">
        <f t="shared" si="27"/>
        <v>Q1</v>
      </c>
      <c r="O47" s="689" t="str">
        <f t="shared" si="27"/>
        <v>Q2</v>
      </c>
      <c r="P47" s="689" t="str">
        <f t="shared" si="27"/>
        <v>Q3</v>
      </c>
      <c r="Q47" s="698" t="str">
        <f t="shared" si="27"/>
        <v>Q4</v>
      </c>
      <c r="R47" s="715" t="str">
        <f>+R42</f>
        <v>Q1</v>
      </c>
      <c r="S47" s="689" t="s">
        <v>8</v>
      </c>
      <c r="T47" s="689" t="str">
        <f>T32</f>
        <v>Q3</v>
      </c>
      <c r="U47" s="698" t="str">
        <f>U32</f>
        <v>Q4</v>
      </c>
      <c r="V47" s="716" t="str">
        <f>+V42</f>
        <v>Q1</v>
      </c>
      <c r="W47" s="689" t="s">
        <v>8</v>
      </c>
      <c r="X47" s="689" t="s">
        <v>7</v>
      </c>
      <c r="Y47" s="698" t="s">
        <v>10</v>
      </c>
    </row>
    <row r="48" spans="1:25">
      <c r="A48" s="114" t="s">
        <v>142</v>
      </c>
      <c r="B48" s="103">
        <v>0</v>
      </c>
      <c r="C48" s="103">
        <v>0</v>
      </c>
      <c r="D48" s="103">
        <v>0</v>
      </c>
      <c r="E48" s="362">
        <v>1</v>
      </c>
      <c r="F48" s="103">
        <v>0</v>
      </c>
      <c r="G48" s="103">
        <v>0</v>
      </c>
      <c r="H48" s="103">
        <v>0</v>
      </c>
      <c r="I48" s="103">
        <v>0</v>
      </c>
      <c r="J48" s="446">
        <v>3</v>
      </c>
      <c r="K48" s="103">
        <v>3</v>
      </c>
      <c r="L48" s="103">
        <v>11</v>
      </c>
      <c r="M48" s="103">
        <v>10</v>
      </c>
      <c r="N48" s="446">
        <v>11</v>
      </c>
      <c r="O48" s="103">
        <v>16</v>
      </c>
      <c r="P48" s="103">
        <v>4</v>
      </c>
      <c r="Q48" s="362">
        <v>4</v>
      </c>
      <c r="R48" s="446">
        <v>0</v>
      </c>
      <c r="S48" s="103">
        <v>0</v>
      </c>
      <c r="T48" s="103">
        <v>0</v>
      </c>
      <c r="U48" s="362">
        <v>0</v>
      </c>
      <c r="V48" s="632">
        <v>0</v>
      </c>
      <c r="W48" s="103">
        <v>0</v>
      </c>
      <c r="X48" s="103">
        <v>0</v>
      </c>
      <c r="Y48" s="362">
        <v>0</v>
      </c>
    </row>
    <row r="49" spans="1:25">
      <c r="A49" s="114" t="s">
        <v>141</v>
      </c>
      <c r="B49" s="103">
        <v>-2</v>
      </c>
      <c r="C49" s="103">
        <v>3</v>
      </c>
      <c r="D49" s="103">
        <v>7</v>
      </c>
      <c r="E49" s="362">
        <v>5</v>
      </c>
      <c r="F49" s="103">
        <v>6</v>
      </c>
      <c r="G49" s="103">
        <v>4</v>
      </c>
      <c r="H49" s="103">
        <v>6</v>
      </c>
      <c r="I49" s="103">
        <v>4</v>
      </c>
      <c r="J49" s="446">
        <v>3</v>
      </c>
      <c r="K49" s="103">
        <v>-1</v>
      </c>
      <c r="L49" s="103">
        <v>-6</v>
      </c>
      <c r="M49" s="103">
        <v>-6</v>
      </c>
      <c r="N49" s="446">
        <v>-11</v>
      </c>
      <c r="O49" s="103">
        <v>-10</v>
      </c>
      <c r="P49" s="103">
        <v>-1</v>
      </c>
      <c r="Q49" s="362">
        <v>0</v>
      </c>
      <c r="R49" s="446">
        <v>7</v>
      </c>
      <c r="S49" s="103">
        <v>9</v>
      </c>
      <c r="T49" s="103">
        <v>14</v>
      </c>
      <c r="U49" s="362">
        <v>11</v>
      </c>
      <c r="V49" s="632">
        <v>9</v>
      </c>
      <c r="W49" s="103">
        <v>7</v>
      </c>
      <c r="X49" s="103">
        <v>5</v>
      </c>
      <c r="Y49" s="362">
        <v>1</v>
      </c>
    </row>
    <row r="50" spans="1:25">
      <c r="A50" s="114" t="s">
        <v>342</v>
      </c>
      <c r="B50" s="103">
        <v>7</v>
      </c>
      <c r="C50" s="103">
        <v>6</v>
      </c>
      <c r="D50" s="103">
        <v>0</v>
      </c>
      <c r="E50" s="362">
        <v>10</v>
      </c>
      <c r="F50" s="103">
        <v>3</v>
      </c>
      <c r="G50" s="103">
        <v>-3</v>
      </c>
      <c r="H50" s="103">
        <v>4</v>
      </c>
      <c r="I50" s="103">
        <v>-5</v>
      </c>
      <c r="J50" s="446">
        <v>-14</v>
      </c>
      <c r="K50" s="103">
        <v>-29</v>
      </c>
      <c r="L50" s="103">
        <v>-17</v>
      </c>
      <c r="M50" s="103">
        <v>-12</v>
      </c>
      <c r="N50" s="446">
        <v>12</v>
      </c>
      <c r="O50" s="103">
        <v>39</v>
      </c>
      <c r="P50" s="103">
        <v>7</v>
      </c>
      <c r="Q50" s="362">
        <v>14</v>
      </c>
      <c r="R50" s="446">
        <v>1</v>
      </c>
      <c r="S50" s="103">
        <v>2</v>
      </c>
      <c r="T50" s="103">
        <v>14</v>
      </c>
      <c r="U50" s="362">
        <v>16</v>
      </c>
      <c r="V50" s="632">
        <v>19</v>
      </c>
      <c r="W50" s="103">
        <v>28</v>
      </c>
      <c r="X50" s="103">
        <v>19</v>
      </c>
      <c r="Y50" s="362">
        <v>11</v>
      </c>
    </row>
    <row r="51" spans="1:25">
      <c r="A51" s="114" t="s">
        <v>143</v>
      </c>
      <c r="B51" s="103">
        <f t="shared" ref="B51:H51" si="28">SUM(B48:B50)</f>
        <v>5</v>
      </c>
      <c r="C51" s="103">
        <f t="shared" si="28"/>
        <v>9</v>
      </c>
      <c r="D51" s="103">
        <f t="shared" si="28"/>
        <v>7</v>
      </c>
      <c r="E51" s="362">
        <f t="shared" si="28"/>
        <v>16</v>
      </c>
      <c r="F51" s="103">
        <f t="shared" si="28"/>
        <v>9</v>
      </c>
      <c r="G51" s="103">
        <f>SUM(G48:G50)</f>
        <v>1</v>
      </c>
      <c r="H51" s="103">
        <f t="shared" si="28"/>
        <v>10</v>
      </c>
      <c r="I51" s="103">
        <f>SUM(I48:I50)</f>
        <v>-1</v>
      </c>
      <c r="J51" s="446">
        <v>-8</v>
      </c>
      <c r="K51" s="103">
        <f t="shared" ref="K51:R51" si="29">SUM(K48:K50)</f>
        <v>-27</v>
      </c>
      <c r="L51" s="103">
        <f t="shared" si="29"/>
        <v>-12</v>
      </c>
      <c r="M51" s="103">
        <f t="shared" si="29"/>
        <v>-8</v>
      </c>
      <c r="N51" s="446">
        <f t="shared" si="29"/>
        <v>12</v>
      </c>
      <c r="O51" s="103">
        <f t="shared" si="29"/>
        <v>45</v>
      </c>
      <c r="P51" s="103">
        <f t="shared" si="29"/>
        <v>10</v>
      </c>
      <c r="Q51" s="362">
        <f t="shared" si="29"/>
        <v>18</v>
      </c>
      <c r="R51" s="446">
        <f t="shared" si="29"/>
        <v>8</v>
      </c>
      <c r="S51" s="103">
        <v>11</v>
      </c>
      <c r="T51" s="103">
        <v>28</v>
      </c>
      <c r="U51" s="362">
        <v>27</v>
      </c>
      <c r="V51" s="632">
        <v>28</v>
      </c>
      <c r="W51" s="103">
        <v>35</v>
      </c>
      <c r="X51" s="103">
        <v>24</v>
      </c>
      <c r="Y51" s="362">
        <v>12</v>
      </c>
    </row>
    <row r="52" spans="1:25">
      <c r="A52" s="714" t="s">
        <v>193</v>
      </c>
      <c r="B52" s="689" t="s">
        <v>9</v>
      </c>
      <c r="C52" s="689" t="str">
        <f>$C$4</f>
        <v>Q2</v>
      </c>
      <c r="D52" s="689" t="str">
        <f>D4</f>
        <v>Q3</v>
      </c>
      <c r="E52" s="698" t="str">
        <f>E4</f>
        <v>Q4</v>
      </c>
      <c r="F52" s="689" t="s">
        <v>9</v>
      </c>
      <c r="G52" s="689" t="str">
        <f>+G47</f>
        <v>Q2</v>
      </c>
      <c r="H52" s="689" t="str">
        <f>+H47</f>
        <v>Q3</v>
      </c>
      <c r="I52" s="689" t="str">
        <f>+I47</f>
        <v>Q4</v>
      </c>
      <c r="J52" s="715" t="s">
        <v>9</v>
      </c>
      <c r="K52" s="689" t="str">
        <f t="shared" ref="K52:Q52" si="30">+K47</f>
        <v>Q2</v>
      </c>
      <c r="L52" s="689" t="str">
        <f t="shared" si="30"/>
        <v>Q3</v>
      </c>
      <c r="M52" s="689" t="str">
        <f t="shared" si="30"/>
        <v>Q4</v>
      </c>
      <c r="N52" s="715" t="str">
        <f t="shared" si="30"/>
        <v>Q1</v>
      </c>
      <c r="O52" s="689" t="str">
        <f t="shared" si="30"/>
        <v>Q2</v>
      </c>
      <c r="P52" s="689" t="str">
        <f t="shared" si="30"/>
        <v>Q3</v>
      </c>
      <c r="Q52" s="698" t="str">
        <f t="shared" si="30"/>
        <v>Q4</v>
      </c>
      <c r="R52" s="715" t="str">
        <f>+R47</f>
        <v>Q1</v>
      </c>
      <c r="S52" s="689" t="s">
        <v>8</v>
      </c>
      <c r="T52" s="689" t="str">
        <f>T32</f>
        <v>Q3</v>
      </c>
      <c r="U52" s="698" t="str">
        <f>U32</f>
        <v>Q4</v>
      </c>
      <c r="V52" s="716" t="str">
        <f>+V47</f>
        <v>Q1</v>
      </c>
      <c r="W52" s="689" t="s">
        <v>8</v>
      </c>
      <c r="X52" s="689" t="s">
        <v>7</v>
      </c>
      <c r="Y52" s="698" t="s">
        <v>10</v>
      </c>
    </row>
    <row r="53" spans="1:25">
      <c r="A53" s="114" t="s">
        <v>142</v>
      </c>
      <c r="B53" s="288">
        <v>2</v>
      </c>
      <c r="C53" s="288">
        <v>-2</v>
      </c>
      <c r="D53" s="288">
        <v>-4</v>
      </c>
      <c r="E53" s="360">
        <v>-4</v>
      </c>
      <c r="F53" s="288">
        <v>-4</v>
      </c>
      <c r="G53" s="288">
        <v>-2</v>
      </c>
      <c r="H53" s="288">
        <v>4</v>
      </c>
      <c r="I53" s="288">
        <v>3</v>
      </c>
      <c r="J53" s="444">
        <v>3</v>
      </c>
      <c r="K53" s="288">
        <v>1</v>
      </c>
      <c r="L53" s="288">
        <v>0</v>
      </c>
      <c r="M53" s="288">
        <v>0</v>
      </c>
      <c r="N53" s="444">
        <v>0</v>
      </c>
      <c r="O53" s="288">
        <v>1</v>
      </c>
      <c r="P53" s="288">
        <v>1</v>
      </c>
      <c r="Q53" s="360">
        <v>2</v>
      </c>
      <c r="R53" s="444">
        <v>2</v>
      </c>
      <c r="S53" s="288">
        <v>5</v>
      </c>
      <c r="T53" s="288">
        <v>21</v>
      </c>
      <c r="U53" s="360">
        <v>33</v>
      </c>
      <c r="V53" s="289">
        <v>28</v>
      </c>
      <c r="W53" s="288">
        <v>27</v>
      </c>
      <c r="X53" s="288">
        <v>15</v>
      </c>
      <c r="Y53" s="360">
        <v>7</v>
      </c>
    </row>
    <row r="54" spans="1:25">
      <c r="A54" s="114" t="s">
        <v>141</v>
      </c>
      <c r="B54" s="288">
        <v>-4</v>
      </c>
      <c r="C54" s="288">
        <v>2</v>
      </c>
      <c r="D54" s="288">
        <v>6</v>
      </c>
      <c r="E54" s="360">
        <v>4</v>
      </c>
      <c r="F54" s="288">
        <v>6</v>
      </c>
      <c r="G54" s="288">
        <v>4</v>
      </c>
      <c r="H54" s="288">
        <v>7</v>
      </c>
      <c r="I54" s="288">
        <v>4</v>
      </c>
      <c r="J54" s="444">
        <v>3</v>
      </c>
      <c r="K54" s="288">
        <v>-2</v>
      </c>
      <c r="L54" s="288">
        <v>-8</v>
      </c>
      <c r="M54" s="288">
        <v>-9</v>
      </c>
      <c r="N54" s="444">
        <v>-11</v>
      </c>
      <c r="O54" s="288">
        <v>-9</v>
      </c>
      <c r="P54" s="288">
        <v>-1</v>
      </c>
      <c r="Q54" s="360">
        <v>1</v>
      </c>
      <c r="R54" s="444">
        <v>8</v>
      </c>
      <c r="S54" s="288">
        <v>12</v>
      </c>
      <c r="T54" s="288">
        <v>16</v>
      </c>
      <c r="U54" s="360">
        <v>15</v>
      </c>
      <c r="V54" s="289">
        <v>10</v>
      </c>
      <c r="W54" s="288">
        <v>8</v>
      </c>
      <c r="X54" s="288">
        <v>4</v>
      </c>
      <c r="Y54" s="360">
        <v>1</v>
      </c>
    </row>
    <row r="55" spans="1:25">
      <c r="A55" s="114" t="s">
        <v>342</v>
      </c>
      <c r="B55" s="288">
        <v>10</v>
      </c>
      <c r="C55" s="288">
        <v>6</v>
      </c>
      <c r="D55" s="288">
        <v>5</v>
      </c>
      <c r="E55" s="360">
        <v>9</v>
      </c>
      <c r="F55" s="288">
        <v>8</v>
      </c>
      <c r="G55" s="288">
        <v>13</v>
      </c>
      <c r="H55" s="288">
        <v>17</v>
      </c>
      <c r="I55" s="288">
        <v>4</v>
      </c>
      <c r="J55" s="444">
        <v>-1</v>
      </c>
      <c r="K55" s="288">
        <v>-17</v>
      </c>
      <c r="L55" s="288">
        <v>-13</v>
      </c>
      <c r="M55" s="288">
        <v>-7</v>
      </c>
      <c r="N55" s="444">
        <v>5</v>
      </c>
      <c r="O55" s="288">
        <v>23</v>
      </c>
      <c r="P55" s="288">
        <v>13</v>
      </c>
      <c r="Q55" s="360">
        <v>14</v>
      </c>
      <c r="R55" s="444">
        <v>9</v>
      </c>
      <c r="S55" s="288">
        <v>9</v>
      </c>
      <c r="T55" s="288">
        <v>20</v>
      </c>
      <c r="U55" s="360">
        <v>24</v>
      </c>
      <c r="V55" s="289">
        <v>24</v>
      </c>
      <c r="W55" s="288">
        <v>26</v>
      </c>
      <c r="X55" s="288">
        <v>18</v>
      </c>
      <c r="Y55" s="360">
        <v>10</v>
      </c>
    </row>
    <row r="56" spans="1:25">
      <c r="A56" s="495" t="s">
        <v>143</v>
      </c>
      <c r="B56" s="290">
        <f t="shared" ref="B56:H56" si="31">SUM(B53:B55)</f>
        <v>8</v>
      </c>
      <c r="C56" s="290">
        <f t="shared" si="31"/>
        <v>6</v>
      </c>
      <c r="D56" s="290">
        <f t="shared" si="31"/>
        <v>7</v>
      </c>
      <c r="E56" s="364">
        <f t="shared" si="31"/>
        <v>9</v>
      </c>
      <c r="F56" s="290">
        <f t="shared" si="31"/>
        <v>10</v>
      </c>
      <c r="G56" s="290">
        <f>SUM(G53:G55)</f>
        <v>15</v>
      </c>
      <c r="H56" s="290">
        <f t="shared" si="31"/>
        <v>28</v>
      </c>
      <c r="I56" s="290">
        <f>SUM(I53:I55)</f>
        <v>11</v>
      </c>
      <c r="J56" s="448">
        <v>5</v>
      </c>
      <c r="K56" s="290">
        <f t="shared" ref="K56:R56" si="32">SUM(K53:K55)</f>
        <v>-18</v>
      </c>
      <c r="L56" s="290">
        <f t="shared" si="32"/>
        <v>-21</v>
      </c>
      <c r="M56" s="290">
        <f t="shared" si="32"/>
        <v>-16</v>
      </c>
      <c r="N56" s="448">
        <f t="shared" si="32"/>
        <v>-6</v>
      </c>
      <c r="O56" s="290">
        <f t="shared" si="32"/>
        <v>15</v>
      </c>
      <c r="P56" s="290">
        <f t="shared" si="32"/>
        <v>13</v>
      </c>
      <c r="Q56" s="364">
        <f t="shared" si="32"/>
        <v>17</v>
      </c>
      <c r="R56" s="448">
        <f t="shared" si="32"/>
        <v>19</v>
      </c>
      <c r="S56" s="290">
        <v>26</v>
      </c>
      <c r="T56" s="290">
        <v>57</v>
      </c>
      <c r="U56" s="364">
        <v>72</v>
      </c>
      <c r="V56" s="633">
        <v>62</v>
      </c>
      <c r="W56" s="290">
        <v>61</v>
      </c>
      <c r="X56" s="290">
        <v>37</v>
      </c>
      <c r="Y56" s="364">
        <v>18</v>
      </c>
    </row>
    <row r="58" spans="1:25" ht="12.75" customHeight="1">
      <c r="A58" s="353" t="s">
        <v>343</v>
      </c>
    </row>
    <row r="59" spans="1:25" ht="15.6">
      <c r="A59" s="210"/>
    </row>
    <row r="60" spans="1:25" ht="15.6">
      <c r="A60" s="210"/>
    </row>
    <row r="61" spans="1:25" ht="15.6">
      <c r="A61" s="210"/>
    </row>
  </sheetData>
  <phoneticPr fontId="12" type="noConversion"/>
  <pageMargins left="0.70866141732283472" right="0.70866141732283472" top="0.74803149606299213" bottom="0.74803149606299213" header="0.31496062992125984" footer="0.31496062992125984"/>
  <pageSetup paperSize="9" scale="60"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54E5A"/>
    <pageSetUpPr fitToPage="1"/>
  </sheetPr>
  <dimension ref="A1:DA359"/>
  <sheetViews>
    <sheetView showGridLines="0" zoomScaleNormal="100" zoomScaleSheetLayoutView="75" workbookViewId="0">
      <pane xSplit="1" ySplit="4" topLeftCell="B5" activePane="bottomRight" state="frozen"/>
      <selection activeCell="Z67" sqref="Z67"/>
      <selection pane="topRight" activeCell="Z67" sqref="Z67"/>
      <selection pane="bottomLeft" activeCell="Z67" sqref="Z67"/>
      <selection pane="bottomRight"/>
    </sheetView>
  </sheetViews>
  <sheetFormatPr defaultColWidth="9.109375" defaultRowHeight="13.2" outlineLevelRow="1"/>
  <cols>
    <col min="1" max="1" width="54.109375" style="1" customWidth="1"/>
    <col min="2" max="2" width="10.109375" style="1" customWidth="1"/>
    <col min="3" max="3" width="9.109375" style="1"/>
    <col min="4" max="4" width="1.44140625" style="1" customWidth="1"/>
    <col min="5" max="5" width="9.109375" style="1"/>
    <col min="6" max="6" width="1.44140625" style="1" customWidth="1"/>
    <col min="7" max="7" width="9.109375" style="1"/>
    <col min="8" max="8" width="1.44140625" style="1" customWidth="1"/>
    <col min="9" max="9" width="9.109375" style="1"/>
    <col min="10" max="10" width="1.44140625" style="1" customWidth="1"/>
    <col min="11" max="12" width="9.109375" style="1"/>
    <col min="13" max="13" width="15.88671875" style="1" customWidth="1"/>
    <col min="14" max="16384" width="9.109375" style="1"/>
  </cols>
  <sheetData>
    <row r="1" spans="1:105" s="106" customFormat="1">
      <c r="A1" s="650" t="s">
        <v>0</v>
      </c>
      <c r="B1" s="650"/>
      <c r="C1" s="650"/>
      <c r="D1" s="650"/>
      <c r="E1" s="650"/>
      <c r="F1" s="650"/>
      <c r="G1" s="650"/>
      <c r="H1" s="650"/>
      <c r="I1" s="650"/>
      <c r="J1" s="650"/>
      <c r="K1" s="650"/>
      <c r="L1" s="655"/>
    </row>
    <row r="2" spans="1:105" s="108" customFormat="1">
      <c r="A2" s="645" t="s">
        <v>243</v>
      </c>
      <c r="B2" s="650"/>
      <c r="C2" s="650"/>
      <c r="D2" s="650"/>
      <c r="E2" s="650"/>
      <c r="F2" s="650"/>
      <c r="G2" s="650"/>
      <c r="H2" s="650"/>
      <c r="I2" s="650"/>
      <c r="J2" s="650"/>
      <c r="K2" s="650"/>
      <c r="L2" s="655"/>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c r="BY2" s="106"/>
      <c r="BZ2" s="106"/>
      <c r="CA2" s="106"/>
      <c r="CB2" s="106"/>
      <c r="CC2" s="106"/>
      <c r="CD2" s="106"/>
      <c r="CE2" s="106"/>
      <c r="CF2" s="106"/>
      <c r="CG2" s="106"/>
      <c r="CH2" s="106"/>
      <c r="CI2" s="106"/>
      <c r="CJ2" s="106"/>
      <c r="CK2" s="106"/>
      <c r="CL2" s="106"/>
      <c r="CM2" s="106"/>
      <c r="CN2" s="106"/>
      <c r="CO2" s="106"/>
      <c r="CP2" s="106"/>
      <c r="CQ2" s="106"/>
      <c r="CR2" s="106"/>
      <c r="CS2" s="106"/>
      <c r="CT2" s="106"/>
      <c r="CU2" s="106"/>
      <c r="CV2" s="106"/>
      <c r="CW2" s="106"/>
      <c r="CX2" s="106"/>
      <c r="CY2" s="106"/>
      <c r="CZ2" s="106"/>
      <c r="DA2" s="106"/>
    </row>
    <row r="3" spans="1:105" s="63" customFormat="1">
      <c r="A3" s="708"/>
      <c r="B3" s="709"/>
      <c r="C3" s="709"/>
      <c r="D3" s="709"/>
      <c r="E3" s="709"/>
      <c r="F3" s="709"/>
      <c r="G3" s="709"/>
      <c r="H3" s="709"/>
      <c r="I3" s="709"/>
      <c r="J3" s="709"/>
      <c r="K3" s="709"/>
      <c r="L3" s="710"/>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c r="CJ3" s="106"/>
      <c r="CK3" s="106"/>
      <c r="CL3" s="106"/>
      <c r="CM3" s="106"/>
      <c r="CN3" s="106"/>
      <c r="CO3" s="106"/>
      <c r="CP3" s="106"/>
      <c r="CQ3" s="106"/>
      <c r="CR3" s="106"/>
      <c r="CS3" s="106"/>
      <c r="CT3" s="106"/>
      <c r="CU3" s="106"/>
      <c r="CV3" s="106"/>
      <c r="CW3" s="106"/>
      <c r="CX3" s="106"/>
      <c r="CY3" s="106"/>
      <c r="CZ3" s="106"/>
      <c r="DA3" s="106"/>
    </row>
    <row r="4" spans="1:105" s="69" customFormat="1" ht="15.6">
      <c r="A4" s="711" t="s">
        <v>1</v>
      </c>
      <c r="B4" s="712" t="s">
        <v>339</v>
      </c>
      <c r="C4" s="712">
        <v>2018</v>
      </c>
      <c r="D4" s="712"/>
      <c r="E4" s="712">
        <v>2019</v>
      </c>
      <c r="F4" s="712"/>
      <c r="G4" s="712">
        <v>2020</v>
      </c>
      <c r="H4" s="712"/>
      <c r="I4" s="712">
        <v>2021</v>
      </c>
      <c r="J4" s="712"/>
      <c r="K4" s="712">
        <v>2022</v>
      </c>
      <c r="L4" s="713">
        <v>2023</v>
      </c>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c r="BY4" s="106"/>
      <c r="BZ4" s="106"/>
      <c r="CA4" s="106"/>
      <c r="CB4" s="106"/>
      <c r="CC4" s="106"/>
      <c r="CD4" s="106"/>
      <c r="CE4" s="106"/>
      <c r="CF4" s="106"/>
      <c r="CG4" s="106"/>
      <c r="CH4" s="106"/>
      <c r="CI4" s="106"/>
      <c r="CJ4" s="106"/>
      <c r="CK4" s="106"/>
      <c r="CL4" s="106"/>
      <c r="CM4" s="106"/>
      <c r="CN4" s="106"/>
      <c r="CO4" s="106"/>
      <c r="CP4" s="106"/>
      <c r="CQ4" s="106"/>
      <c r="CR4" s="106"/>
      <c r="CS4" s="106"/>
      <c r="CT4" s="106"/>
      <c r="CU4" s="106"/>
      <c r="CV4" s="106"/>
      <c r="CW4" s="106"/>
      <c r="CX4" s="106"/>
      <c r="CY4" s="106"/>
      <c r="CZ4" s="106"/>
      <c r="DA4" s="106"/>
    </row>
    <row r="5" spans="1:105">
      <c r="A5" s="12" t="s">
        <v>39</v>
      </c>
      <c r="B5" s="205"/>
      <c r="C5" s="205"/>
      <c r="D5" s="205"/>
      <c r="E5" s="205"/>
      <c r="F5" s="205"/>
      <c r="G5" s="205"/>
      <c r="H5" s="205"/>
      <c r="I5" s="205"/>
      <c r="J5" s="205"/>
      <c r="K5" s="205"/>
      <c r="L5" s="512"/>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row>
    <row r="6" spans="1:105" outlineLevel="1">
      <c r="A6" s="3" t="s">
        <v>2</v>
      </c>
      <c r="B6" s="27">
        <v>40772</v>
      </c>
      <c r="C6" s="27">
        <v>45580</v>
      </c>
      <c r="D6" s="27"/>
      <c r="E6" s="27">
        <v>50654</v>
      </c>
      <c r="F6" s="27"/>
      <c r="G6" s="27">
        <v>47401</v>
      </c>
      <c r="H6" s="27"/>
      <c r="I6" s="27">
        <v>55012</v>
      </c>
      <c r="J6" s="27"/>
      <c r="K6" s="27">
        <v>69834</v>
      </c>
      <c r="L6" s="513">
        <v>79492</v>
      </c>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c r="CZ6" s="106"/>
      <c r="DA6" s="106"/>
    </row>
    <row r="7" spans="1:105" outlineLevel="1">
      <c r="A7" s="3" t="s">
        <v>191</v>
      </c>
      <c r="B7" s="27">
        <v>21890</v>
      </c>
      <c r="C7" s="27">
        <v>21471</v>
      </c>
      <c r="D7" s="27"/>
      <c r="E7" s="27">
        <v>23876</v>
      </c>
      <c r="F7" s="27"/>
      <c r="G7" s="27">
        <v>25583</v>
      </c>
      <c r="H7" s="27"/>
      <c r="I7" s="27">
        <v>39529</v>
      </c>
      <c r="J7" s="27"/>
      <c r="K7" s="27">
        <v>41213</v>
      </c>
      <c r="L7" s="513">
        <v>35723</v>
      </c>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row>
    <row r="8" spans="1:105" outlineLevel="1">
      <c r="A8" s="3" t="s">
        <v>3</v>
      </c>
      <c r="B8" s="27">
        <v>16651</v>
      </c>
      <c r="C8" s="27">
        <v>18264</v>
      </c>
      <c r="D8" s="27"/>
      <c r="E8" s="27">
        <v>18267</v>
      </c>
      <c r="F8" s="27"/>
      <c r="G8" s="27">
        <v>16254</v>
      </c>
      <c r="H8" s="27"/>
      <c r="I8" s="27">
        <v>20545</v>
      </c>
      <c r="J8" s="27"/>
      <c r="K8" s="27">
        <v>26070</v>
      </c>
      <c r="L8" s="513">
        <v>29497</v>
      </c>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c r="BS8" s="106"/>
      <c r="BT8" s="106"/>
      <c r="BU8" s="106"/>
      <c r="BV8" s="106"/>
      <c r="BW8" s="106"/>
      <c r="BX8" s="106"/>
      <c r="BY8" s="106"/>
      <c r="BZ8" s="106"/>
      <c r="CA8" s="106"/>
      <c r="CB8" s="106"/>
      <c r="CC8" s="106"/>
      <c r="CD8" s="106"/>
      <c r="CE8" s="106"/>
      <c r="CF8" s="106"/>
      <c r="CG8" s="106"/>
      <c r="CH8" s="106"/>
      <c r="CI8" s="106"/>
      <c r="CJ8" s="106"/>
      <c r="CK8" s="106"/>
      <c r="CL8" s="106"/>
      <c r="CM8" s="106"/>
      <c r="CN8" s="106"/>
      <c r="CO8" s="106"/>
      <c r="CP8" s="106"/>
      <c r="CQ8" s="106"/>
      <c r="CR8" s="106"/>
      <c r="CS8" s="106"/>
      <c r="CT8" s="106"/>
      <c r="CU8" s="106"/>
      <c r="CV8" s="106"/>
      <c r="CW8" s="106"/>
      <c r="CX8" s="106"/>
      <c r="CY8" s="106"/>
      <c r="CZ8" s="106"/>
      <c r="DA8" s="106"/>
    </row>
    <row r="9" spans="1:105" outlineLevel="1">
      <c r="A9" s="3" t="s">
        <v>193</v>
      </c>
      <c r="B9" s="27">
        <v>11259</v>
      </c>
      <c r="C9" s="27">
        <v>12498</v>
      </c>
      <c r="D9" s="27"/>
      <c r="E9" s="27">
        <v>13954</v>
      </c>
      <c r="F9" s="27"/>
      <c r="G9" s="27">
        <v>11810</v>
      </c>
      <c r="H9" s="27"/>
      <c r="I9" s="27">
        <v>15155</v>
      </c>
      <c r="J9" s="27"/>
      <c r="K9" s="27">
        <v>21783</v>
      </c>
      <c r="L9" s="513">
        <v>26940</v>
      </c>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106"/>
      <c r="CT9" s="106"/>
      <c r="CU9" s="106"/>
      <c r="CV9" s="106"/>
      <c r="CW9" s="106"/>
      <c r="CX9" s="106"/>
      <c r="CY9" s="106"/>
      <c r="CZ9" s="106"/>
      <c r="DA9" s="106"/>
    </row>
    <row r="10" spans="1:105" outlineLevel="1">
      <c r="A10" s="3" t="s">
        <v>40</v>
      </c>
      <c r="B10" s="27">
        <v>-440</v>
      </c>
      <c r="C10" s="27">
        <v>-681</v>
      </c>
      <c r="D10" s="27"/>
      <c r="E10" s="27">
        <v>-647</v>
      </c>
      <c r="F10" s="27"/>
      <c r="G10" s="27">
        <v>-494</v>
      </c>
      <c r="H10" s="27"/>
      <c r="I10" s="27">
        <v>-696</v>
      </c>
      <c r="J10" s="27"/>
      <c r="K10" s="27">
        <v>-808</v>
      </c>
      <c r="L10" s="513">
        <v>-1025</v>
      </c>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c r="BY10" s="106"/>
      <c r="BZ10" s="106"/>
      <c r="CA10" s="106"/>
      <c r="CB10" s="106"/>
      <c r="CC10" s="106"/>
      <c r="CD10" s="106"/>
      <c r="CE10" s="106"/>
      <c r="CF10" s="106"/>
      <c r="CG10" s="106"/>
      <c r="CH10" s="106"/>
      <c r="CI10" s="106"/>
      <c r="CJ10" s="106"/>
      <c r="CK10" s="106"/>
      <c r="CL10" s="106"/>
      <c r="CM10" s="106"/>
      <c r="CN10" s="106"/>
      <c r="CO10" s="106"/>
      <c r="CP10" s="106"/>
      <c r="CQ10" s="106"/>
      <c r="CR10" s="106"/>
      <c r="CS10" s="106"/>
      <c r="CT10" s="106"/>
      <c r="CU10" s="106"/>
      <c r="CV10" s="106"/>
      <c r="CW10" s="106"/>
      <c r="CX10" s="106"/>
      <c r="CY10" s="106"/>
      <c r="CZ10" s="106"/>
      <c r="DA10" s="106"/>
    </row>
    <row r="11" spans="1:105" s="10" customFormat="1">
      <c r="A11" s="64" t="s">
        <v>39</v>
      </c>
      <c r="B11" s="81">
        <f t="shared" ref="B11:I11" si="0">SUM(B6:B10)</f>
        <v>90132</v>
      </c>
      <c r="C11" s="81">
        <f t="shared" si="0"/>
        <v>97132</v>
      </c>
      <c r="D11" s="81"/>
      <c r="E11" s="81">
        <f t="shared" si="0"/>
        <v>106104</v>
      </c>
      <c r="F11" s="81"/>
      <c r="G11" s="81">
        <f t="shared" si="0"/>
        <v>100554</v>
      </c>
      <c r="H11" s="81"/>
      <c r="I11" s="81">
        <f t="shared" si="0"/>
        <v>129545</v>
      </c>
      <c r="J11" s="81"/>
      <c r="K11" s="81">
        <f>SUM(K6:K10)</f>
        <v>158092</v>
      </c>
      <c r="L11" s="514">
        <f>SUM(L6:L10)</f>
        <v>170627</v>
      </c>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106"/>
      <c r="CT11" s="106"/>
      <c r="CU11" s="106"/>
      <c r="CV11" s="106"/>
      <c r="CW11" s="106"/>
      <c r="CX11" s="106"/>
      <c r="CY11" s="106"/>
      <c r="CZ11" s="106"/>
      <c r="DA11" s="106"/>
    </row>
    <row r="12" spans="1:105" s="10" customFormat="1">
      <c r="A12" s="9"/>
      <c r="B12" s="297"/>
      <c r="L12" s="515"/>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c r="CA12" s="106"/>
      <c r="CB12" s="106"/>
      <c r="CC12" s="106"/>
      <c r="CD12" s="106"/>
      <c r="CE12" s="106"/>
      <c r="CF12" s="106"/>
      <c r="CG12" s="106"/>
      <c r="CH12" s="106"/>
      <c r="CI12" s="106"/>
      <c r="CJ12" s="106"/>
      <c r="CK12" s="106"/>
      <c r="CL12" s="106"/>
      <c r="CM12" s="106"/>
      <c r="CN12" s="106"/>
      <c r="CO12" s="106"/>
      <c r="CP12" s="106"/>
      <c r="CQ12" s="106"/>
      <c r="CR12" s="106"/>
      <c r="CS12" s="106"/>
      <c r="CT12" s="106"/>
      <c r="CU12" s="106"/>
      <c r="CV12" s="106"/>
      <c r="CW12" s="106"/>
      <c r="CX12" s="106"/>
      <c r="CY12" s="106"/>
      <c r="CZ12" s="106"/>
      <c r="DA12" s="106"/>
    </row>
    <row r="13" spans="1:105">
      <c r="A13" s="9" t="s">
        <v>28</v>
      </c>
      <c r="B13" s="25"/>
      <c r="L13" s="389"/>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c r="BW13" s="106"/>
      <c r="BX13" s="106"/>
      <c r="BY13" s="106"/>
      <c r="BZ13" s="106"/>
      <c r="CA13" s="106"/>
      <c r="CB13" s="106"/>
      <c r="CC13" s="106"/>
      <c r="CD13" s="106"/>
      <c r="CE13" s="106"/>
      <c r="CF13" s="106"/>
      <c r="CG13" s="106"/>
      <c r="CH13" s="106"/>
      <c r="CI13" s="106"/>
      <c r="CJ13" s="106"/>
      <c r="CK13" s="106"/>
      <c r="CL13" s="106"/>
      <c r="CM13" s="106"/>
      <c r="CN13" s="106"/>
      <c r="CO13" s="106"/>
      <c r="CP13" s="106"/>
      <c r="CQ13" s="106"/>
      <c r="CR13" s="106"/>
      <c r="CS13" s="106"/>
      <c r="CT13" s="106"/>
      <c r="CU13" s="106"/>
      <c r="CV13" s="106"/>
      <c r="CW13" s="106"/>
      <c r="CX13" s="106"/>
      <c r="CY13" s="106"/>
      <c r="CZ13" s="106"/>
      <c r="DA13" s="106"/>
    </row>
    <row r="14" spans="1:105">
      <c r="A14" s="3" t="s">
        <v>2</v>
      </c>
      <c r="B14" s="27">
        <v>38924</v>
      </c>
      <c r="C14" s="27">
        <v>43972</v>
      </c>
      <c r="D14" s="27"/>
      <c r="E14" s="27">
        <v>48286</v>
      </c>
      <c r="F14" s="27"/>
      <c r="G14" s="27">
        <v>47329</v>
      </c>
      <c r="H14" s="27"/>
      <c r="I14" s="27">
        <v>49657</v>
      </c>
      <c r="J14" s="27"/>
      <c r="K14" s="27">
        <v>61058</v>
      </c>
      <c r="L14" s="513">
        <v>75552</v>
      </c>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row>
    <row r="15" spans="1:105">
      <c r="A15" s="3" t="s">
        <v>191</v>
      </c>
      <c r="B15" s="27">
        <v>19503</v>
      </c>
      <c r="C15" s="27">
        <v>22007</v>
      </c>
      <c r="D15" s="27"/>
      <c r="E15" s="27">
        <v>23570</v>
      </c>
      <c r="F15" s="27"/>
      <c r="G15" s="27">
        <v>24685</v>
      </c>
      <c r="H15" s="27"/>
      <c r="I15" s="27">
        <v>29219</v>
      </c>
      <c r="J15" s="27"/>
      <c r="K15" s="27">
        <v>38941</v>
      </c>
      <c r="L15" s="513">
        <v>42812</v>
      </c>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c r="CA15" s="106"/>
      <c r="CB15" s="106"/>
      <c r="CC15" s="106"/>
      <c r="CD15" s="106"/>
      <c r="CE15" s="106"/>
      <c r="CF15" s="106"/>
      <c r="CG15" s="106"/>
      <c r="CH15" s="106"/>
      <c r="CI15" s="106"/>
      <c r="CJ15" s="106"/>
      <c r="CK15" s="106"/>
      <c r="CL15" s="106"/>
      <c r="CM15" s="106"/>
      <c r="CN15" s="106"/>
      <c r="CO15" s="106"/>
      <c r="CP15" s="106"/>
      <c r="CQ15" s="106"/>
      <c r="CR15" s="106"/>
      <c r="CS15" s="106"/>
      <c r="CT15" s="106"/>
      <c r="CU15" s="106"/>
      <c r="CV15" s="106"/>
      <c r="CW15" s="106"/>
      <c r="CX15" s="106"/>
      <c r="CY15" s="106"/>
      <c r="CZ15" s="106"/>
      <c r="DA15" s="106"/>
    </row>
    <row r="16" spans="1:105">
      <c r="A16" s="3" t="s">
        <v>3</v>
      </c>
      <c r="B16" s="27">
        <v>16431</v>
      </c>
      <c r="C16" s="27">
        <v>17933</v>
      </c>
      <c r="D16" s="27"/>
      <c r="E16" s="27">
        <v>18712</v>
      </c>
      <c r="F16" s="27"/>
      <c r="G16" s="27">
        <v>16176</v>
      </c>
      <c r="H16" s="27"/>
      <c r="I16" s="27">
        <v>19421</v>
      </c>
      <c r="J16" s="27"/>
      <c r="K16" s="27">
        <v>23007</v>
      </c>
      <c r="L16" s="513">
        <v>28453</v>
      </c>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row>
    <row r="17" spans="1:105">
      <c r="A17" s="3" t="s">
        <v>193</v>
      </c>
      <c r="B17" s="27">
        <v>11217</v>
      </c>
      <c r="C17" s="27">
        <v>12042</v>
      </c>
      <c r="D17" s="27"/>
      <c r="E17" s="27">
        <v>13915</v>
      </c>
      <c r="F17" s="27"/>
      <c r="G17" s="27">
        <v>12106</v>
      </c>
      <c r="H17" s="27"/>
      <c r="I17" s="27">
        <v>13234</v>
      </c>
      <c r="J17" s="27"/>
      <c r="K17" s="27">
        <v>19053</v>
      </c>
      <c r="L17" s="513">
        <v>26899</v>
      </c>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row>
    <row r="18" spans="1:105">
      <c r="A18" s="3" t="s">
        <v>87</v>
      </c>
      <c r="B18" s="27">
        <v>-422</v>
      </c>
      <c r="C18" s="27">
        <v>-591</v>
      </c>
      <c r="D18" s="27"/>
      <c r="E18" s="27">
        <v>-727</v>
      </c>
      <c r="F18" s="27"/>
      <c r="G18" s="27">
        <v>-509</v>
      </c>
      <c r="H18" s="27"/>
      <c r="I18" s="27">
        <v>-619</v>
      </c>
      <c r="J18" s="27"/>
      <c r="K18" s="27">
        <v>-734</v>
      </c>
      <c r="L18" s="513">
        <v>-1052</v>
      </c>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6"/>
      <c r="BC18" s="106"/>
      <c r="BD18" s="106"/>
      <c r="BE18" s="106"/>
      <c r="BF18" s="106"/>
      <c r="BG18" s="106"/>
      <c r="BH18" s="106"/>
      <c r="BI18" s="106"/>
      <c r="BJ18" s="106"/>
      <c r="BK18" s="106"/>
      <c r="BL18" s="106"/>
      <c r="BM18" s="106"/>
      <c r="BN18" s="106"/>
      <c r="BO18" s="106"/>
      <c r="BP18" s="106"/>
      <c r="BQ18" s="106"/>
      <c r="BR18" s="106"/>
      <c r="BS18" s="106"/>
      <c r="BT18" s="106"/>
      <c r="BU18" s="106"/>
      <c r="BV18" s="106"/>
      <c r="BW18" s="106"/>
      <c r="BX18" s="106"/>
      <c r="BY18" s="106"/>
      <c r="BZ18" s="106"/>
      <c r="CA18" s="106"/>
      <c r="CB18" s="106"/>
      <c r="CC18" s="106"/>
      <c r="CD18" s="106"/>
      <c r="CE18" s="106"/>
      <c r="CF18" s="106"/>
      <c r="CG18" s="106"/>
      <c r="CH18" s="106"/>
      <c r="CI18" s="106"/>
      <c r="CJ18" s="106"/>
      <c r="CK18" s="106"/>
      <c r="CL18" s="106"/>
      <c r="CM18" s="106"/>
      <c r="CN18" s="106"/>
      <c r="CO18" s="106"/>
      <c r="CP18" s="106"/>
      <c r="CQ18" s="106"/>
      <c r="CR18" s="106"/>
      <c r="CS18" s="106"/>
      <c r="CT18" s="106"/>
      <c r="CU18" s="106"/>
      <c r="CV18" s="106"/>
      <c r="CW18" s="106"/>
      <c r="CX18" s="106"/>
      <c r="CY18" s="106"/>
      <c r="CZ18" s="106"/>
      <c r="DA18" s="106"/>
    </row>
    <row r="19" spans="1:105" s="10" customFormat="1">
      <c r="A19" s="64" t="s">
        <v>28</v>
      </c>
      <c r="B19" s="81">
        <f t="shared" ref="B19:I19" si="1">SUM(B14:B18)</f>
        <v>85653</v>
      </c>
      <c r="C19" s="81">
        <f t="shared" si="1"/>
        <v>95363</v>
      </c>
      <c r="D19" s="81"/>
      <c r="E19" s="81">
        <f t="shared" si="1"/>
        <v>103756</v>
      </c>
      <c r="F19" s="81"/>
      <c r="G19" s="81">
        <f t="shared" si="1"/>
        <v>99787</v>
      </c>
      <c r="H19" s="81"/>
      <c r="I19" s="81">
        <f t="shared" si="1"/>
        <v>110912</v>
      </c>
      <c r="J19" s="81"/>
      <c r="K19" s="81">
        <f>SUM(K14:K18)</f>
        <v>141325</v>
      </c>
      <c r="L19" s="514">
        <f>SUM(L14:L18)</f>
        <v>172664</v>
      </c>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06"/>
      <c r="BX19" s="106"/>
      <c r="BY19" s="106"/>
      <c r="BZ19" s="106"/>
      <c r="CA19" s="106"/>
      <c r="CB19" s="106"/>
      <c r="CC19" s="106"/>
      <c r="CD19" s="106"/>
      <c r="CE19" s="106"/>
      <c r="CF19" s="106"/>
      <c r="CG19" s="106"/>
      <c r="CH19" s="106"/>
      <c r="CI19" s="106"/>
      <c r="CJ19" s="106"/>
      <c r="CK19" s="106"/>
      <c r="CL19" s="106"/>
      <c r="CM19" s="106"/>
      <c r="CN19" s="106"/>
      <c r="CO19" s="106"/>
      <c r="CP19" s="106"/>
      <c r="CQ19" s="106"/>
      <c r="CR19" s="106"/>
      <c r="CS19" s="106"/>
      <c r="CT19" s="106"/>
      <c r="CU19" s="106"/>
      <c r="CV19" s="106"/>
      <c r="CW19" s="106"/>
      <c r="CX19" s="106"/>
      <c r="CY19" s="106"/>
      <c r="CZ19" s="106"/>
      <c r="DA19" s="106"/>
    </row>
    <row r="20" spans="1:105">
      <c r="A20" s="3" t="s">
        <v>29</v>
      </c>
      <c r="B20" s="27">
        <v>-48631</v>
      </c>
      <c r="C20" s="27">
        <v>-54142</v>
      </c>
      <c r="D20" s="27"/>
      <c r="E20" s="27">
        <v>-59024</v>
      </c>
      <c r="F20" s="27"/>
      <c r="G20" s="27">
        <v>-58607</v>
      </c>
      <c r="H20" s="27"/>
      <c r="I20" s="27">
        <v>-64383</v>
      </c>
      <c r="J20" s="27"/>
      <c r="K20" s="27">
        <v>-81941</v>
      </c>
      <c r="L20" s="513">
        <v>-97547</v>
      </c>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c r="BK20" s="106"/>
      <c r="BL20" s="106"/>
      <c r="BM20" s="106"/>
      <c r="BN20" s="106"/>
      <c r="BO20" s="106"/>
      <c r="BP20" s="106"/>
      <c r="BQ20" s="106"/>
      <c r="BR20" s="106"/>
      <c r="BS20" s="106"/>
      <c r="BT20" s="106"/>
      <c r="BU20" s="106"/>
      <c r="BV20" s="106"/>
      <c r="BW20" s="106"/>
      <c r="BX20" s="106"/>
      <c r="BY20" s="106"/>
      <c r="BZ20" s="106"/>
      <c r="CA20" s="106"/>
      <c r="CB20" s="106"/>
      <c r="CC20" s="106"/>
      <c r="CD20" s="106"/>
      <c r="CE20" s="106"/>
      <c r="CF20" s="106"/>
      <c r="CG20" s="106"/>
      <c r="CH20" s="106"/>
      <c r="CI20" s="106"/>
      <c r="CJ20" s="106"/>
      <c r="CK20" s="106"/>
      <c r="CL20" s="106"/>
      <c r="CM20" s="106"/>
      <c r="CN20" s="106"/>
      <c r="CO20" s="106"/>
      <c r="CP20" s="106"/>
      <c r="CQ20" s="106"/>
      <c r="CR20" s="106"/>
      <c r="CS20" s="106"/>
      <c r="CT20" s="106"/>
      <c r="CU20" s="106"/>
      <c r="CV20" s="106"/>
      <c r="CW20" s="106"/>
      <c r="CX20" s="106"/>
      <c r="CY20" s="106"/>
      <c r="CZ20" s="106"/>
      <c r="DA20" s="106"/>
    </row>
    <row r="21" spans="1:105" s="10" customFormat="1">
      <c r="A21" s="9" t="s">
        <v>15</v>
      </c>
      <c r="B21" s="147">
        <f t="shared" ref="B21:I21" si="2">SUM(B19:B20)</f>
        <v>37022</v>
      </c>
      <c r="C21" s="147">
        <f t="shared" si="2"/>
        <v>41221</v>
      </c>
      <c r="D21" s="147"/>
      <c r="E21" s="147">
        <f t="shared" si="2"/>
        <v>44732</v>
      </c>
      <c r="F21" s="147"/>
      <c r="G21" s="147">
        <f t="shared" si="2"/>
        <v>41180</v>
      </c>
      <c r="H21" s="147"/>
      <c r="I21" s="147">
        <f t="shared" si="2"/>
        <v>46529</v>
      </c>
      <c r="J21" s="147"/>
      <c r="K21" s="147">
        <f>SUM(K19:K20)</f>
        <v>59384</v>
      </c>
      <c r="L21" s="516">
        <v>75117</v>
      </c>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106"/>
      <c r="BZ21" s="106"/>
      <c r="CA21" s="106"/>
      <c r="CB21" s="106"/>
      <c r="CC21" s="106"/>
      <c r="CD21" s="106"/>
      <c r="CE21" s="106"/>
      <c r="CF21" s="106"/>
      <c r="CG21" s="106"/>
      <c r="CH21" s="106"/>
      <c r="CI21" s="106"/>
      <c r="CJ21" s="106"/>
      <c r="CK21" s="106"/>
      <c r="CL21" s="106"/>
      <c r="CM21" s="106"/>
      <c r="CN21" s="106"/>
      <c r="CO21" s="106"/>
      <c r="CP21" s="106"/>
      <c r="CQ21" s="106"/>
      <c r="CR21" s="106"/>
      <c r="CS21" s="106"/>
      <c r="CT21" s="106"/>
      <c r="CU21" s="106"/>
      <c r="CV21" s="106"/>
      <c r="CW21" s="106"/>
      <c r="CX21" s="106"/>
      <c r="CY21" s="106"/>
      <c r="CZ21" s="106"/>
      <c r="DA21" s="106"/>
    </row>
    <row r="22" spans="1:105" outlineLevel="1">
      <c r="A22" s="3" t="s">
        <v>16</v>
      </c>
      <c r="B22" s="27">
        <v>-10143</v>
      </c>
      <c r="C22" s="27">
        <v>-11155</v>
      </c>
      <c r="D22" s="27"/>
      <c r="E22" s="27">
        <v>-12118</v>
      </c>
      <c r="F22" s="27"/>
      <c r="G22" s="27">
        <v>-11334</v>
      </c>
      <c r="H22" s="27"/>
      <c r="I22" s="27">
        <v>-12178</v>
      </c>
      <c r="J22" s="27"/>
      <c r="K22" s="27">
        <v>-15629</v>
      </c>
      <c r="L22" s="513">
        <v>-19387</v>
      </c>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c r="BP22" s="106"/>
      <c r="BQ22" s="106"/>
      <c r="BR22" s="106"/>
      <c r="BS22" s="106"/>
      <c r="BT22" s="106"/>
      <c r="BU22" s="106"/>
      <c r="BV22" s="106"/>
      <c r="BW22" s="106"/>
      <c r="BX22" s="106"/>
      <c r="BY22" s="106"/>
      <c r="BZ22" s="106"/>
      <c r="CA22" s="106"/>
      <c r="CB22" s="106"/>
      <c r="CC22" s="106"/>
      <c r="CD22" s="106"/>
      <c r="CE22" s="106"/>
      <c r="CF22" s="106"/>
      <c r="CG22" s="106"/>
      <c r="CH22" s="106"/>
      <c r="CI22" s="106"/>
      <c r="CJ22" s="106"/>
      <c r="CK22" s="106"/>
      <c r="CL22" s="106"/>
      <c r="CM22" s="106"/>
      <c r="CN22" s="106"/>
      <c r="CO22" s="106"/>
      <c r="CP22" s="106"/>
      <c r="CQ22" s="106"/>
      <c r="CR22" s="106"/>
      <c r="CS22" s="106"/>
      <c r="CT22" s="106"/>
      <c r="CU22" s="106"/>
      <c r="CV22" s="106"/>
      <c r="CW22" s="106"/>
      <c r="CX22" s="106"/>
      <c r="CY22" s="106"/>
      <c r="CZ22" s="106"/>
      <c r="DA22" s="106"/>
    </row>
    <row r="23" spans="1:105" outlineLevel="1">
      <c r="A23" s="3" t="s">
        <v>27</v>
      </c>
      <c r="B23" s="27">
        <v>-5599</v>
      </c>
      <c r="C23" s="27">
        <v>-6056</v>
      </c>
      <c r="D23" s="27"/>
      <c r="E23" s="27">
        <v>-7226</v>
      </c>
      <c r="F23" s="27"/>
      <c r="G23" s="27">
        <v>-6493</v>
      </c>
      <c r="H23" s="27"/>
      <c r="I23" s="27">
        <v>-7283</v>
      </c>
      <c r="J23" s="27"/>
      <c r="K23" s="27">
        <v>-7961</v>
      </c>
      <c r="L23" s="513">
        <v>-10649</v>
      </c>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106"/>
      <c r="BX23" s="106"/>
      <c r="BY23" s="106"/>
      <c r="BZ23" s="106"/>
      <c r="CA23" s="106"/>
      <c r="CB23" s="106"/>
      <c r="CC23" s="106"/>
      <c r="CD23" s="106"/>
      <c r="CE23" s="106"/>
      <c r="CF23" s="106"/>
      <c r="CG23" s="106"/>
      <c r="CH23" s="106"/>
      <c r="CI23" s="106"/>
      <c r="CJ23" s="106"/>
      <c r="CK23" s="106"/>
      <c r="CL23" s="106"/>
      <c r="CM23" s="106"/>
      <c r="CN23" s="106"/>
      <c r="CO23" s="106"/>
      <c r="CP23" s="106"/>
      <c r="CQ23" s="106"/>
      <c r="CR23" s="106"/>
      <c r="CS23" s="106"/>
      <c r="CT23" s="106"/>
      <c r="CU23" s="106"/>
      <c r="CV23" s="106"/>
      <c r="CW23" s="106"/>
      <c r="CX23" s="106"/>
      <c r="CY23" s="106"/>
      <c r="CZ23" s="106"/>
      <c r="DA23" s="106"/>
    </row>
    <row r="24" spans="1:105" outlineLevel="1">
      <c r="A24" s="3" t="s">
        <v>17</v>
      </c>
      <c r="B24" s="27">
        <v>-2928</v>
      </c>
      <c r="C24" s="27">
        <v>-3166</v>
      </c>
      <c r="D24" s="27"/>
      <c r="E24" s="27">
        <v>-3631</v>
      </c>
      <c r="F24" s="27"/>
      <c r="G24" s="27">
        <v>-3762</v>
      </c>
      <c r="H24" s="27"/>
      <c r="I24" s="27">
        <v>-4125</v>
      </c>
      <c r="J24" s="27"/>
      <c r="K24" s="27">
        <v>-5389</v>
      </c>
      <c r="L24" s="513">
        <v>-6693</v>
      </c>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06"/>
      <c r="CA24" s="106"/>
      <c r="CB24" s="106"/>
      <c r="CC24" s="106"/>
      <c r="CD24" s="106"/>
      <c r="CE24" s="106"/>
      <c r="CF24" s="106"/>
      <c r="CG24" s="106"/>
      <c r="CH24" s="106"/>
      <c r="CI24" s="106"/>
      <c r="CJ24" s="106"/>
      <c r="CK24" s="106"/>
      <c r="CL24" s="106"/>
      <c r="CM24" s="106"/>
      <c r="CN24" s="106"/>
      <c r="CO24" s="106"/>
      <c r="CP24" s="106"/>
      <c r="CQ24" s="106"/>
      <c r="CR24" s="106"/>
      <c r="CS24" s="106"/>
      <c r="CT24" s="106"/>
      <c r="CU24" s="106"/>
      <c r="CV24" s="106"/>
      <c r="CW24" s="106"/>
      <c r="CX24" s="106"/>
      <c r="CY24" s="106"/>
      <c r="CZ24" s="106"/>
      <c r="DA24" s="106"/>
    </row>
    <row r="25" spans="1:105" outlineLevel="1">
      <c r="A25" s="3" t="s">
        <v>92</v>
      </c>
      <c r="B25" s="27">
        <v>396</v>
      </c>
      <c r="C25" s="27">
        <v>343</v>
      </c>
      <c r="D25" s="27"/>
      <c r="E25" s="27">
        <v>140</v>
      </c>
      <c r="F25" s="27"/>
      <c r="G25" s="27">
        <v>-445</v>
      </c>
      <c r="H25" s="27"/>
      <c r="I25" s="27">
        <v>616</v>
      </c>
      <c r="J25" s="27"/>
      <c r="K25" s="27">
        <v>-189</v>
      </c>
      <c r="L25" s="513">
        <v>-1297</v>
      </c>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c r="BV25" s="106"/>
      <c r="BW25" s="106"/>
      <c r="BX25" s="106"/>
      <c r="BY25" s="106"/>
      <c r="BZ25" s="106"/>
      <c r="CA25" s="106"/>
      <c r="CB25" s="106"/>
      <c r="CC25" s="106"/>
      <c r="CD25" s="106"/>
      <c r="CE25" s="106"/>
      <c r="CF25" s="106"/>
      <c r="CG25" s="106"/>
      <c r="CH25" s="106"/>
      <c r="CI25" s="106"/>
      <c r="CJ25" s="106"/>
      <c r="CK25" s="106"/>
      <c r="CL25" s="106"/>
      <c r="CM25" s="106"/>
      <c r="CN25" s="106"/>
      <c r="CO25" s="106"/>
      <c r="CP25" s="106"/>
      <c r="CQ25" s="106"/>
      <c r="CR25" s="106"/>
      <c r="CS25" s="106"/>
      <c r="CT25" s="106"/>
      <c r="CU25" s="106"/>
      <c r="CV25" s="106"/>
      <c r="CW25" s="106"/>
      <c r="CX25" s="106"/>
      <c r="CY25" s="106"/>
      <c r="CZ25" s="106"/>
      <c r="DA25" s="106"/>
    </row>
    <row r="26" spans="1:105" s="11" customFormat="1" outlineLevel="1">
      <c r="A26" s="65" t="s">
        <v>4</v>
      </c>
      <c r="B26" s="28">
        <f>B20+B22+B23+B24+B25</f>
        <v>-66905</v>
      </c>
      <c r="C26" s="28">
        <f>C20+C22+C23+C24+C25</f>
        <v>-74176</v>
      </c>
      <c r="D26" s="28"/>
      <c r="E26" s="28">
        <f>E20+E22+E23+E24+E25</f>
        <v>-81859</v>
      </c>
      <c r="F26" s="28"/>
      <c r="G26" s="28">
        <v>-80641</v>
      </c>
      <c r="H26" s="28"/>
      <c r="I26" s="28">
        <v>-87353</v>
      </c>
      <c r="J26" s="28"/>
      <c r="K26" s="28">
        <v>-111109</v>
      </c>
      <c r="L26" s="517">
        <v>-135573</v>
      </c>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c r="CG26" s="106"/>
      <c r="CH26" s="106"/>
      <c r="CI26" s="106"/>
      <c r="CJ26" s="106"/>
      <c r="CK26" s="106"/>
      <c r="CL26" s="106"/>
      <c r="CM26" s="106"/>
      <c r="CN26" s="106"/>
      <c r="CO26" s="106"/>
      <c r="CP26" s="106"/>
      <c r="CQ26" s="106"/>
      <c r="CR26" s="106"/>
      <c r="CS26" s="106"/>
      <c r="CT26" s="106"/>
      <c r="CU26" s="106"/>
      <c r="CV26" s="106"/>
      <c r="CW26" s="106"/>
      <c r="CX26" s="106"/>
      <c r="CY26" s="106"/>
      <c r="CZ26" s="106"/>
      <c r="DA26" s="106"/>
    </row>
    <row r="27" spans="1:105">
      <c r="A27" s="12" t="s">
        <v>54</v>
      </c>
      <c r="B27" s="172"/>
      <c r="C27" s="172"/>
      <c r="D27" s="172"/>
      <c r="E27" s="172"/>
      <c r="F27" s="172"/>
      <c r="G27" s="172"/>
      <c r="H27" s="172"/>
      <c r="I27" s="172"/>
      <c r="J27" s="172"/>
      <c r="K27" s="172"/>
      <c r="L27" s="518"/>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6"/>
      <c r="BV27" s="106"/>
      <c r="BW27" s="106"/>
      <c r="BX27" s="106"/>
      <c r="BY27" s="106"/>
      <c r="BZ27" s="106"/>
      <c r="CA27" s="106"/>
      <c r="CB27" s="106"/>
      <c r="CC27" s="106"/>
      <c r="CD27" s="106"/>
      <c r="CE27" s="106"/>
      <c r="CF27" s="106"/>
      <c r="CG27" s="106"/>
      <c r="CH27" s="106"/>
      <c r="CI27" s="106"/>
      <c r="CJ27" s="106"/>
      <c r="CK27" s="106"/>
      <c r="CL27" s="106"/>
      <c r="CM27" s="106"/>
      <c r="CN27" s="106"/>
      <c r="CO27" s="106"/>
      <c r="CP27" s="106"/>
      <c r="CQ27" s="106"/>
      <c r="CR27" s="106"/>
      <c r="CS27" s="106"/>
      <c r="CT27" s="106"/>
      <c r="CU27" s="106"/>
      <c r="CV27" s="106"/>
      <c r="CW27" s="106"/>
      <c r="CX27" s="106"/>
      <c r="CY27" s="106"/>
      <c r="CZ27" s="106"/>
      <c r="DA27" s="106"/>
    </row>
    <row r="28" spans="1:105">
      <c r="A28" s="3" t="s">
        <v>2</v>
      </c>
      <c r="B28" s="149">
        <v>8962</v>
      </c>
      <c r="C28" s="149">
        <v>10263</v>
      </c>
      <c r="D28" s="149"/>
      <c r="E28" s="149">
        <v>11198</v>
      </c>
      <c r="F28" s="149"/>
      <c r="G28" s="149">
        <v>10658</v>
      </c>
      <c r="H28" s="149"/>
      <c r="I28" s="149">
        <v>11874</v>
      </c>
      <c r="J28" s="149"/>
      <c r="K28" s="149">
        <v>14425</v>
      </c>
      <c r="L28" s="519">
        <v>18488</v>
      </c>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6"/>
      <c r="BJ28" s="106"/>
      <c r="BK28" s="106"/>
      <c r="BL28" s="106"/>
      <c r="BM28" s="106"/>
      <c r="BN28" s="106"/>
      <c r="BO28" s="106"/>
      <c r="BP28" s="106"/>
      <c r="BQ28" s="106"/>
      <c r="BR28" s="106"/>
      <c r="BS28" s="106"/>
      <c r="BT28" s="106"/>
      <c r="BU28" s="106"/>
      <c r="BV28" s="106"/>
      <c r="BW28" s="106"/>
      <c r="BX28" s="106"/>
      <c r="BY28" s="106"/>
      <c r="BZ28" s="106"/>
      <c r="CA28" s="106"/>
      <c r="CB28" s="106"/>
      <c r="CC28" s="106"/>
      <c r="CD28" s="106"/>
      <c r="CE28" s="106"/>
      <c r="CF28" s="106"/>
      <c r="CG28" s="106"/>
      <c r="CH28" s="106"/>
      <c r="CI28" s="106"/>
      <c r="CJ28" s="106"/>
      <c r="CK28" s="106"/>
      <c r="CL28" s="106"/>
      <c r="CM28" s="106"/>
      <c r="CN28" s="106"/>
      <c r="CO28" s="106"/>
      <c r="CP28" s="106"/>
      <c r="CQ28" s="106"/>
      <c r="CR28" s="106"/>
      <c r="CS28" s="106"/>
      <c r="CT28" s="106"/>
      <c r="CU28" s="106"/>
      <c r="CV28" s="106"/>
      <c r="CW28" s="106"/>
      <c r="CX28" s="106"/>
      <c r="CY28" s="106"/>
      <c r="CZ28" s="106"/>
      <c r="DA28" s="106"/>
    </row>
    <row r="29" spans="1:105">
      <c r="A29" s="3" t="s">
        <v>191</v>
      </c>
      <c r="B29" s="149">
        <v>4924</v>
      </c>
      <c r="C29" s="149">
        <v>5522</v>
      </c>
      <c r="D29" s="149"/>
      <c r="E29" s="149">
        <v>5792</v>
      </c>
      <c r="F29" s="149"/>
      <c r="G29" s="149">
        <v>5519</v>
      </c>
      <c r="H29" s="149"/>
      <c r="I29" s="149">
        <v>7066</v>
      </c>
      <c r="J29" s="149"/>
      <c r="K29" s="149">
        <v>8407</v>
      </c>
      <c r="L29" s="519">
        <v>9607</v>
      </c>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06"/>
      <c r="BZ29" s="106"/>
      <c r="CA29" s="106"/>
      <c r="CB29" s="106"/>
      <c r="CC29" s="106"/>
      <c r="CD29" s="106"/>
      <c r="CE29" s="106"/>
      <c r="CF29" s="106"/>
      <c r="CG29" s="106"/>
      <c r="CH29" s="106"/>
      <c r="CI29" s="106"/>
      <c r="CJ29" s="106"/>
      <c r="CK29" s="106"/>
      <c r="CL29" s="106"/>
      <c r="CM29" s="106"/>
      <c r="CN29" s="106"/>
      <c r="CO29" s="106"/>
      <c r="CP29" s="106"/>
      <c r="CQ29" s="106"/>
      <c r="CR29" s="106"/>
      <c r="CS29" s="106"/>
      <c r="CT29" s="106"/>
      <c r="CU29" s="106"/>
      <c r="CV29" s="106"/>
      <c r="CW29" s="106"/>
      <c r="CX29" s="106"/>
      <c r="CY29" s="106"/>
      <c r="CZ29" s="106"/>
      <c r="DA29" s="106"/>
    </row>
    <row r="30" spans="1:105">
      <c r="A30" s="3" t="s">
        <v>3</v>
      </c>
      <c r="B30" s="149">
        <v>4194</v>
      </c>
      <c r="C30" s="149">
        <v>4188</v>
      </c>
      <c r="D30" s="149"/>
      <c r="E30" s="149">
        <v>4069</v>
      </c>
      <c r="F30" s="149"/>
      <c r="G30" s="149">
        <v>2422</v>
      </c>
      <c r="H30" s="149"/>
      <c r="I30" s="149">
        <v>3976</v>
      </c>
      <c r="J30" s="149"/>
      <c r="K30" s="149">
        <v>4597</v>
      </c>
      <c r="L30" s="519">
        <v>6183</v>
      </c>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c r="BU30" s="106"/>
      <c r="BV30" s="106"/>
      <c r="BW30" s="106"/>
      <c r="BX30" s="106"/>
      <c r="BY30" s="106"/>
      <c r="BZ30" s="106"/>
      <c r="CA30" s="106"/>
      <c r="CB30" s="106"/>
      <c r="CC30" s="106"/>
      <c r="CD30" s="106"/>
      <c r="CE30" s="106"/>
      <c r="CF30" s="106"/>
      <c r="CG30" s="106"/>
      <c r="CH30" s="106"/>
      <c r="CI30" s="106"/>
      <c r="CJ30" s="106"/>
      <c r="CK30" s="106"/>
      <c r="CL30" s="106"/>
      <c r="CM30" s="106"/>
      <c r="CN30" s="106"/>
      <c r="CO30" s="106"/>
      <c r="CP30" s="106"/>
      <c r="CQ30" s="106"/>
      <c r="CR30" s="106"/>
      <c r="CS30" s="106"/>
      <c r="CT30" s="106"/>
      <c r="CU30" s="106"/>
      <c r="CV30" s="106"/>
      <c r="CW30" s="106"/>
      <c r="CX30" s="106"/>
      <c r="CY30" s="106"/>
      <c r="CZ30" s="106"/>
      <c r="DA30" s="106"/>
    </row>
    <row r="31" spans="1:105">
      <c r="A31" s="3" t="s">
        <v>193</v>
      </c>
      <c r="B31" s="149">
        <v>1705</v>
      </c>
      <c r="C31" s="149">
        <v>2006</v>
      </c>
      <c r="D31" s="149"/>
      <c r="E31" s="149">
        <v>2308</v>
      </c>
      <c r="F31" s="149"/>
      <c r="G31" s="149">
        <v>1594</v>
      </c>
      <c r="H31" s="149"/>
      <c r="I31" s="149">
        <v>2121</v>
      </c>
      <c r="J31" s="149"/>
      <c r="K31" s="149">
        <v>3525</v>
      </c>
      <c r="L31" s="519">
        <v>5191</v>
      </c>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6"/>
      <c r="BQ31" s="106"/>
      <c r="BR31" s="106"/>
      <c r="BS31" s="106"/>
      <c r="BT31" s="106"/>
      <c r="BU31" s="106"/>
      <c r="BV31" s="106"/>
      <c r="BW31" s="106"/>
      <c r="BX31" s="106"/>
      <c r="BY31" s="106"/>
      <c r="BZ31" s="106"/>
      <c r="CA31" s="106"/>
      <c r="CB31" s="106"/>
      <c r="CC31" s="106"/>
      <c r="CD31" s="106"/>
      <c r="CE31" s="106"/>
      <c r="CF31" s="106"/>
      <c r="CG31" s="106"/>
      <c r="CH31" s="106"/>
      <c r="CI31" s="106"/>
      <c r="CJ31" s="106"/>
      <c r="CK31" s="106"/>
      <c r="CL31" s="106"/>
      <c r="CM31" s="106"/>
      <c r="CN31" s="106"/>
      <c r="CO31" s="106"/>
      <c r="CP31" s="106"/>
      <c r="CQ31" s="106"/>
      <c r="CR31" s="106"/>
      <c r="CS31" s="106"/>
      <c r="CT31" s="106"/>
      <c r="CU31" s="106"/>
      <c r="CV31" s="106"/>
      <c r="CW31" s="106"/>
      <c r="CX31" s="106"/>
      <c r="CY31" s="106"/>
      <c r="CZ31" s="106"/>
      <c r="DA31" s="106"/>
    </row>
    <row r="32" spans="1:105">
      <c r="A32" s="3" t="s">
        <v>341</v>
      </c>
      <c r="B32" s="150">
        <v>-1037</v>
      </c>
      <c r="C32" s="150">
        <v>-792</v>
      </c>
      <c r="D32" s="150"/>
      <c r="E32" s="150">
        <v>-1470</v>
      </c>
      <c r="F32" s="150"/>
      <c r="G32" s="150">
        <v>-1047</v>
      </c>
      <c r="H32" s="150"/>
      <c r="I32" s="150">
        <v>-1478</v>
      </c>
      <c r="J32" s="150"/>
      <c r="K32" s="150">
        <v>-738</v>
      </c>
      <c r="L32" s="520">
        <v>-2378</v>
      </c>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S32" s="106"/>
      <c r="BT32" s="106"/>
      <c r="BU32" s="106"/>
      <c r="BV32" s="106"/>
      <c r="BW32" s="106"/>
      <c r="BX32" s="106"/>
      <c r="BY32" s="106"/>
      <c r="BZ32" s="106"/>
      <c r="CA32" s="106"/>
      <c r="CB32" s="106"/>
      <c r="CC32" s="106"/>
      <c r="CD32" s="106"/>
      <c r="CE32" s="106"/>
      <c r="CF32" s="106"/>
      <c r="CG32" s="106"/>
      <c r="CH32" s="106"/>
      <c r="CI32" s="106"/>
      <c r="CJ32" s="106"/>
      <c r="CK32" s="106"/>
      <c r="CL32" s="106"/>
      <c r="CM32" s="106"/>
      <c r="CN32" s="106"/>
      <c r="CO32" s="106"/>
      <c r="CP32" s="106"/>
      <c r="CQ32" s="106"/>
      <c r="CR32" s="106"/>
      <c r="CS32" s="106"/>
      <c r="CT32" s="106"/>
      <c r="CU32" s="106"/>
      <c r="CV32" s="106"/>
      <c r="CW32" s="106"/>
      <c r="CX32" s="106"/>
      <c r="CY32" s="106"/>
      <c r="CZ32" s="106"/>
      <c r="DA32" s="106"/>
    </row>
    <row r="33" spans="1:105">
      <c r="A33" s="3"/>
      <c r="B33" s="27"/>
      <c r="L33" s="389"/>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c r="BU33" s="106"/>
      <c r="BV33" s="106"/>
      <c r="BW33" s="106"/>
      <c r="BX33" s="106"/>
      <c r="BY33" s="106"/>
      <c r="BZ33" s="106"/>
      <c r="CA33" s="106"/>
      <c r="CB33" s="106"/>
      <c r="CC33" s="106"/>
      <c r="CD33" s="106"/>
      <c r="CE33" s="106"/>
      <c r="CF33" s="106"/>
      <c r="CG33" s="106"/>
      <c r="CH33" s="106"/>
      <c r="CI33" s="106"/>
      <c r="CJ33" s="106"/>
      <c r="CK33" s="106"/>
      <c r="CL33" s="106"/>
      <c r="CM33" s="106"/>
      <c r="CN33" s="106"/>
      <c r="CO33" s="106"/>
      <c r="CP33" s="106"/>
      <c r="CQ33" s="106"/>
      <c r="CR33" s="106"/>
      <c r="CS33" s="106"/>
      <c r="CT33" s="106"/>
      <c r="CU33" s="106"/>
      <c r="CV33" s="106"/>
      <c r="CW33" s="106"/>
      <c r="CX33" s="106"/>
      <c r="CY33" s="106"/>
      <c r="CZ33" s="106"/>
      <c r="DA33" s="106"/>
    </row>
    <row r="34" spans="1:105" s="10" customFormat="1">
      <c r="A34" s="64" t="s">
        <v>54</v>
      </c>
      <c r="B34" s="81">
        <f t="shared" ref="B34:I34" si="3">SUM(B28:B32)</f>
        <v>18748</v>
      </c>
      <c r="C34" s="81">
        <f t="shared" si="3"/>
        <v>21187</v>
      </c>
      <c r="D34" s="81"/>
      <c r="E34" s="81">
        <f t="shared" si="3"/>
        <v>21897</v>
      </c>
      <c r="F34" s="81"/>
      <c r="G34" s="81">
        <f t="shared" si="3"/>
        <v>19146</v>
      </c>
      <c r="H34" s="81"/>
      <c r="I34" s="81">
        <f t="shared" si="3"/>
        <v>23559</v>
      </c>
      <c r="J34" s="81"/>
      <c r="K34" s="81">
        <f>SUM(K28:K32)</f>
        <v>30216</v>
      </c>
      <c r="L34" s="514">
        <f>SUM(L28:L32)</f>
        <v>37091</v>
      </c>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S34" s="106"/>
      <c r="BT34" s="106"/>
      <c r="BU34" s="106"/>
      <c r="BV34" s="106"/>
      <c r="BW34" s="106"/>
      <c r="BX34" s="106"/>
      <c r="BY34" s="106"/>
      <c r="BZ34" s="106"/>
      <c r="CA34" s="106"/>
      <c r="CB34" s="106"/>
      <c r="CC34" s="106"/>
      <c r="CD34" s="106"/>
      <c r="CE34" s="106"/>
      <c r="CF34" s="106"/>
      <c r="CG34" s="106"/>
      <c r="CH34" s="106"/>
      <c r="CI34" s="106"/>
      <c r="CJ34" s="106"/>
      <c r="CK34" s="106"/>
      <c r="CL34" s="106"/>
      <c r="CM34" s="106"/>
      <c r="CN34" s="106"/>
      <c r="CO34" s="106"/>
      <c r="CP34" s="106"/>
      <c r="CQ34" s="106"/>
      <c r="CR34" s="106"/>
      <c r="CS34" s="106"/>
      <c r="CT34" s="106"/>
      <c r="CU34" s="106"/>
      <c r="CV34" s="106"/>
      <c r="CW34" s="106"/>
      <c r="CX34" s="106"/>
      <c r="CY34" s="106"/>
      <c r="CZ34" s="106"/>
      <c r="DA34" s="106"/>
    </row>
    <row r="35" spans="1:105">
      <c r="A35" s="3"/>
      <c r="B35" s="3"/>
      <c r="L35" s="389"/>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6"/>
      <c r="BQ35" s="106"/>
      <c r="BR35" s="106"/>
      <c r="BS35" s="106"/>
      <c r="BT35" s="106"/>
      <c r="BU35" s="106"/>
      <c r="BV35" s="106"/>
      <c r="BW35" s="106"/>
      <c r="BX35" s="106"/>
      <c r="BY35" s="106"/>
      <c r="BZ35" s="106"/>
      <c r="CA35" s="106"/>
      <c r="CB35" s="106"/>
      <c r="CC35" s="106"/>
      <c r="CD35" s="106"/>
      <c r="CE35" s="106"/>
      <c r="CF35" s="106"/>
      <c r="CG35" s="106"/>
      <c r="CH35" s="106"/>
      <c r="CI35" s="106"/>
      <c r="CJ35" s="106"/>
      <c r="CK35" s="106"/>
      <c r="CL35" s="106"/>
      <c r="CM35" s="106"/>
      <c r="CN35" s="106"/>
      <c r="CO35" s="106"/>
      <c r="CP35" s="106"/>
      <c r="CQ35" s="106"/>
      <c r="CR35" s="106"/>
      <c r="CS35" s="106"/>
      <c r="CT35" s="106"/>
      <c r="CU35" s="106"/>
      <c r="CV35" s="106"/>
      <c r="CW35" s="106"/>
      <c r="CX35" s="106"/>
      <c r="CY35" s="106"/>
      <c r="CZ35" s="106"/>
      <c r="DA35" s="106"/>
    </row>
    <row r="36" spans="1:105">
      <c r="A36" s="9" t="s">
        <v>30</v>
      </c>
      <c r="B36" s="27"/>
      <c r="L36" s="389"/>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106"/>
      <c r="BZ36" s="106"/>
      <c r="CA36" s="106"/>
      <c r="CB36" s="106"/>
      <c r="CC36" s="106"/>
      <c r="CD36" s="106"/>
      <c r="CE36" s="106"/>
      <c r="CF36" s="106"/>
      <c r="CG36" s="106"/>
      <c r="CH36" s="106"/>
      <c r="CI36" s="106"/>
      <c r="CJ36" s="106"/>
      <c r="CK36" s="106"/>
      <c r="CL36" s="106"/>
      <c r="CM36" s="106"/>
      <c r="CN36" s="106"/>
      <c r="CO36" s="106"/>
      <c r="CP36" s="106"/>
      <c r="CQ36" s="106"/>
      <c r="CR36" s="106"/>
      <c r="CS36" s="106"/>
      <c r="CT36" s="106"/>
      <c r="CU36" s="106"/>
      <c r="CV36" s="106"/>
      <c r="CW36" s="106"/>
      <c r="CX36" s="106"/>
      <c r="CY36" s="106"/>
      <c r="CZ36" s="106"/>
      <c r="DA36" s="106"/>
    </row>
    <row r="37" spans="1:105">
      <c r="A37" s="3" t="s">
        <v>2</v>
      </c>
      <c r="B37" s="153">
        <f t="shared" ref="B37:C40" si="4">+B28/B14</f>
        <v>0.2302435515363272</v>
      </c>
      <c r="C37" s="153">
        <f t="shared" si="4"/>
        <v>0.2333985263349404</v>
      </c>
      <c r="D37" s="153"/>
      <c r="E37" s="153">
        <f>+E28/E14</f>
        <v>0.23190987035579672</v>
      </c>
      <c r="F37" s="153"/>
      <c r="G37" s="153">
        <f>+G28/G14</f>
        <v>0.22518963003655265</v>
      </c>
      <c r="H37" s="153"/>
      <c r="I37" s="153">
        <f>+I28/I14</f>
        <v>0.23912036570876211</v>
      </c>
      <c r="J37" s="153"/>
      <c r="K37" s="153">
        <f>+K28/K14</f>
        <v>0.23625077794883553</v>
      </c>
      <c r="L37" s="547">
        <v>0.24470563320626854</v>
      </c>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106"/>
      <c r="BZ37" s="106"/>
      <c r="CA37" s="106"/>
      <c r="CB37" s="106"/>
      <c r="CC37" s="106"/>
      <c r="CD37" s="106"/>
      <c r="CE37" s="106"/>
      <c r="CF37" s="106"/>
      <c r="CG37" s="106"/>
      <c r="CH37" s="106"/>
      <c r="CI37" s="106"/>
      <c r="CJ37" s="106"/>
      <c r="CK37" s="106"/>
      <c r="CL37" s="106"/>
      <c r="CM37" s="106"/>
      <c r="CN37" s="106"/>
      <c r="CO37" s="106"/>
      <c r="CP37" s="106"/>
      <c r="CQ37" s="106"/>
      <c r="CR37" s="106"/>
      <c r="CS37" s="106"/>
      <c r="CT37" s="106"/>
      <c r="CU37" s="106"/>
      <c r="CV37" s="106"/>
      <c r="CW37" s="106"/>
      <c r="CX37" s="106"/>
      <c r="CY37" s="106"/>
      <c r="CZ37" s="106"/>
      <c r="DA37" s="106"/>
    </row>
    <row r="38" spans="1:105">
      <c r="A38" s="3" t="s">
        <v>191</v>
      </c>
      <c r="B38" s="153">
        <f t="shared" si="4"/>
        <v>0.25247397836230323</v>
      </c>
      <c r="C38" s="153">
        <f t="shared" si="4"/>
        <v>0.25092016176671061</v>
      </c>
      <c r="D38" s="153"/>
      <c r="E38" s="153">
        <f>+E29/E15</f>
        <v>0.24573610521849809</v>
      </c>
      <c r="F38" s="153"/>
      <c r="G38" s="153">
        <f>+G29/G15</f>
        <v>0.22357707109580718</v>
      </c>
      <c r="H38" s="153"/>
      <c r="I38" s="153">
        <f>+I29/I15</f>
        <v>0.24182894691810122</v>
      </c>
      <c r="J38" s="153"/>
      <c r="K38" s="153">
        <f>+K29/K15</f>
        <v>0.21589070645335251</v>
      </c>
      <c r="L38" s="547">
        <v>0.22439970101840606</v>
      </c>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c r="BY38" s="106"/>
      <c r="BZ38" s="106"/>
      <c r="CA38" s="106"/>
      <c r="CB38" s="106"/>
      <c r="CC38" s="106"/>
      <c r="CD38" s="106"/>
      <c r="CE38" s="106"/>
      <c r="CF38" s="106"/>
      <c r="CG38" s="106"/>
      <c r="CH38" s="106"/>
      <c r="CI38" s="106"/>
      <c r="CJ38" s="106"/>
      <c r="CK38" s="106"/>
      <c r="CL38" s="106"/>
      <c r="CM38" s="106"/>
      <c r="CN38" s="106"/>
      <c r="CO38" s="106"/>
      <c r="CP38" s="106"/>
      <c r="CQ38" s="106"/>
      <c r="CR38" s="106"/>
      <c r="CS38" s="106"/>
      <c r="CT38" s="106"/>
      <c r="CU38" s="106"/>
      <c r="CV38" s="106"/>
      <c r="CW38" s="106"/>
      <c r="CX38" s="106"/>
      <c r="CY38" s="106"/>
      <c r="CZ38" s="106"/>
      <c r="DA38" s="106"/>
    </row>
    <row r="39" spans="1:105">
      <c r="A39" s="3" t="s">
        <v>3</v>
      </c>
      <c r="B39" s="153">
        <f t="shared" si="4"/>
        <v>0.25524922402775241</v>
      </c>
      <c r="C39" s="153">
        <f t="shared" si="4"/>
        <v>0.23353593932972733</v>
      </c>
      <c r="D39" s="153"/>
      <c r="E39" s="153">
        <f>+E30/E16</f>
        <v>0.21745404018811457</v>
      </c>
      <c r="F39" s="153"/>
      <c r="G39" s="153">
        <f>+G30/G16</f>
        <v>0.14972799208704254</v>
      </c>
      <c r="H39" s="153"/>
      <c r="I39" s="153">
        <f>+I30/I16</f>
        <v>0.2047268420781628</v>
      </c>
      <c r="J39" s="153"/>
      <c r="K39" s="153">
        <f>+K30/K16</f>
        <v>0.19980875385752161</v>
      </c>
      <c r="L39" s="547">
        <v>0.2173057322602186</v>
      </c>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c r="BY39" s="106"/>
      <c r="BZ39" s="106"/>
      <c r="CA39" s="106"/>
      <c r="CB39" s="106"/>
      <c r="CC39" s="106"/>
      <c r="CD39" s="106"/>
      <c r="CE39" s="106"/>
      <c r="CF39" s="106"/>
      <c r="CG39" s="106"/>
      <c r="CH39" s="106"/>
      <c r="CI39" s="106"/>
      <c r="CJ39" s="106"/>
      <c r="CK39" s="106"/>
      <c r="CL39" s="106"/>
      <c r="CM39" s="106"/>
      <c r="CN39" s="106"/>
      <c r="CO39" s="106"/>
      <c r="CP39" s="106"/>
      <c r="CQ39" s="106"/>
      <c r="CR39" s="106"/>
      <c r="CS39" s="106"/>
      <c r="CT39" s="106"/>
      <c r="CU39" s="106"/>
      <c r="CV39" s="106"/>
      <c r="CW39" s="106"/>
      <c r="CX39" s="106"/>
      <c r="CY39" s="106"/>
      <c r="CZ39" s="106"/>
      <c r="DA39" s="106"/>
    </row>
    <row r="40" spans="1:105">
      <c r="A40" s="3" t="s">
        <v>193</v>
      </c>
      <c r="B40" s="153">
        <f t="shared" si="4"/>
        <v>0.15200142640634751</v>
      </c>
      <c r="C40" s="153">
        <f t="shared" si="4"/>
        <v>0.16658362398272711</v>
      </c>
      <c r="D40" s="153"/>
      <c r="E40" s="153">
        <f>+E31/E17</f>
        <v>0.16586417535034137</v>
      </c>
      <c r="F40" s="153"/>
      <c r="G40" s="153">
        <f>+G31/G17</f>
        <v>0.13167024615892944</v>
      </c>
      <c r="H40" s="153"/>
      <c r="I40" s="153">
        <f>+I31/I17</f>
        <v>0.16026900408039899</v>
      </c>
      <c r="J40" s="153"/>
      <c r="K40" s="153">
        <f>+K31/K17</f>
        <v>0.18501023460872304</v>
      </c>
      <c r="L40" s="547">
        <v>0.19298115171567717</v>
      </c>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c r="BS40" s="106"/>
      <c r="BT40" s="106"/>
      <c r="BU40" s="106"/>
      <c r="BV40" s="106"/>
      <c r="BW40" s="106"/>
      <c r="BX40" s="106"/>
      <c r="BY40" s="106"/>
      <c r="BZ40" s="106"/>
      <c r="CA40" s="106"/>
      <c r="CB40" s="106"/>
      <c r="CC40" s="106"/>
      <c r="CD40" s="106"/>
      <c r="CE40" s="106"/>
      <c r="CF40" s="106"/>
      <c r="CG40" s="106"/>
      <c r="CH40" s="106"/>
      <c r="CI40" s="106"/>
      <c r="CJ40" s="106"/>
      <c r="CK40" s="106"/>
      <c r="CL40" s="106"/>
      <c r="CM40" s="106"/>
      <c r="CN40" s="106"/>
      <c r="CO40" s="106"/>
      <c r="CP40" s="106"/>
      <c r="CQ40" s="106"/>
      <c r="CR40" s="106"/>
      <c r="CS40" s="106"/>
      <c r="CT40" s="106"/>
      <c r="CU40" s="106"/>
      <c r="CV40" s="106"/>
      <c r="CW40" s="106"/>
      <c r="CX40" s="106"/>
      <c r="CY40" s="106"/>
      <c r="CZ40" s="106"/>
      <c r="DA40" s="106"/>
    </row>
    <row r="41" spans="1:105">
      <c r="A41" s="3"/>
      <c r="B41" s="155"/>
      <c r="C41" s="155"/>
      <c r="D41" s="155"/>
      <c r="E41" s="155"/>
      <c r="F41" s="155"/>
      <c r="G41" s="155"/>
      <c r="H41" s="155"/>
      <c r="I41" s="155"/>
      <c r="J41" s="155"/>
      <c r="K41" s="155"/>
      <c r="L41" s="521"/>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6"/>
      <c r="BX41" s="106"/>
      <c r="BY41" s="106"/>
      <c r="BZ41" s="106"/>
      <c r="CA41" s="106"/>
      <c r="CB41" s="106"/>
      <c r="CC41" s="106"/>
      <c r="CD41" s="106"/>
      <c r="CE41" s="106"/>
      <c r="CF41" s="106"/>
      <c r="CG41" s="106"/>
      <c r="CH41" s="106"/>
      <c r="CI41" s="106"/>
      <c r="CJ41" s="106"/>
      <c r="CK41" s="106"/>
      <c r="CL41" s="106"/>
      <c r="CM41" s="106"/>
      <c r="CN41" s="106"/>
      <c r="CO41" s="106"/>
      <c r="CP41" s="106"/>
      <c r="CQ41" s="106"/>
      <c r="CR41" s="106"/>
      <c r="CS41" s="106"/>
      <c r="CT41" s="106"/>
      <c r="CU41" s="106"/>
      <c r="CV41" s="106"/>
      <c r="CW41" s="106"/>
      <c r="CX41" s="106"/>
      <c r="CY41" s="106"/>
      <c r="CZ41" s="106"/>
      <c r="DA41" s="106"/>
    </row>
    <row r="42" spans="1:105">
      <c r="A42" s="64" t="s">
        <v>30</v>
      </c>
      <c r="B42" s="206">
        <f t="shared" ref="B42:I42" si="5">+B34/B19</f>
        <v>0.21888316813188097</v>
      </c>
      <c r="C42" s="206">
        <f t="shared" si="5"/>
        <v>0.22217212126296362</v>
      </c>
      <c r="D42" s="206"/>
      <c r="E42" s="206">
        <f t="shared" si="5"/>
        <v>0.21104321677782489</v>
      </c>
      <c r="F42" s="206"/>
      <c r="G42" s="206">
        <f t="shared" si="5"/>
        <v>0.1918686802890156</v>
      </c>
      <c r="H42" s="206"/>
      <c r="I42" s="206">
        <f t="shared" si="5"/>
        <v>0.21241164166185805</v>
      </c>
      <c r="J42" s="206"/>
      <c r="K42" s="206">
        <f>+K34/K19</f>
        <v>0.21380505926056961</v>
      </c>
      <c r="L42" s="548">
        <f>+L34/L19</f>
        <v>0.21481605893527314</v>
      </c>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c r="CA42" s="106"/>
      <c r="CB42" s="106"/>
      <c r="CC42" s="106"/>
      <c r="CD42" s="106"/>
      <c r="CE42" s="106"/>
      <c r="CF42" s="106"/>
      <c r="CG42" s="106"/>
      <c r="CH42" s="106"/>
      <c r="CI42" s="106"/>
      <c r="CJ42" s="106"/>
      <c r="CK42" s="106"/>
      <c r="CL42" s="106"/>
      <c r="CM42" s="106"/>
      <c r="CN42" s="106"/>
      <c r="CO42" s="106"/>
      <c r="CP42" s="106"/>
      <c r="CQ42" s="106"/>
      <c r="CR42" s="106"/>
      <c r="CS42" s="106"/>
      <c r="CT42" s="106"/>
      <c r="CU42" s="106"/>
      <c r="CV42" s="106"/>
      <c r="CW42" s="106"/>
      <c r="CX42" s="106"/>
      <c r="CY42" s="106"/>
      <c r="CZ42" s="106"/>
      <c r="DA42" s="106"/>
    </row>
    <row r="43" spans="1:105">
      <c r="A43" s="3"/>
      <c r="B43" s="26"/>
      <c r="L43" s="389"/>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6"/>
      <c r="BR43" s="106"/>
      <c r="BS43" s="106"/>
      <c r="BT43" s="106"/>
      <c r="BU43" s="106"/>
      <c r="BV43" s="106"/>
      <c r="BW43" s="106"/>
      <c r="BX43" s="106"/>
      <c r="BY43" s="106"/>
      <c r="BZ43" s="106"/>
      <c r="CA43" s="106"/>
      <c r="CB43" s="106"/>
      <c r="CC43" s="106"/>
      <c r="CD43" s="106"/>
      <c r="CE43" s="106"/>
      <c r="CF43" s="106"/>
      <c r="CG43" s="106"/>
      <c r="CH43" s="106"/>
      <c r="CI43" s="106"/>
      <c r="CJ43" s="106"/>
      <c r="CK43" s="106"/>
      <c r="CL43" s="106"/>
      <c r="CM43" s="106"/>
      <c r="CN43" s="106"/>
      <c r="CO43" s="106"/>
      <c r="CP43" s="106"/>
      <c r="CQ43" s="106"/>
      <c r="CR43" s="106"/>
      <c r="CS43" s="106"/>
      <c r="CT43" s="106"/>
      <c r="CU43" s="106"/>
      <c r="CV43" s="106"/>
      <c r="CW43" s="106"/>
      <c r="CX43" s="106"/>
      <c r="CY43" s="106"/>
      <c r="CZ43" s="106"/>
      <c r="DA43" s="106"/>
    </row>
    <row r="44" spans="1:105">
      <c r="A44" s="3" t="s">
        <v>31</v>
      </c>
      <c r="B44" s="27">
        <v>-1157</v>
      </c>
      <c r="C44" s="1">
        <v>-343</v>
      </c>
      <c r="E44" s="1">
        <v>-325</v>
      </c>
      <c r="G44" s="1">
        <v>-321</v>
      </c>
      <c r="I44" s="1">
        <v>-149</v>
      </c>
      <c r="K44" s="1">
        <v>-172</v>
      </c>
      <c r="L44" s="389">
        <v>-649</v>
      </c>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106"/>
      <c r="BX44" s="106"/>
      <c r="BY44" s="106"/>
      <c r="BZ44" s="106"/>
      <c r="CA44" s="106"/>
      <c r="CB44" s="106"/>
      <c r="CC44" s="106"/>
      <c r="CD44" s="106"/>
      <c r="CE44" s="106"/>
      <c r="CF44" s="106"/>
      <c r="CG44" s="106"/>
      <c r="CH44" s="106"/>
      <c r="CI44" s="106"/>
      <c r="CJ44" s="106"/>
      <c r="CK44" s="106"/>
      <c r="CL44" s="106"/>
      <c r="CM44" s="106"/>
      <c r="CN44" s="106"/>
      <c r="CO44" s="106"/>
      <c r="CP44" s="106"/>
      <c r="CQ44" s="106"/>
      <c r="CR44" s="106"/>
      <c r="CS44" s="106"/>
      <c r="CT44" s="106"/>
      <c r="CU44" s="106"/>
      <c r="CV44" s="106"/>
      <c r="CW44" s="106"/>
      <c r="CX44" s="106"/>
      <c r="CY44" s="106"/>
      <c r="CZ44" s="106"/>
      <c r="DA44" s="106"/>
    </row>
    <row r="45" spans="1:105" outlineLevel="1">
      <c r="A45" s="3" t="s">
        <v>6</v>
      </c>
      <c r="B45" s="28">
        <v>-1071</v>
      </c>
      <c r="C45" s="28">
        <v>-644</v>
      </c>
      <c r="D45" s="28"/>
      <c r="E45" s="28">
        <v>-359</v>
      </c>
      <c r="F45" s="28"/>
      <c r="G45" s="28">
        <v>-245</v>
      </c>
      <c r="H45" s="28"/>
      <c r="I45" s="28">
        <v>-234</v>
      </c>
      <c r="J45" s="28"/>
      <c r="K45" s="28">
        <v>-166</v>
      </c>
      <c r="L45" s="522">
        <v>-521</v>
      </c>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6"/>
      <c r="BR45" s="106"/>
      <c r="BS45" s="106"/>
      <c r="BT45" s="106"/>
      <c r="BU45" s="106"/>
      <c r="BV45" s="106"/>
      <c r="BW45" s="106"/>
      <c r="BX45" s="106"/>
      <c r="BY45" s="106"/>
      <c r="BZ45" s="106"/>
      <c r="CA45" s="106"/>
      <c r="CB45" s="106"/>
      <c r="CC45" s="106"/>
      <c r="CD45" s="106"/>
      <c r="CE45" s="106"/>
      <c r="CF45" s="106"/>
      <c r="CG45" s="106"/>
      <c r="CH45" s="106"/>
      <c r="CI45" s="106"/>
      <c r="CJ45" s="106"/>
      <c r="CK45" s="106"/>
      <c r="CL45" s="106"/>
      <c r="CM45" s="106"/>
      <c r="CN45" s="106"/>
      <c r="CO45" s="106"/>
      <c r="CP45" s="106"/>
      <c r="CQ45" s="106"/>
      <c r="CR45" s="106"/>
      <c r="CS45" s="106"/>
      <c r="CT45" s="106"/>
      <c r="CU45" s="106"/>
      <c r="CV45" s="106"/>
      <c r="CW45" s="106"/>
      <c r="CX45" s="106"/>
      <c r="CY45" s="106"/>
      <c r="CZ45" s="106"/>
      <c r="DA45" s="106"/>
    </row>
    <row r="46" spans="1:105" s="10" customFormat="1">
      <c r="A46" s="64" t="s">
        <v>32</v>
      </c>
      <c r="B46" s="81">
        <f t="shared" ref="B46:I46" si="6">+B34+B44</f>
        <v>17591</v>
      </c>
      <c r="C46" s="81">
        <f t="shared" si="6"/>
        <v>20844</v>
      </c>
      <c r="D46" s="81"/>
      <c r="E46" s="81">
        <f t="shared" si="6"/>
        <v>21572</v>
      </c>
      <c r="F46" s="81"/>
      <c r="G46" s="81">
        <f t="shared" si="6"/>
        <v>18825</v>
      </c>
      <c r="H46" s="81"/>
      <c r="I46" s="81">
        <f t="shared" si="6"/>
        <v>23410</v>
      </c>
      <c r="J46" s="81"/>
      <c r="K46" s="81">
        <f>+K34+K44</f>
        <v>30044</v>
      </c>
      <c r="L46" s="514">
        <f>+L34+L44</f>
        <v>36442</v>
      </c>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c r="BW46" s="106"/>
      <c r="BX46" s="106"/>
      <c r="BY46" s="106"/>
      <c r="BZ46" s="106"/>
      <c r="CA46" s="106"/>
      <c r="CB46" s="106"/>
      <c r="CC46" s="106"/>
      <c r="CD46" s="106"/>
      <c r="CE46" s="106"/>
      <c r="CF46" s="106"/>
      <c r="CG46" s="106"/>
      <c r="CH46" s="106"/>
      <c r="CI46" s="106"/>
      <c r="CJ46" s="106"/>
      <c r="CK46" s="106"/>
      <c r="CL46" s="106"/>
      <c r="CM46" s="106"/>
      <c r="CN46" s="106"/>
      <c r="CO46" s="106"/>
      <c r="CP46" s="106"/>
      <c r="CQ46" s="106"/>
      <c r="CR46" s="106"/>
      <c r="CS46" s="106"/>
      <c r="CT46" s="106"/>
      <c r="CU46" s="106"/>
      <c r="CV46" s="106"/>
      <c r="CW46" s="106"/>
      <c r="CX46" s="106"/>
      <c r="CY46" s="106"/>
      <c r="CZ46" s="106"/>
      <c r="DA46" s="106"/>
    </row>
    <row r="47" spans="1:105" s="10" customFormat="1">
      <c r="A47" s="3" t="s">
        <v>186</v>
      </c>
      <c r="B47" s="26">
        <f t="shared" ref="B47:I47" si="7">B46/B19</f>
        <v>0.20537517658459131</v>
      </c>
      <c r="C47" s="26">
        <f t="shared" si="7"/>
        <v>0.21857533844363117</v>
      </c>
      <c r="D47" s="26"/>
      <c r="E47" s="26">
        <f t="shared" si="7"/>
        <v>0.20791086780523535</v>
      </c>
      <c r="F47" s="26"/>
      <c r="G47" s="26">
        <f t="shared" si="7"/>
        <v>0.18865182839448025</v>
      </c>
      <c r="H47" s="26"/>
      <c r="I47" s="26">
        <f t="shared" si="7"/>
        <v>0.21106823427582228</v>
      </c>
      <c r="J47" s="26"/>
      <c r="K47" s="26">
        <f>K46/K19</f>
        <v>0.21258800636830003</v>
      </c>
      <c r="L47" s="523">
        <f>L46/L19</f>
        <v>0.21105731362646526</v>
      </c>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6"/>
      <c r="BR47" s="106"/>
      <c r="BS47" s="106"/>
      <c r="BT47" s="106"/>
      <c r="BU47" s="106"/>
      <c r="BV47" s="106"/>
      <c r="BW47" s="106"/>
      <c r="BX47" s="106"/>
      <c r="BY47" s="106"/>
      <c r="BZ47" s="106"/>
      <c r="CA47" s="106"/>
      <c r="CB47" s="106"/>
      <c r="CC47" s="106"/>
      <c r="CD47" s="106"/>
      <c r="CE47" s="106"/>
      <c r="CF47" s="106"/>
      <c r="CG47" s="106"/>
      <c r="CH47" s="106"/>
      <c r="CI47" s="106"/>
      <c r="CJ47" s="106"/>
      <c r="CK47" s="106"/>
      <c r="CL47" s="106"/>
      <c r="CM47" s="106"/>
      <c r="CN47" s="106"/>
      <c r="CO47" s="106"/>
      <c r="CP47" s="106"/>
      <c r="CQ47" s="106"/>
      <c r="CR47" s="106"/>
      <c r="CS47" s="106"/>
      <c r="CT47" s="106"/>
      <c r="CU47" s="106"/>
      <c r="CV47" s="106"/>
      <c r="CW47" s="106"/>
      <c r="CX47" s="106"/>
      <c r="CY47" s="106"/>
      <c r="CZ47" s="106"/>
      <c r="DA47" s="106"/>
    </row>
    <row r="48" spans="1:105">
      <c r="A48" s="3"/>
      <c r="B48" s="25"/>
      <c r="L48" s="389"/>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row>
    <row r="49" spans="1:105">
      <c r="A49" s="3" t="s">
        <v>33</v>
      </c>
      <c r="B49" s="27">
        <v>-4930</v>
      </c>
      <c r="C49" s="27">
        <v>-4508</v>
      </c>
      <c r="D49" s="27"/>
      <c r="E49" s="27">
        <v>-5029</v>
      </c>
      <c r="F49" s="27"/>
      <c r="G49" s="27">
        <v>-4042</v>
      </c>
      <c r="H49" s="27"/>
      <c r="I49" s="27">
        <v>-5276</v>
      </c>
      <c r="J49" s="27"/>
      <c r="K49" s="27">
        <v>-6562</v>
      </c>
      <c r="L49" s="513">
        <v>-8390</v>
      </c>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6"/>
      <c r="BR49" s="106"/>
      <c r="BS49" s="106"/>
      <c r="BT49" s="106"/>
      <c r="BU49" s="106"/>
      <c r="BV49" s="106"/>
      <c r="BW49" s="106"/>
      <c r="BX49" s="106"/>
      <c r="BY49" s="106"/>
      <c r="BZ49" s="106"/>
      <c r="CA49" s="106"/>
      <c r="CB49" s="106"/>
      <c r="CC49" s="106"/>
      <c r="CD49" s="106"/>
      <c r="CE49" s="106"/>
      <c r="CF49" s="106"/>
      <c r="CG49" s="106"/>
      <c r="CH49" s="106"/>
      <c r="CI49" s="106"/>
      <c r="CJ49" s="106"/>
      <c r="CK49" s="106"/>
      <c r="CL49" s="106"/>
      <c r="CM49" s="106"/>
      <c r="CN49" s="106"/>
      <c r="CO49" s="106"/>
      <c r="CP49" s="106"/>
      <c r="CQ49" s="106"/>
      <c r="CR49" s="106"/>
      <c r="CS49" s="106"/>
      <c r="CT49" s="106"/>
      <c r="CU49" s="106"/>
      <c r="CV49" s="106"/>
      <c r="CW49" s="106"/>
      <c r="CX49" s="106"/>
      <c r="CY49" s="106"/>
      <c r="CZ49" s="106"/>
      <c r="DA49" s="106"/>
    </row>
    <row r="50" spans="1:105">
      <c r="A50" s="3" t="s">
        <v>88</v>
      </c>
      <c r="B50" s="25"/>
      <c r="C50" s="25"/>
      <c r="D50" s="25"/>
      <c r="E50" s="25"/>
      <c r="F50" s="25"/>
      <c r="G50" s="25"/>
      <c r="H50" s="25"/>
      <c r="I50" s="25"/>
      <c r="J50" s="25"/>
      <c r="K50" s="25"/>
      <c r="L50" s="524"/>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6"/>
      <c r="BR50" s="106"/>
      <c r="BS50" s="106"/>
      <c r="BT50" s="106"/>
      <c r="BU50" s="106"/>
      <c r="BV50" s="106"/>
      <c r="BW50" s="106"/>
      <c r="BX50" s="106"/>
      <c r="BY50" s="106"/>
      <c r="BZ50" s="106"/>
      <c r="CA50" s="106"/>
      <c r="CB50" s="106"/>
      <c r="CC50" s="106"/>
      <c r="CD50" s="106"/>
      <c r="CE50" s="106"/>
      <c r="CF50" s="106"/>
      <c r="CG50" s="106"/>
      <c r="CH50" s="106"/>
      <c r="CI50" s="106"/>
      <c r="CJ50" s="106"/>
      <c r="CK50" s="106"/>
      <c r="CL50" s="106"/>
      <c r="CM50" s="106"/>
      <c r="CN50" s="106"/>
      <c r="CO50" s="106"/>
      <c r="CP50" s="106"/>
      <c r="CQ50" s="106"/>
      <c r="CR50" s="106"/>
      <c r="CS50" s="106"/>
      <c r="CT50" s="106"/>
      <c r="CU50" s="106"/>
      <c r="CV50" s="106"/>
      <c r="CW50" s="106"/>
      <c r="CX50" s="106"/>
      <c r="CY50" s="106"/>
      <c r="CZ50" s="106"/>
      <c r="DA50" s="106"/>
    </row>
    <row r="51" spans="1:105">
      <c r="A51" s="64" t="s">
        <v>55</v>
      </c>
      <c r="B51" s="81">
        <f t="shared" ref="B51:I51" si="8">+B46+B49</f>
        <v>12661</v>
      </c>
      <c r="C51" s="81">
        <f t="shared" si="8"/>
        <v>16336</v>
      </c>
      <c r="D51" s="81"/>
      <c r="E51" s="81">
        <f t="shared" si="8"/>
        <v>16543</v>
      </c>
      <c r="F51" s="81"/>
      <c r="G51" s="81">
        <f t="shared" si="8"/>
        <v>14783</v>
      </c>
      <c r="H51" s="81"/>
      <c r="I51" s="81">
        <f t="shared" si="8"/>
        <v>18134</v>
      </c>
      <c r="J51" s="81"/>
      <c r="K51" s="81">
        <f>+K46+K49</f>
        <v>23482</v>
      </c>
      <c r="L51" s="514">
        <f>+L46+L49</f>
        <v>28052</v>
      </c>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c r="BW51" s="106"/>
      <c r="BX51" s="106"/>
      <c r="BY51" s="106"/>
      <c r="BZ51" s="106"/>
      <c r="CA51" s="106"/>
      <c r="CB51" s="106"/>
      <c r="CC51" s="106"/>
      <c r="CD51" s="106"/>
      <c r="CE51" s="106"/>
      <c r="CF51" s="106"/>
      <c r="CG51" s="106"/>
      <c r="CH51" s="106"/>
      <c r="CI51" s="106"/>
      <c r="CJ51" s="106"/>
      <c r="CK51" s="106"/>
      <c r="CL51" s="106"/>
      <c r="CM51" s="106"/>
      <c r="CN51" s="106"/>
      <c r="CO51" s="106"/>
      <c r="CP51" s="106"/>
      <c r="CQ51" s="106"/>
      <c r="CR51" s="106"/>
      <c r="CS51" s="106"/>
      <c r="CT51" s="106"/>
      <c r="CU51" s="106"/>
      <c r="CV51" s="106"/>
      <c r="CW51" s="106"/>
      <c r="CX51" s="106"/>
      <c r="CY51" s="106"/>
      <c r="CZ51" s="106"/>
      <c r="DA51" s="106"/>
    </row>
    <row r="52" spans="1:105">
      <c r="A52" s="3" t="s">
        <v>56</v>
      </c>
      <c r="B52" s="27">
        <v>4013</v>
      </c>
      <c r="C52" s="27">
        <v>90099</v>
      </c>
      <c r="D52" s="27"/>
      <c r="E52" s="27">
        <v>0</v>
      </c>
      <c r="F52" s="27"/>
      <c r="G52" s="27">
        <v>0</v>
      </c>
      <c r="H52" s="27"/>
      <c r="I52" s="27">
        <v>0</v>
      </c>
      <c r="J52" s="27"/>
      <c r="K52" s="27">
        <v>0</v>
      </c>
      <c r="L52" s="644">
        <v>0</v>
      </c>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6"/>
      <c r="BR52" s="106"/>
      <c r="BS52" s="106"/>
      <c r="BT52" s="106"/>
      <c r="BU52" s="106"/>
      <c r="BV52" s="106"/>
      <c r="BW52" s="106"/>
      <c r="BX52" s="106"/>
      <c r="BY52" s="106"/>
      <c r="BZ52" s="106"/>
      <c r="CA52" s="106"/>
      <c r="CB52" s="106"/>
      <c r="CC52" s="106"/>
      <c r="CD52" s="106"/>
      <c r="CE52" s="106"/>
      <c r="CF52" s="106"/>
      <c r="CG52" s="106"/>
      <c r="CH52" s="106"/>
      <c r="CI52" s="106"/>
      <c r="CJ52" s="106"/>
      <c r="CK52" s="106"/>
      <c r="CL52" s="106"/>
      <c r="CM52" s="106"/>
      <c r="CN52" s="106"/>
      <c r="CO52" s="106"/>
      <c r="CP52" s="106"/>
      <c r="CQ52" s="106"/>
      <c r="CR52" s="106"/>
      <c r="CS52" s="106"/>
      <c r="CT52" s="106"/>
      <c r="CU52" s="106"/>
      <c r="CV52" s="106"/>
      <c r="CW52" s="106"/>
      <c r="CX52" s="106"/>
      <c r="CY52" s="106"/>
      <c r="CZ52" s="106"/>
      <c r="DA52" s="106"/>
    </row>
    <row r="53" spans="1:105" s="10" customFormat="1">
      <c r="A53" s="64" t="s">
        <v>34</v>
      </c>
      <c r="B53" s="82">
        <f t="shared" ref="B53:I53" si="9">B51+B52</f>
        <v>16674</v>
      </c>
      <c r="C53" s="82">
        <f t="shared" si="9"/>
        <v>106435</v>
      </c>
      <c r="D53" s="82"/>
      <c r="E53" s="82">
        <f t="shared" si="9"/>
        <v>16543</v>
      </c>
      <c r="F53" s="82"/>
      <c r="G53" s="82">
        <f t="shared" si="9"/>
        <v>14783</v>
      </c>
      <c r="H53" s="82"/>
      <c r="I53" s="82">
        <f t="shared" si="9"/>
        <v>18134</v>
      </c>
      <c r="J53" s="82"/>
      <c r="K53" s="82">
        <f>K51+K52</f>
        <v>23482</v>
      </c>
      <c r="L53" s="525">
        <f>L51+L52</f>
        <v>28052</v>
      </c>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E53" s="106"/>
      <c r="BF53" s="106"/>
      <c r="BG53" s="106"/>
      <c r="BH53" s="106"/>
      <c r="BI53" s="106"/>
      <c r="BJ53" s="106"/>
      <c r="BK53" s="106"/>
      <c r="BL53" s="106"/>
      <c r="BM53" s="106"/>
      <c r="BN53" s="106"/>
      <c r="BO53" s="106"/>
      <c r="BP53" s="106"/>
      <c r="BQ53" s="106"/>
      <c r="BR53" s="106"/>
      <c r="BS53" s="106"/>
      <c r="BT53" s="106"/>
      <c r="BU53" s="106"/>
      <c r="BV53" s="106"/>
      <c r="BW53" s="106"/>
      <c r="BX53" s="106"/>
      <c r="BY53" s="106"/>
      <c r="BZ53" s="106"/>
      <c r="CA53" s="106"/>
      <c r="CB53" s="106"/>
      <c r="CC53" s="106"/>
      <c r="CD53" s="106"/>
      <c r="CE53" s="106"/>
      <c r="CF53" s="106"/>
      <c r="CG53" s="106"/>
      <c r="CH53" s="106"/>
      <c r="CI53" s="106"/>
      <c r="CJ53" s="106"/>
      <c r="CK53" s="106"/>
      <c r="CL53" s="106"/>
      <c r="CM53" s="106"/>
      <c r="CN53" s="106"/>
      <c r="CO53" s="106"/>
      <c r="CP53" s="106"/>
      <c r="CQ53" s="106"/>
      <c r="CR53" s="106"/>
      <c r="CS53" s="106"/>
      <c r="CT53" s="106"/>
      <c r="CU53" s="106"/>
      <c r="CV53" s="106"/>
      <c r="CW53" s="106"/>
      <c r="CX53" s="106"/>
      <c r="CY53" s="106"/>
      <c r="CZ53" s="106"/>
      <c r="DA53" s="106"/>
    </row>
    <row r="54" spans="1:105" s="10" customFormat="1">
      <c r="A54" s="3" t="s">
        <v>35</v>
      </c>
      <c r="B54" s="29">
        <f t="shared" ref="B54:I54" si="10">B51/B19</f>
        <v>0.1478173560762612</v>
      </c>
      <c r="C54" s="29">
        <f t="shared" si="10"/>
        <v>0.1713033356752619</v>
      </c>
      <c r="D54" s="29"/>
      <c r="E54" s="29">
        <f t="shared" si="10"/>
        <v>0.1594413817032268</v>
      </c>
      <c r="F54" s="29"/>
      <c r="G54" s="29">
        <f t="shared" si="10"/>
        <v>0.14814555002154589</v>
      </c>
      <c r="H54" s="29"/>
      <c r="I54" s="29">
        <f t="shared" si="10"/>
        <v>0.16349899019042125</v>
      </c>
      <c r="J54" s="29"/>
      <c r="K54" s="29">
        <f>K51/K19</f>
        <v>0.16615602335043339</v>
      </c>
      <c r="L54" s="526">
        <f>L51/L19</f>
        <v>0.16246582958810174</v>
      </c>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6"/>
      <c r="BS54" s="106"/>
      <c r="BT54" s="106"/>
      <c r="BU54" s="106"/>
      <c r="BV54" s="106"/>
      <c r="BW54" s="106"/>
      <c r="BX54" s="106"/>
      <c r="BY54" s="106"/>
      <c r="BZ54" s="106"/>
      <c r="CA54" s="106"/>
      <c r="CB54" s="106"/>
      <c r="CC54" s="106"/>
      <c r="CD54" s="106"/>
      <c r="CE54" s="106"/>
      <c r="CF54" s="106"/>
      <c r="CG54" s="106"/>
      <c r="CH54" s="106"/>
      <c r="CI54" s="106"/>
      <c r="CJ54" s="106"/>
      <c r="CK54" s="106"/>
      <c r="CL54" s="106"/>
      <c r="CM54" s="106"/>
      <c r="CN54" s="106"/>
      <c r="CO54" s="106"/>
      <c r="CP54" s="106"/>
      <c r="CQ54" s="106"/>
      <c r="CR54" s="106"/>
      <c r="CS54" s="106"/>
      <c r="CT54" s="106"/>
      <c r="CU54" s="106"/>
      <c r="CV54" s="106"/>
      <c r="CW54" s="106"/>
      <c r="CX54" s="106"/>
      <c r="CY54" s="106"/>
      <c r="CZ54" s="106"/>
      <c r="DA54" s="106"/>
    </row>
    <row r="55" spans="1:105" s="10" customFormat="1">
      <c r="A55" s="1" t="s">
        <v>90</v>
      </c>
      <c r="B55" s="13">
        <v>16652</v>
      </c>
      <c r="C55" s="13">
        <v>106164</v>
      </c>
      <c r="D55" s="13"/>
      <c r="E55" s="13">
        <v>16522</v>
      </c>
      <c r="F55" s="13"/>
      <c r="G55" s="13">
        <v>14779</v>
      </c>
      <c r="H55" s="13"/>
      <c r="I55" s="13">
        <v>18130</v>
      </c>
      <c r="J55" s="13"/>
      <c r="K55" s="13">
        <v>23477</v>
      </c>
      <c r="L55" s="511">
        <v>28040</v>
      </c>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06"/>
      <c r="BT55" s="106"/>
      <c r="BU55" s="106"/>
      <c r="BV55" s="106"/>
      <c r="BW55" s="106"/>
      <c r="BX55" s="106"/>
      <c r="BY55" s="106"/>
      <c r="BZ55" s="106"/>
      <c r="CA55" s="106"/>
      <c r="CB55" s="106"/>
      <c r="CC55" s="106"/>
      <c r="CD55" s="106"/>
      <c r="CE55" s="106"/>
      <c r="CF55" s="106"/>
      <c r="CG55" s="106"/>
      <c r="CH55" s="106"/>
      <c r="CI55" s="106"/>
      <c r="CJ55" s="106"/>
      <c r="CK55" s="106"/>
      <c r="CL55" s="106"/>
      <c r="CM55" s="106"/>
      <c r="CN55" s="106"/>
      <c r="CO55" s="106"/>
      <c r="CP55" s="106"/>
      <c r="CQ55" s="106"/>
      <c r="CR55" s="106"/>
      <c r="CS55" s="106"/>
      <c r="CT55" s="106"/>
      <c r="CU55" s="106"/>
      <c r="CV55" s="106"/>
      <c r="CW55" s="106"/>
      <c r="CX55" s="106"/>
      <c r="CY55" s="106"/>
      <c r="CZ55" s="106"/>
      <c r="DA55" s="106"/>
    </row>
    <row r="56" spans="1:105" s="10" customFormat="1">
      <c r="A56" s="1" t="s">
        <v>89</v>
      </c>
      <c r="B56" s="13">
        <v>22</v>
      </c>
      <c r="C56" s="13">
        <v>271</v>
      </c>
      <c r="D56" s="13"/>
      <c r="E56" s="13">
        <v>21</v>
      </c>
      <c r="F56" s="13"/>
      <c r="G56" s="13">
        <v>4</v>
      </c>
      <c r="H56" s="13"/>
      <c r="I56" s="13">
        <v>4</v>
      </c>
      <c r="J56" s="13"/>
      <c r="K56" s="13">
        <v>5</v>
      </c>
      <c r="L56" s="511">
        <v>12</v>
      </c>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106"/>
      <c r="AY56" s="106"/>
      <c r="AZ56" s="106"/>
      <c r="BA56" s="106"/>
      <c r="BB56" s="106"/>
      <c r="BC56" s="106"/>
      <c r="BD56" s="106"/>
      <c r="BE56" s="106"/>
      <c r="BF56" s="106"/>
      <c r="BG56" s="106"/>
      <c r="BH56" s="106"/>
      <c r="BI56" s="106"/>
      <c r="BJ56" s="106"/>
      <c r="BK56" s="106"/>
      <c r="BL56" s="106"/>
      <c r="BM56" s="106"/>
      <c r="BN56" s="106"/>
      <c r="BO56" s="106"/>
      <c r="BP56" s="106"/>
      <c r="BQ56" s="106"/>
      <c r="BR56" s="106"/>
      <c r="BS56" s="106"/>
      <c r="BT56" s="106"/>
      <c r="BU56" s="106"/>
      <c r="BV56" s="106"/>
      <c r="BW56" s="106"/>
      <c r="BX56" s="106"/>
      <c r="BY56" s="106"/>
      <c r="BZ56" s="106"/>
      <c r="CA56" s="106"/>
      <c r="CB56" s="106"/>
      <c r="CC56" s="106"/>
      <c r="CD56" s="106"/>
      <c r="CE56" s="106"/>
      <c r="CF56" s="106"/>
      <c r="CG56" s="106"/>
      <c r="CH56" s="106"/>
      <c r="CI56" s="106"/>
      <c r="CJ56" s="106"/>
      <c r="CK56" s="106"/>
      <c r="CL56" s="106"/>
      <c r="CM56" s="106"/>
      <c r="CN56" s="106"/>
      <c r="CO56" s="106"/>
      <c r="CP56" s="106"/>
      <c r="CQ56" s="106"/>
      <c r="CR56" s="106"/>
      <c r="CS56" s="106"/>
      <c r="CT56" s="106"/>
      <c r="CU56" s="106"/>
      <c r="CV56" s="106"/>
      <c r="CW56" s="106"/>
      <c r="CX56" s="106"/>
      <c r="CY56" s="106"/>
      <c r="CZ56" s="106"/>
      <c r="DA56" s="106"/>
    </row>
    <row r="57" spans="1:105" s="10" customFormat="1">
      <c r="A57" s="9"/>
      <c r="B57" s="29"/>
      <c r="L57" s="515"/>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106"/>
      <c r="BW57" s="106"/>
      <c r="BX57" s="106"/>
      <c r="BY57" s="106"/>
      <c r="BZ57" s="106"/>
      <c r="CA57" s="106"/>
      <c r="CB57" s="106"/>
      <c r="CC57" s="106"/>
      <c r="CD57" s="106"/>
      <c r="CE57" s="106"/>
      <c r="CF57" s="106"/>
      <c r="CG57" s="106"/>
      <c r="CH57" s="106"/>
      <c r="CI57" s="106"/>
      <c r="CJ57" s="106"/>
      <c r="CK57" s="106"/>
      <c r="CL57" s="106"/>
      <c r="CM57" s="106"/>
      <c r="CN57" s="106"/>
      <c r="CO57" s="106"/>
      <c r="CP57" s="106"/>
      <c r="CQ57" s="106"/>
      <c r="CR57" s="106"/>
      <c r="CS57" s="106"/>
      <c r="CT57" s="106"/>
      <c r="CU57" s="106"/>
      <c r="CV57" s="106"/>
      <c r="CW57" s="106"/>
      <c r="CX57" s="106"/>
      <c r="CY57" s="106"/>
      <c r="CZ57" s="106"/>
      <c r="DA57" s="106"/>
    </row>
    <row r="58" spans="1:105">
      <c r="A58" s="73" t="s">
        <v>181</v>
      </c>
      <c r="B58" s="140">
        <f>SUM(B59:B63)</f>
        <v>-76</v>
      </c>
      <c r="C58" s="140">
        <f>SUM(C59:C63)</f>
        <v>52</v>
      </c>
      <c r="D58" s="140"/>
      <c r="E58" s="140">
        <v>-780</v>
      </c>
      <c r="F58" s="140"/>
      <c r="G58" s="140">
        <v>-852</v>
      </c>
      <c r="H58" s="140"/>
      <c r="I58" s="140">
        <v>-687</v>
      </c>
      <c r="J58" s="140"/>
      <c r="K58" s="140">
        <v>151</v>
      </c>
      <c r="L58" s="644">
        <v>-1126</v>
      </c>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06"/>
      <c r="BT58" s="106"/>
      <c r="BU58" s="106"/>
      <c r="BV58" s="106"/>
      <c r="BW58" s="106"/>
      <c r="BX58" s="106"/>
      <c r="BY58" s="106"/>
      <c r="BZ58" s="106"/>
      <c r="CA58" s="106"/>
      <c r="CB58" s="106"/>
      <c r="CC58" s="106"/>
      <c r="CD58" s="106"/>
      <c r="CE58" s="106"/>
      <c r="CF58" s="106"/>
      <c r="CG58" s="106"/>
      <c r="CH58" s="106"/>
      <c r="CI58" s="106"/>
      <c r="CJ58" s="106"/>
      <c r="CK58" s="106"/>
      <c r="CL58" s="106"/>
      <c r="CM58" s="106"/>
      <c r="CN58" s="106"/>
      <c r="CO58" s="106"/>
      <c r="CP58" s="106"/>
      <c r="CQ58" s="106"/>
      <c r="CR58" s="106"/>
      <c r="CS58" s="106"/>
      <c r="CT58" s="106"/>
      <c r="CU58" s="106"/>
      <c r="CV58" s="106"/>
      <c r="CW58" s="106"/>
      <c r="CX58" s="106"/>
      <c r="CY58" s="106"/>
      <c r="CZ58" s="106"/>
      <c r="DA58" s="106"/>
    </row>
    <row r="59" spans="1:105" outlineLevel="1">
      <c r="A59" s="3" t="s">
        <v>2</v>
      </c>
      <c r="B59" s="27"/>
      <c r="L59" s="389"/>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106"/>
      <c r="BA59" s="106"/>
      <c r="BB59" s="106"/>
      <c r="BC59" s="106"/>
      <c r="BD59" s="106"/>
      <c r="BE59" s="106"/>
      <c r="BF59" s="106"/>
      <c r="BG59" s="106"/>
      <c r="BH59" s="106"/>
      <c r="BI59" s="106"/>
      <c r="BJ59" s="106"/>
      <c r="BK59" s="106"/>
      <c r="BL59" s="106"/>
      <c r="BM59" s="106"/>
      <c r="BN59" s="106"/>
      <c r="BO59" s="106"/>
      <c r="BP59" s="106"/>
      <c r="BQ59" s="106"/>
      <c r="BR59" s="106"/>
      <c r="BS59" s="106"/>
      <c r="BT59" s="106"/>
      <c r="BU59" s="106"/>
      <c r="BV59" s="106"/>
      <c r="BW59" s="106"/>
      <c r="BX59" s="106"/>
      <c r="BY59" s="106"/>
      <c r="BZ59" s="106"/>
      <c r="CA59" s="106"/>
      <c r="CB59" s="106"/>
      <c r="CC59" s="106"/>
      <c r="CD59" s="106"/>
      <c r="CE59" s="106"/>
      <c r="CF59" s="106"/>
      <c r="CG59" s="106"/>
      <c r="CH59" s="106"/>
      <c r="CI59" s="106"/>
      <c r="CJ59" s="106"/>
      <c r="CK59" s="106"/>
      <c r="CL59" s="106"/>
      <c r="CM59" s="106"/>
      <c r="CN59" s="106"/>
      <c r="CO59" s="106"/>
      <c r="CP59" s="106"/>
      <c r="CQ59" s="106"/>
      <c r="CR59" s="106"/>
      <c r="CS59" s="106"/>
      <c r="CT59" s="106"/>
      <c r="CU59" s="106"/>
      <c r="CV59" s="106"/>
      <c r="CW59" s="106"/>
      <c r="CX59" s="106"/>
      <c r="CY59" s="106"/>
      <c r="CZ59" s="106"/>
      <c r="DA59" s="106"/>
    </row>
    <row r="60" spans="1:105" outlineLevel="1">
      <c r="A60" s="3" t="s">
        <v>191</v>
      </c>
      <c r="B60" s="136"/>
      <c r="G60" s="1">
        <v>-300</v>
      </c>
      <c r="L60" s="389"/>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row>
    <row r="61" spans="1:105" outlineLevel="1">
      <c r="A61" s="3" t="s">
        <v>3</v>
      </c>
      <c r="B61" s="136">
        <v>380</v>
      </c>
      <c r="E61" s="1">
        <v>-117</v>
      </c>
      <c r="G61" s="1">
        <v>-190</v>
      </c>
      <c r="L61" s="389"/>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6"/>
      <c r="BX61" s="106"/>
      <c r="BY61" s="106"/>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row>
    <row r="62" spans="1:105" outlineLevel="1">
      <c r="A62" s="3" t="s">
        <v>193</v>
      </c>
      <c r="B62" s="136">
        <v>-30</v>
      </c>
      <c r="C62" s="1">
        <v>109</v>
      </c>
      <c r="G62" s="1">
        <v>-50</v>
      </c>
      <c r="L62" s="389"/>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row>
    <row r="63" spans="1:105" outlineLevel="1">
      <c r="A63" s="3" t="s">
        <v>5</v>
      </c>
      <c r="B63" s="306">
        <v>-426</v>
      </c>
      <c r="C63" s="1">
        <v>-57</v>
      </c>
      <c r="E63" s="1">
        <v>-663</v>
      </c>
      <c r="G63" s="1">
        <v>-312</v>
      </c>
      <c r="I63" s="1">
        <v>-687</v>
      </c>
      <c r="K63" s="1">
        <v>151</v>
      </c>
      <c r="L63" s="389">
        <v>-1126</v>
      </c>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row>
    <row r="64" spans="1:105">
      <c r="A64" s="80" t="s">
        <v>36</v>
      </c>
      <c r="B64" s="104">
        <f t="shared" ref="B64:I64" si="11">+B34-B59-B60-B61-B62-B63</f>
        <v>18824</v>
      </c>
      <c r="C64" s="104">
        <f t="shared" si="11"/>
        <v>21135</v>
      </c>
      <c r="D64" s="104"/>
      <c r="E64" s="104">
        <f t="shared" si="11"/>
        <v>22677</v>
      </c>
      <c r="F64" s="104"/>
      <c r="G64" s="104">
        <f t="shared" si="11"/>
        <v>19998</v>
      </c>
      <c r="H64" s="104"/>
      <c r="I64" s="104">
        <f t="shared" si="11"/>
        <v>24246</v>
      </c>
      <c r="J64" s="104"/>
      <c r="K64" s="104">
        <f>+K34-K59-K60-K61-K62-K63</f>
        <v>30065</v>
      </c>
      <c r="L64" s="527">
        <f>+L34-L59-L60-L61-L62-L63</f>
        <v>38217</v>
      </c>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c r="BW64" s="106"/>
      <c r="BX64" s="106"/>
      <c r="BY64" s="106"/>
      <c r="BZ64" s="106"/>
      <c r="CA64" s="106"/>
      <c r="CB64" s="106"/>
      <c r="CC64" s="106"/>
      <c r="CD64" s="106"/>
      <c r="CE64" s="106"/>
      <c r="CF64" s="106"/>
      <c r="CG64" s="106"/>
      <c r="CH64" s="106"/>
      <c r="CI64" s="106"/>
      <c r="CJ64" s="106"/>
      <c r="CK64" s="106"/>
      <c r="CL64" s="106"/>
      <c r="CM64" s="106"/>
      <c r="CN64" s="106"/>
      <c r="CO64" s="106"/>
      <c r="CP64" s="106"/>
      <c r="CQ64" s="106"/>
      <c r="CR64" s="106"/>
      <c r="CS64" s="106"/>
      <c r="CT64" s="106"/>
      <c r="CU64" s="106"/>
      <c r="CV64" s="106"/>
      <c r="CW64" s="106"/>
      <c r="CX64" s="106"/>
      <c r="CY64" s="106"/>
      <c r="CZ64" s="106"/>
      <c r="DA64" s="106"/>
    </row>
    <row r="65" spans="1:105">
      <c r="A65" s="9"/>
      <c r="B65" s="30"/>
      <c r="L65" s="389"/>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06"/>
      <c r="BR65" s="106"/>
      <c r="BS65" s="106"/>
      <c r="BT65" s="106"/>
      <c r="BU65" s="106"/>
      <c r="BV65" s="106"/>
      <c r="BW65" s="106"/>
      <c r="BX65" s="106"/>
      <c r="BY65" s="106"/>
      <c r="BZ65" s="106"/>
      <c r="CA65" s="106"/>
      <c r="CB65" s="106"/>
      <c r="CC65" s="106"/>
      <c r="CD65" s="106"/>
      <c r="CE65" s="106"/>
      <c r="CF65" s="106"/>
      <c r="CG65" s="106"/>
      <c r="CH65" s="106"/>
      <c r="CI65" s="106"/>
      <c r="CJ65" s="106"/>
      <c r="CK65" s="106"/>
      <c r="CL65" s="106"/>
      <c r="CM65" s="106"/>
      <c r="CN65" s="106"/>
      <c r="CO65" s="106"/>
      <c r="CP65" s="106"/>
      <c r="CQ65" s="106"/>
      <c r="CR65" s="106"/>
      <c r="CS65" s="106"/>
      <c r="CT65" s="106"/>
      <c r="CU65" s="106"/>
      <c r="CV65" s="106"/>
      <c r="CW65" s="106"/>
      <c r="CX65" s="106"/>
      <c r="CY65" s="106"/>
      <c r="CZ65" s="106"/>
      <c r="DA65" s="106"/>
    </row>
    <row r="66" spans="1:105">
      <c r="A66" s="8" t="s">
        <v>37</v>
      </c>
      <c r="B66" s="177"/>
      <c r="C66" s="177"/>
      <c r="D66" s="177"/>
      <c r="E66" s="177"/>
      <c r="F66" s="177"/>
      <c r="G66" s="177"/>
      <c r="H66" s="177"/>
      <c r="I66" s="177"/>
      <c r="J66" s="177"/>
      <c r="K66" s="177"/>
      <c r="L66" s="528"/>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6"/>
      <c r="BP66" s="106"/>
      <c r="BQ66" s="106"/>
      <c r="BR66" s="106"/>
      <c r="BS66" s="106"/>
      <c r="BT66" s="106"/>
      <c r="BU66" s="106"/>
      <c r="BV66" s="106"/>
      <c r="BW66" s="106"/>
      <c r="BX66" s="106"/>
      <c r="BY66" s="106"/>
      <c r="BZ66" s="106"/>
      <c r="CA66" s="106"/>
      <c r="CB66" s="106"/>
      <c r="CC66" s="106"/>
      <c r="CD66" s="106"/>
      <c r="CE66" s="106"/>
      <c r="CF66" s="106"/>
      <c r="CG66" s="106"/>
      <c r="CH66" s="106"/>
      <c r="CI66" s="106"/>
      <c r="CJ66" s="106"/>
      <c r="CK66" s="106"/>
      <c r="CL66" s="106"/>
      <c r="CM66" s="106"/>
      <c r="CN66" s="106"/>
      <c r="CO66" s="106"/>
      <c r="CP66" s="106"/>
      <c r="CQ66" s="106"/>
      <c r="CR66" s="106"/>
      <c r="CS66" s="106"/>
      <c r="CT66" s="106"/>
      <c r="CU66" s="106"/>
      <c r="CV66" s="106"/>
      <c r="CW66" s="106"/>
      <c r="CX66" s="106"/>
      <c r="CY66" s="106"/>
      <c r="CZ66" s="106"/>
      <c r="DA66" s="106"/>
    </row>
    <row r="67" spans="1:105" outlineLevel="1">
      <c r="A67" s="3" t="s">
        <v>2</v>
      </c>
      <c r="B67" s="29">
        <f t="shared" ref="B67:C70" si="12">(B28-B59)/B14</f>
        <v>0.2302435515363272</v>
      </c>
      <c r="C67" s="29">
        <f t="shared" si="12"/>
        <v>0.2333985263349404</v>
      </c>
      <c r="D67" s="29"/>
      <c r="E67" s="29">
        <f>(E28-E59)/E14</f>
        <v>0.23190987035579672</v>
      </c>
      <c r="F67" s="29"/>
      <c r="G67" s="29">
        <f>(G28-G59)/G14</f>
        <v>0.22518963003655265</v>
      </c>
      <c r="H67" s="29"/>
      <c r="I67" s="29">
        <f>(I28-I59)/I14</f>
        <v>0.23912036570876211</v>
      </c>
      <c r="J67" s="29"/>
      <c r="K67" s="29">
        <f t="shared" ref="K67:L70" si="13">(K28-K59)/K14</f>
        <v>0.23625077794883553</v>
      </c>
      <c r="L67" s="526">
        <f>(L28-L59)/L14</f>
        <v>0.24470563320626854</v>
      </c>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106"/>
      <c r="BD67" s="106"/>
      <c r="BE67" s="106"/>
      <c r="BF67" s="106"/>
      <c r="BG67" s="106"/>
      <c r="BH67" s="106"/>
      <c r="BI67" s="106"/>
      <c r="BJ67" s="106"/>
      <c r="BK67" s="106"/>
      <c r="BL67" s="106"/>
      <c r="BM67" s="106"/>
      <c r="BN67" s="106"/>
      <c r="BO67" s="106"/>
      <c r="BP67" s="106"/>
      <c r="BQ67" s="106"/>
      <c r="BR67" s="106"/>
      <c r="BS67" s="106"/>
      <c r="BT67" s="106"/>
      <c r="BU67" s="106"/>
      <c r="BV67" s="106"/>
      <c r="BW67" s="106"/>
      <c r="BX67" s="106"/>
      <c r="BY67" s="106"/>
      <c r="BZ67" s="106"/>
      <c r="CA67" s="106"/>
      <c r="CB67" s="106"/>
      <c r="CC67" s="106"/>
      <c r="CD67" s="106"/>
      <c r="CE67" s="106"/>
      <c r="CF67" s="106"/>
      <c r="CG67" s="106"/>
      <c r="CH67" s="106"/>
      <c r="CI67" s="106"/>
      <c r="CJ67" s="106"/>
      <c r="CK67" s="106"/>
      <c r="CL67" s="106"/>
      <c r="CM67" s="106"/>
      <c r="CN67" s="106"/>
      <c r="CO67" s="106"/>
      <c r="CP67" s="106"/>
      <c r="CQ67" s="106"/>
      <c r="CR67" s="106"/>
      <c r="CS67" s="106"/>
      <c r="CT67" s="106"/>
      <c r="CU67" s="106"/>
      <c r="CV67" s="106"/>
      <c r="CW67" s="106"/>
      <c r="CX67" s="106"/>
      <c r="CY67" s="106"/>
      <c r="CZ67" s="106"/>
      <c r="DA67" s="106"/>
    </row>
    <row r="68" spans="1:105" outlineLevel="1">
      <c r="A68" s="3" t="s">
        <v>191</v>
      </c>
      <c r="B68" s="29">
        <f t="shared" si="12"/>
        <v>0.25247397836230323</v>
      </c>
      <c r="C68" s="29">
        <f t="shared" si="12"/>
        <v>0.25092016176671061</v>
      </c>
      <c r="D68" s="29"/>
      <c r="E68" s="29">
        <f>(E29-E60)/E15</f>
        <v>0.24573610521849809</v>
      </c>
      <c r="F68" s="29"/>
      <c r="G68" s="29">
        <f>(G29-G60)/G15</f>
        <v>0.2357302005266356</v>
      </c>
      <c r="H68" s="29"/>
      <c r="I68" s="29">
        <f>(I29-I60)/I15</f>
        <v>0.24182894691810122</v>
      </c>
      <c r="J68" s="29"/>
      <c r="K68" s="29">
        <f t="shared" si="13"/>
        <v>0.21589070645335251</v>
      </c>
      <c r="L68" s="526">
        <f t="shared" si="13"/>
        <v>0.22439970101840606</v>
      </c>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6"/>
      <c r="BA68" s="106"/>
      <c r="BB68" s="106"/>
      <c r="BC68" s="106"/>
      <c r="BD68" s="106"/>
      <c r="BE68" s="106"/>
      <c r="BF68" s="106"/>
      <c r="BG68" s="106"/>
      <c r="BH68" s="106"/>
      <c r="BI68" s="106"/>
      <c r="BJ68" s="106"/>
      <c r="BK68" s="106"/>
      <c r="BL68" s="106"/>
      <c r="BM68" s="106"/>
      <c r="BN68" s="106"/>
      <c r="BO68" s="106"/>
      <c r="BP68" s="106"/>
      <c r="BQ68" s="106"/>
      <c r="BR68" s="106"/>
      <c r="BS68" s="106"/>
      <c r="BT68" s="106"/>
      <c r="BU68" s="106"/>
      <c r="BV68" s="106"/>
      <c r="BW68" s="106"/>
      <c r="BX68" s="106"/>
      <c r="BY68" s="106"/>
      <c r="BZ68" s="106"/>
      <c r="CA68" s="106"/>
      <c r="CB68" s="106"/>
      <c r="CC68" s="106"/>
      <c r="CD68" s="106"/>
      <c r="CE68" s="106"/>
      <c r="CF68" s="106"/>
      <c r="CG68" s="106"/>
      <c r="CH68" s="106"/>
      <c r="CI68" s="106"/>
      <c r="CJ68" s="106"/>
      <c r="CK68" s="106"/>
      <c r="CL68" s="106"/>
      <c r="CM68" s="106"/>
      <c r="CN68" s="106"/>
      <c r="CO68" s="106"/>
      <c r="CP68" s="106"/>
      <c r="CQ68" s="106"/>
      <c r="CR68" s="106"/>
      <c r="CS68" s="106"/>
      <c r="CT68" s="106"/>
      <c r="CU68" s="106"/>
      <c r="CV68" s="106"/>
      <c r="CW68" s="106"/>
      <c r="CX68" s="106"/>
      <c r="CY68" s="106"/>
      <c r="CZ68" s="106"/>
      <c r="DA68" s="106"/>
    </row>
    <row r="69" spans="1:105" outlineLevel="1">
      <c r="A69" s="3" t="s">
        <v>3</v>
      </c>
      <c r="B69" s="29">
        <f t="shared" si="12"/>
        <v>0.23212220802142292</v>
      </c>
      <c r="C69" s="29">
        <f t="shared" si="12"/>
        <v>0.23353593932972733</v>
      </c>
      <c r="D69" s="29"/>
      <c r="E69" s="29">
        <f>(E30-E61)/E16</f>
        <v>0.22370671227020095</v>
      </c>
      <c r="F69" s="29"/>
      <c r="G69" s="29">
        <f>(G30-G61)/G16</f>
        <v>0.16147378832838774</v>
      </c>
      <c r="H69" s="29"/>
      <c r="I69" s="29">
        <f>(I30-I61)/I16</f>
        <v>0.2047268420781628</v>
      </c>
      <c r="J69" s="29"/>
      <c r="K69" s="29">
        <f t="shared" si="13"/>
        <v>0.19980875385752161</v>
      </c>
      <c r="L69" s="526">
        <f t="shared" si="13"/>
        <v>0.2173057322602186</v>
      </c>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6"/>
      <c r="AU69" s="106"/>
      <c r="AV69" s="106"/>
      <c r="AW69" s="106"/>
      <c r="AX69" s="106"/>
      <c r="AY69" s="106"/>
      <c r="AZ69" s="106"/>
      <c r="BA69" s="106"/>
      <c r="BB69" s="106"/>
      <c r="BC69" s="106"/>
      <c r="BD69" s="106"/>
      <c r="BE69" s="106"/>
      <c r="BF69" s="106"/>
      <c r="BG69" s="106"/>
      <c r="BH69" s="106"/>
      <c r="BI69" s="106"/>
      <c r="BJ69" s="106"/>
      <c r="BK69" s="106"/>
      <c r="BL69" s="106"/>
      <c r="BM69" s="106"/>
      <c r="BN69" s="106"/>
      <c r="BO69" s="106"/>
      <c r="BP69" s="106"/>
      <c r="BQ69" s="106"/>
      <c r="BR69" s="106"/>
      <c r="BS69" s="106"/>
      <c r="BT69" s="106"/>
      <c r="BU69" s="106"/>
      <c r="BV69" s="106"/>
      <c r="BW69" s="106"/>
      <c r="BX69" s="106"/>
      <c r="BY69" s="106"/>
      <c r="BZ69" s="106"/>
      <c r="CA69" s="106"/>
      <c r="CB69" s="106"/>
      <c r="CC69" s="106"/>
      <c r="CD69" s="106"/>
      <c r="CE69" s="106"/>
      <c r="CF69" s="106"/>
      <c r="CG69" s="106"/>
      <c r="CH69" s="106"/>
      <c r="CI69" s="106"/>
      <c r="CJ69" s="106"/>
      <c r="CK69" s="106"/>
      <c r="CL69" s="106"/>
      <c r="CM69" s="106"/>
      <c r="CN69" s="106"/>
      <c r="CO69" s="106"/>
      <c r="CP69" s="106"/>
      <c r="CQ69" s="106"/>
      <c r="CR69" s="106"/>
      <c r="CS69" s="106"/>
      <c r="CT69" s="106"/>
      <c r="CU69" s="106"/>
      <c r="CV69" s="106"/>
      <c r="CW69" s="106"/>
      <c r="CX69" s="106"/>
      <c r="CY69" s="106"/>
      <c r="CZ69" s="106"/>
      <c r="DA69" s="106"/>
    </row>
    <row r="70" spans="1:105" outlineLevel="1">
      <c r="A70" s="3" t="s">
        <v>193</v>
      </c>
      <c r="B70" s="29">
        <f t="shared" si="12"/>
        <v>0.15467593830792548</v>
      </c>
      <c r="C70" s="29">
        <f t="shared" si="12"/>
        <v>0.15753197143331674</v>
      </c>
      <c r="D70" s="29"/>
      <c r="E70" s="29">
        <f>(E31-E62)/E17</f>
        <v>0.16586417535034137</v>
      </c>
      <c r="F70" s="29"/>
      <c r="G70" s="29">
        <f>(G31-G62)/G17</f>
        <v>0.13580042953907154</v>
      </c>
      <c r="H70" s="29"/>
      <c r="I70" s="29">
        <f>(I31-I62)/I17</f>
        <v>0.16026900408039899</v>
      </c>
      <c r="J70" s="29"/>
      <c r="K70" s="29">
        <f t="shared" si="13"/>
        <v>0.18501023460872304</v>
      </c>
      <c r="L70" s="526">
        <f t="shared" si="13"/>
        <v>0.19298115171567717</v>
      </c>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06"/>
      <c r="BS70" s="106"/>
      <c r="BT70" s="106"/>
      <c r="BU70" s="106"/>
      <c r="BV70" s="106"/>
      <c r="BW70" s="106"/>
      <c r="BX70" s="106"/>
      <c r="BY70" s="106"/>
      <c r="BZ70" s="106"/>
      <c r="CA70" s="106"/>
      <c r="CB70" s="106"/>
      <c r="CC70" s="106"/>
      <c r="CD70" s="106"/>
      <c r="CE70" s="106"/>
      <c r="CF70" s="106"/>
      <c r="CG70" s="106"/>
      <c r="CH70" s="106"/>
      <c r="CI70" s="106"/>
      <c r="CJ70" s="106"/>
      <c r="CK70" s="106"/>
      <c r="CL70" s="106"/>
      <c r="CM70" s="106"/>
      <c r="CN70" s="106"/>
      <c r="CO70" s="106"/>
      <c r="CP70" s="106"/>
      <c r="CQ70" s="106"/>
      <c r="CR70" s="106"/>
      <c r="CS70" s="106"/>
      <c r="CT70" s="106"/>
      <c r="CU70" s="106"/>
      <c r="CV70" s="106"/>
      <c r="CW70" s="106"/>
      <c r="CX70" s="106"/>
      <c r="CY70" s="106"/>
      <c r="CZ70" s="106"/>
      <c r="DA70" s="106"/>
    </row>
    <row r="71" spans="1:105" outlineLevel="1">
      <c r="A71" s="3"/>
      <c r="B71" s="3"/>
      <c r="L71" s="389"/>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c r="BS71" s="106"/>
      <c r="BT71" s="106"/>
      <c r="BU71" s="106"/>
      <c r="BV71" s="106"/>
      <c r="BW71" s="106"/>
      <c r="BX71" s="106"/>
      <c r="BY71" s="106"/>
      <c r="BZ71" s="106"/>
      <c r="CA71" s="106"/>
      <c r="CB71" s="106"/>
      <c r="CC71" s="106"/>
      <c r="CD71" s="106"/>
      <c r="CE71" s="106"/>
      <c r="CF71" s="106"/>
      <c r="CG71" s="106"/>
      <c r="CH71" s="106"/>
      <c r="CI71" s="106"/>
      <c r="CJ71" s="106"/>
      <c r="CK71" s="106"/>
      <c r="CL71" s="106"/>
      <c r="CM71" s="106"/>
      <c r="CN71" s="106"/>
      <c r="CO71" s="106"/>
      <c r="CP71" s="106"/>
      <c r="CQ71" s="106"/>
      <c r="CR71" s="106"/>
      <c r="CS71" s="106"/>
      <c r="CT71" s="106"/>
      <c r="CU71" s="106"/>
      <c r="CV71" s="106"/>
      <c r="CW71" s="106"/>
      <c r="CX71" s="106"/>
      <c r="CY71" s="106"/>
      <c r="CZ71" s="106"/>
      <c r="DA71" s="106"/>
    </row>
    <row r="72" spans="1:105">
      <c r="A72" s="80" t="s">
        <v>38</v>
      </c>
      <c r="B72" s="184">
        <f t="shared" ref="B72:I72" si="14">+B64/B19</f>
        <v>0.21977046921882479</v>
      </c>
      <c r="C72" s="184">
        <f t="shared" si="14"/>
        <v>0.22162683640405609</v>
      </c>
      <c r="D72" s="184"/>
      <c r="E72" s="184">
        <f t="shared" si="14"/>
        <v>0.21856085431203978</v>
      </c>
      <c r="F72" s="184"/>
      <c r="G72" s="184">
        <f t="shared" si="14"/>
        <v>0.2004068666259132</v>
      </c>
      <c r="H72" s="184"/>
      <c r="I72" s="184">
        <f t="shared" si="14"/>
        <v>0.21860574148874784</v>
      </c>
      <c r="J72" s="184"/>
      <c r="K72" s="184">
        <f>+K64/K19</f>
        <v>0.21273660003537945</v>
      </c>
      <c r="L72" s="529">
        <f>+L64/L19</f>
        <v>0.22133739517212622</v>
      </c>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06"/>
      <c r="BR72" s="106"/>
      <c r="BS72" s="106"/>
      <c r="BT72" s="106"/>
      <c r="BU72" s="106"/>
      <c r="BV72" s="106"/>
      <c r="BW72" s="106"/>
      <c r="BX72" s="106"/>
      <c r="BY72" s="106"/>
      <c r="BZ72" s="106"/>
      <c r="CA72" s="106"/>
      <c r="CB72" s="106"/>
      <c r="CC72" s="106"/>
      <c r="CD72" s="106"/>
      <c r="CE72" s="106"/>
      <c r="CF72" s="106"/>
      <c r="CG72" s="106"/>
      <c r="CH72" s="106"/>
      <c r="CI72" s="106"/>
      <c r="CJ72" s="106"/>
      <c r="CK72" s="106"/>
      <c r="CL72" s="106"/>
      <c r="CM72" s="106"/>
      <c r="CN72" s="106"/>
      <c r="CO72" s="106"/>
      <c r="CP72" s="106"/>
      <c r="CQ72" s="106"/>
      <c r="CR72" s="106"/>
      <c r="CS72" s="106"/>
      <c r="CT72" s="106"/>
      <c r="CU72" s="106"/>
      <c r="CV72" s="106"/>
      <c r="CW72" s="106"/>
      <c r="CX72" s="106"/>
      <c r="CY72" s="106"/>
      <c r="CZ72" s="106"/>
      <c r="DA72" s="106"/>
    </row>
    <row r="73" spans="1:105">
      <c r="A73" s="3"/>
      <c r="B73" s="32"/>
      <c r="L73" s="389"/>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106"/>
      <c r="BF73" s="106"/>
      <c r="BG73" s="106"/>
      <c r="BH73" s="106"/>
      <c r="BI73" s="106"/>
      <c r="BJ73" s="106"/>
      <c r="BK73" s="106"/>
      <c r="BL73" s="106"/>
      <c r="BM73" s="106"/>
      <c r="BN73" s="106"/>
      <c r="BO73" s="106"/>
      <c r="BP73" s="106"/>
      <c r="BQ73" s="106"/>
      <c r="BR73" s="106"/>
      <c r="BS73" s="106"/>
      <c r="BT73" s="106"/>
      <c r="BU73" s="106"/>
      <c r="BV73" s="106"/>
      <c r="BW73" s="106"/>
      <c r="BX73" s="106"/>
      <c r="BY73" s="106"/>
      <c r="BZ73" s="106"/>
      <c r="CA73" s="106"/>
      <c r="CB73" s="106"/>
      <c r="CC73" s="106"/>
      <c r="CD73" s="106"/>
      <c r="CE73" s="106"/>
      <c r="CF73" s="106"/>
      <c r="CG73" s="106"/>
      <c r="CH73" s="106"/>
      <c r="CI73" s="106"/>
      <c r="CJ73" s="106"/>
      <c r="CK73" s="106"/>
      <c r="CL73" s="106"/>
      <c r="CM73" s="106"/>
      <c r="CN73" s="106"/>
      <c r="CO73" s="106"/>
      <c r="CP73" s="106"/>
      <c r="CQ73" s="106"/>
      <c r="CR73" s="106"/>
      <c r="CS73" s="106"/>
      <c r="CT73" s="106"/>
      <c r="CU73" s="106"/>
      <c r="CV73" s="106"/>
      <c r="CW73" s="106"/>
      <c r="CX73" s="106"/>
      <c r="CY73" s="106"/>
      <c r="CZ73" s="106"/>
      <c r="DA73" s="106"/>
    </row>
    <row r="74" spans="1:105" ht="12.75" customHeight="1">
      <c r="A74" s="3" t="s">
        <v>77</v>
      </c>
      <c r="B74" s="294">
        <v>1214.0999999999999</v>
      </c>
      <c r="C74" s="294">
        <v>4853.9022130000003</v>
      </c>
      <c r="D74" s="365" t="s">
        <v>331</v>
      </c>
      <c r="E74" s="294">
        <v>4858.8451100000002</v>
      </c>
      <c r="F74" s="365" t="s">
        <v>331</v>
      </c>
      <c r="G74" s="294">
        <v>4861.6948400000001</v>
      </c>
      <c r="H74" s="365" t="s">
        <v>331</v>
      </c>
      <c r="I74" s="294">
        <v>4870.932992</v>
      </c>
      <c r="J74" s="365" t="s">
        <v>331</v>
      </c>
      <c r="K74" s="294">
        <v>4868.3999999999996</v>
      </c>
      <c r="L74" s="530">
        <v>4871.3999999999996</v>
      </c>
      <c r="M74" s="106"/>
      <c r="N74" s="106"/>
      <c r="O74" s="106"/>
      <c r="P74" s="106"/>
      <c r="Q74" s="106"/>
      <c r="R74" s="106"/>
      <c r="S74" s="106"/>
      <c r="T74" s="106"/>
      <c r="U74" s="106"/>
      <c r="V74" s="106"/>
      <c r="W74" s="106"/>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c r="AY74" s="106"/>
      <c r="AZ74" s="106"/>
      <c r="BA74" s="106"/>
      <c r="BB74" s="106"/>
      <c r="BC74" s="106"/>
      <c r="BD74" s="106"/>
      <c r="BE74" s="106"/>
      <c r="BF74" s="106"/>
      <c r="BG74" s="106"/>
      <c r="BH74" s="106"/>
      <c r="BI74" s="106"/>
      <c r="BJ74" s="106"/>
      <c r="BK74" s="106"/>
      <c r="BL74" s="106"/>
      <c r="BM74" s="106"/>
      <c r="BN74" s="106"/>
      <c r="BO74" s="106"/>
      <c r="BP74" s="106"/>
      <c r="BQ74" s="106"/>
      <c r="BR74" s="106"/>
      <c r="BS74" s="106"/>
      <c r="BT74" s="106"/>
      <c r="BU74" s="106"/>
      <c r="BV74" s="106"/>
      <c r="BW74" s="106"/>
      <c r="BX74" s="106"/>
      <c r="BY74" s="106"/>
      <c r="BZ74" s="106"/>
      <c r="CA74" s="106"/>
      <c r="CB74" s="106"/>
      <c r="CC74" s="106"/>
      <c r="CD74" s="106"/>
      <c r="CE74" s="106"/>
      <c r="CF74" s="106"/>
      <c r="CG74" s="106"/>
      <c r="CH74" s="106"/>
      <c r="CI74" s="106"/>
      <c r="CJ74" s="106"/>
      <c r="CK74" s="106"/>
      <c r="CL74" s="106"/>
      <c r="CM74" s="106"/>
      <c r="CN74" s="106"/>
      <c r="CO74" s="106"/>
      <c r="CP74" s="106"/>
      <c r="CQ74" s="106"/>
      <c r="CR74" s="106"/>
      <c r="CS74" s="106"/>
      <c r="CT74" s="106"/>
      <c r="CU74" s="106"/>
      <c r="CV74" s="106"/>
      <c r="CW74" s="106"/>
      <c r="CX74" s="106"/>
      <c r="CY74" s="106"/>
      <c r="CZ74" s="106"/>
      <c r="DA74" s="106"/>
    </row>
    <row r="75" spans="1:105" ht="12.75" customHeight="1">
      <c r="A75" s="8" t="s">
        <v>85</v>
      </c>
      <c r="B75" s="496">
        <v>1215.8</v>
      </c>
      <c r="C75" s="496">
        <v>4861.1471350000002</v>
      </c>
      <c r="D75" s="608" t="s">
        <v>331</v>
      </c>
      <c r="E75" s="496">
        <v>4863.0963400000001</v>
      </c>
      <c r="F75" s="608" t="s">
        <v>331</v>
      </c>
      <c r="G75" s="496">
        <v>4868.9856200000004</v>
      </c>
      <c r="H75" s="608" t="s">
        <v>331</v>
      </c>
      <c r="I75" s="496">
        <v>4882.0828140000003</v>
      </c>
      <c r="J75" s="608" t="s">
        <v>331</v>
      </c>
      <c r="K75" s="496">
        <v>4875.8999999999996</v>
      </c>
      <c r="L75" s="531">
        <v>4878.8999999999996</v>
      </c>
      <c r="M75" s="106"/>
      <c r="N75" s="106"/>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106"/>
      <c r="BF75" s="106"/>
      <c r="BG75" s="106"/>
      <c r="BH75" s="106"/>
      <c r="BI75" s="106"/>
      <c r="BJ75" s="106"/>
      <c r="BK75" s="106"/>
      <c r="BL75" s="106"/>
      <c r="BM75" s="106"/>
      <c r="BN75" s="106"/>
      <c r="BO75" s="106"/>
      <c r="BP75" s="106"/>
      <c r="BQ75" s="106"/>
      <c r="BR75" s="106"/>
      <c r="BS75" s="106"/>
      <c r="BT75" s="106"/>
      <c r="BU75" s="106"/>
      <c r="BV75" s="106"/>
      <c r="BW75" s="106"/>
      <c r="BX75" s="106"/>
      <c r="BY75" s="106"/>
      <c r="BZ75" s="106"/>
      <c r="CA75" s="106"/>
      <c r="CB75" s="106"/>
      <c r="CC75" s="106"/>
      <c r="CD75" s="106"/>
      <c r="CE75" s="106"/>
      <c r="CF75" s="106"/>
      <c r="CG75" s="106"/>
      <c r="CH75" s="106"/>
      <c r="CI75" s="106"/>
      <c r="CJ75" s="106"/>
      <c r="CK75" s="106"/>
      <c r="CL75" s="106"/>
      <c r="CM75" s="106"/>
      <c r="CN75" s="106"/>
      <c r="CO75" s="106"/>
      <c r="CP75" s="106"/>
      <c r="CQ75" s="106"/>
      <c r="CR75" s="106"/>
      <c r="CS75" s="106"/>
      <c r="CT75" s="106"/>
      <c r="CU75" s="106"/>
      <c r="CV75" s="106"/>
      <c r="CW75" s="106"/>
      <c r="CX75" s="106"/>
      <c r="CY75" s="106"/>
      <c r="CZ75" s="106"/>
      <c r="DA75" s="106"/>
    </row>
    <row r="76" spans="1:105">
      <c r="M76" s="106"/>
      <c r="N76" s="106"/>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106"/>
      <c r="BF76" s="106"/>
      <c r="BG76" s="106"/>
      <c r="BH76" s="106"/>
      <c r="BI76" s="106"/>
      <c r="BJ76" s="106"/>
      <c r="BK76" s="106"/>
      <c r="BL76" s="106"/>
      <c r="BM76" s="106"/>
      <c r="BN76" s="106"/>
      <c r="BO76" s="106"/>
      <c r="BP76" s="106"/>
      <c r="BQ76" s="106"/>
      <c r="BR76" s="106"/>
      <c r="BS76" s="106"/>
      <c r="BT76" s="106"/>
      <c r="BU76" s="106"/>
      <c r="BV76" s="106"/>
      <c r="BW76" s="106"/>
      <c r="BX76" s="106"/>
      <c r="BY76" s="106"/>
      <c r="BZ76" s="106"/>
      <c r="CA76" s="106"/>
      <c r="CB76" s="106"/>
      <c r="CC76" s="106"/>
      <c r="CD76" s="106"/>
      <c r="CE76" s="106"/>
      <c r="CF76" s="106"/>
      <c r="CG76" s="106"/>
      <c r="CH76" s="106"/>
      <c r="CI76" s="106"/>
      <c r="CJ76" s="106"/>
      <c r="CK76" s="106"/>
      <c r="CL76" s="106"/>
      <c r="CM76" s="106"/>
      <c r="CN76" s="106"/>
      <c r="CO76" s="106"/>
      <c r="CP76" s="106"/>
      <c r="CQ76" s="106"/>
      <c r="CR76" s="106"/>
      <c r="CS76" s="106"/>
      <c r="CT76" s="106"/>
      <c r="CU76" s="106"/>
      <c r="CV76" s="106"/>
      <c r="CW76" s="106"/>
      <c r="CX76" s="106"/>
      <c r="CY76" s="106"/>
      <c r="CZ76" s="106"/>
      <c r="DA76" s="106"/>
    </row>
    <row r="77" spans="1:105" ht="15">
      <c r="A77" s="65" t="s">
        <v>338</v>
      </c>
      <c r="M77" s="106"/>
      <c r="N77" s="106"/>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c r="AY77" s="106"/>
      <c r="AZ77" s="106"/>
      <c r="BA77" s="106"/>
      <c r="BB77" s="106"/>
      <c r="BC77" s="106"/>
      <c r="BD77" s="106"/>
      <c r="BE77" s="106"/>
      <c r="BF77" s="106"/>
      <c r="BG77" s="106"/>
      <c r="BH77" s="106"/>
      <c r="BI77" s="106"/>
      <c r="BJ77" s="106"/>
      <c r="BK77" s="106"/>
      <c r="BL77" s="106"/>
      <c r="BM77" s="106"/>
      <c r="BN77" s="106"/>
      <c r="BO77" s="106"/>
      <c r="BP77" s="106"/>
      <c r="BQ77" s="106"/>
      <c r="BR77" s="106"/>
      <c r="BS77" s="106"/>
      <c r="BT77" s="106"/>
      <c r="BU77" s="106"/>
      <c r="BV77" s="106"/>
      <c r="BW77" s="106"/>
      <c r="BX77" s="106"/>
      <c r="BY77" s="106"/>
      <c r="BZ77" s="106"/>
      <c r="CA77" s="106"/>
      <c r="CB77" s="106"/>
      <c r="CC77" s="106"/>
      <c r="CD77" s="106"/>
      <c r="CE77" s="106"/>
      <c r="CF77" s="106"/>
      <c r="CG77" s="106"/>
      <c r="CH77" s="106"/>
      <c r="CI77" s="106"/>
      <c r="CJ77" s="106"/>
      <c r="CK77" s="106"/>
      <c r="CL77" s="106"/>
      <c r="CM77" s="106"/>
      <c r="CN77" s="106"/>
      <c r="CO77" s="106"/>
      <c r="CP77" s="106"/>
      <c r="CQ77" s="106"/>
      <c r="CR77" s="106"/>
      <c r="CS77" s="106"/>
      <c r="CT77" s="106"/>
      <c r="CU77" s="106"/>
      <c r="CV77" s="106"/>
      <c r="CW77" s="106"/>
      <c r="CX77" s="106"/>
      <c r="CY77" s="106"/>
      <c r="CZ77" s="106"/>
      <c r="DA77" s="106"/>
    </row>
    <row r="78" spans="1:105" ht="15">
      <c r="A78" s="65" t="s">
        <v>422</v>
      </c>
      <c r="M78" s="106"/>
      <c r="N78" s="106"/>
      <c r="O78" s="106"/>
      <c r="P78" s="106"/>
      <c r="Q78" s="106"/>
      <c r="R78" s="106"/>
      <c r="S78" s="106"/>
      <c r="T78" s="106"/>
      <c r="U78" s="106"/>
      <c r="V78" s="106"/>
      <c r="W78" s="106"/>
      <c r="X78" s="106"/>
      <c r="Y78" s="106"/>
      <c r="Z78" s="106"/>
      <c r="AA78" s="106"/>
      <c r="AB78" s="106"/>
      <c r="AC78" s="106"/>
      <c r="AD78" s="106"/>
      <c r="AE78" s="106"/>
      <c r="AF78" s="106"/>
      <c r="AG78" s="106"/>
      <c r="AH78" s="106"/>
      <c r="AI78" s="106"/>
      <c r="AJ78" s="106"/>
      <c r="AK78" s="106"/>
      <c r="AL78" s="106"/>
      <c r="AM78" s="106"/>
      <c r="AN78" s="106"/>
      <c r="AO78" s="106"/>
      <c r="AP78" s="106"/>
      <c r="AQ78" s="106"/>
      <c r="AR78" s="106"/>
      <c r="AS78" s="106"/>
      <c r="AT78" s="106"/>
      <c r="AU78" s="106"/>
      <c r="AV78" s="106"/>
      <c r="AW78" s="106"/>
      <c r="AX78" s="106"/>
      <c r="AY78" s="106"/>
      <c r="AZ78" s="106"/>
      <c r="BA78" s="106"/>
      <c r="BB78" s="106"/>
      <c r="BC78" s="106"/>
      <c r="BD78" s="106"/>
      <c r="BE78" s="106"/>
      <c r="BF78" s="106"/>
      <c r="BG78" s="106"/>
      <c r="BH78" s="106"/>
      <c r="BI78" s="106"/>
      <c r="BJ78" s="106"/>
      <c r="BK78" s="106"/>
      <c r="BL78" s="106"/>
      <c r="BM78" s="106"/>
      <c r="BN78" s="106"/>
      <c r="BO78" s="106"/>
      <c r="BP78" s="106"/>
      <c r="BQ78" s="106"/>
      <c r="BR78" s="106"/>
      <c r="BS78" s="106"/>
      <c r="BT78" s="106"/>
      <c r="BU78" s="106"/>
      <c r="BV78" s="106"/>
      <c r="BW78" s="106"/>
      <c r="BX78" s="106"/>
      <c r="BY78" s="106"/>
      <c r="BZ78" s="106"/>
      <c r="CA78" s="106"/>
      <c r="CB78" s="106"/>
      <c r="CC78" s="106"/>
      <c r="CD78" s="106"/>
      <c r="CE78" s="106"/>
      <c r="CF78" s="106"/>
      <c r="CG78" s="106"/>
      <c r="CH78" s="106"/>
      <c r="CI78" s="106"/>
      <c r="CJ78" s="106"/>
      <c r="CK78" s="106"/>
      <c r="CL78" s="106"/>
      <c r="CM78" s="106"/>
      <c r="CN78" s="106"/>
      <c r="CO78" s="106"/>
      <c r="CP78" s="106"/>
      <c r="CQ78" s="106"/>
      <c r="CR78" s="106"/>
      <c r="CS78" s="106"/>
      <c r="CT78" s="106"/>
      <c r="CU78" s="106"/>
      <c r="CV78" s="106"/>
      <c r="CW78" s="106"/>
      <c r="CX78" s="106"/>
      <c r="CY78" s="106"/>
      <c r="CZ78" s="106"/>
      <c r="DA78" s="106"/>
    </row>
    <row r="79" spans="1:105">
      <c r="A79" s="13"/>
      <c r="M79" s="106"/>
      <c r="N79" s="106"/>
      <c r="O79" s="106"/>
      <c r="P79" s="106"/>
      <c r="Q79" s="106"/>
      <c r="R79" s="106"/>
      <c r="S79" s="106"/>
      <c r="T79" s="106"/>
      <c r="U79" s="106"/>
      <c r="V79" s="106"/>
      <c r="W79" s="106"/>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c r="AY79" s="106"/>
      <c r="AZ79" s="106"/>
      <c r="BA79" s="106"/>
      <c r="BB79" s="106"/>
      <c r="BC79" s="106"/>
      <c r="BD79" s="106"/>
      <c r="BE79" s="106"/>
      <c r="BF79" s="106"/>
      <c r="BG79" s="106"/>
      <c r="BH79" s="106"/>
      <c r="BI79" s="106"/>
      <c r="BJ79" s="106"/>
      <c r="BK79" s="106"/>
      <c r="BL79" s="106"/>
      <c r="BM79" s="106"/>
      <c r="BN79" s="106"/>
      <c r="BO79" s="106"/>
      <c r="BP79" s="106"/>
      <c r="BQ79" s="106"/>
      <c r="BR79" s="106"/>
      <c r="BS79" s="106"/>
      <c r="BT79" s="106"/>
      <c r="BU79" s="106"/>
      <c r="BV79" s="106"/>
      <c r="BW79" s="106"/>
      <c r="BX79" s="106"/>
      <c r="BY79" s="106"/>
      <c r="BZ79" s="106"/>
      <c r="CA79" s="106"/>
      <c r="CB79" s="106"/>
      <c r="CC79" s="106"/>
      <c r="CD79" s="106"/>
      <c r="CE79" s="106"/>
      <c r="CF79" s="106"/>
      <c r="CG79" s="106"/>
      <c r="CH79" s="106"/>
      <c r="CI79" s="106"/>
      <c r="CJ79" s="106"/>
      <c r="CK79" s="106"/>
      <c r="CL79" s="106"/>
      <c r="CM79" s="106"/>
      <c r="CN79" s="106"/>
      <c r="CO79" s="106"/>
      <c r="CP79" s="106"/>
      <c r="CQ79" s="106"/>
      <c r="CR79" s="106"/>
      <c r="CS79" s="106"/>
      <c r="CT79" s="106"/>
      <c r="CU79" s="106"/>
      <c r="CV79" s="106"/>
      <c r="CW79" s="106"/>
      <c r="CX79" s="106"/>
      <c r="CY79" s="106"/>
      <c r="CZ79" s="106"/>
      <c r="DA79" s="106"/>
    </row>
    <row r="80" spans="1:105">
      <c r="A80" s="13"/>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106"/>
      <c r="BF80" s="106"/>
      <c r="BG80" s="106"/>
      <c r="BH80" s="106"/>
      <c r="BI80" s="106"/>
      <c r="BJ80" s="106"/>
      <c r="BK80" s="106"/>
      <c r="BL80" s="106"/>
      <c r="BM80" s="106"/>
      <c r="BN80" s="106"/>
      <c r="BO80" s="106"/>
      <c r="BP80" s="106"/>
      <c r="BQ80" s="106"/>
      <c r="BR80" s="106"/>
      <c r="BS80" s="106"/>
      <c r="BT80" s="106"/>
      <c r="BU80" s="106"/>
      <c r="BV80" s="106"/>
      <c r="BW80" s="106"/>
      <c r="BX80" s="106"/>
      <c r="BY80" s="106"/>
      <c r="BZ80" s="106"/>
      <c r="CA80" s="106"/>
      <c r="CB80" s="106"/>
      <c r="CC80" s="106"/>
      <c r="CD80" s="106"/>
      <c r="CE80" s="106"/>
      <c r="CF80" s="106"/>
      <c r="CG80" s="106"/>
      <c r="CH80" s="106"/>
      <c r="CI80" s="106"/>
      <c r="CJ80" s="106"/>
      <c r="CK80" s="106"/>
      <c r="CL80" s="106"/>
      <c r="CM80" s="106"/>
      <c r="CN80" s="106"/>
      <c r="CO80" s="106"/>
      <c r="CP80" s="106"/>
      <c r="CQ80" s="106"/>
      <c r="CR80" s="106"/>
      <c r="CS80" s="106"/>
      <c r="CT80" s="106"/>
      <c r="CU80" s="106"/>
      <c r="CV80" s="106"/>
      <c r="CW80" s="106"/>
      <c r="CX80" s="106"/>
      <c r="CY80" s="106"/>
      <c r="CZ80" s="106"/>
      <c r="DA80" s="106"/>
    </row>
    <row r="81" spans="1:105">
      <c r="A81" s="13"/>
      <c r="B81" s="13"/>
      <c r="C81" s="13"/>
      <c r="D81" s="13"/>
      <c r="E81" s="13"/>
      <c r="F81" s="13"/>
      <c r="G81" s="13"/>
      <c r="H81" s="13"/>
      <c r="I81" s="13"/>
      <c r="J81" s="13"/>
      <c r="K81" s="13"/>
      <c r="L81" s="13"/>
      <c r="M81" s="106"/>
      <c r="N81" s="106"/>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06"/>
      <c r="BE81" s="106"/>
      <c r="BF81" s="106"/>
      <c r="BG81" s="106"/>
      <c r="BH81" s="106"/>
      <c r="BI81" s="106"/>
      <c r="BJ81" s="106"/>
      <c r="BK81" s="106"/>
      <c r="BL81" s="106"/>
      <c r="BM81" s="106"/>
      <c r="BN81" s="106"/>
      <c r="BO81" s="106"/>
      <c r="BP81" s="106"/>
      <c r="BQ81" s="106"/>
      <c r="BR81" s="106"/>
      <c r="BS81" s="106"/>
      <c r="BT81" s="106"/>
      <c r="BU81" s="106"/>
      <c r="BV81" s="106"/>
      <c r="BW81" s="106"/>
      <c r="BX81" s="106"/>
      <c r="BY81" s="106"/>
      <c r="BZ81" s="106"/>
      <c r="CA81" s="106"/>
      <c r="CB81" s="106"/>
      <c r="CC81" s="106"/>
      <c r="CD81" s="106"/>
      <c r="CE81" s="106"/>
      <c r="CF81" s="106"/>
      <c r="CG81" s="106"/>
      <c r="CH81" s="106"/>
      <c r="CI81" s="106"/>
      <c r="CJ81" s="106"/>
      <c r="CK81" s="106"/>
      <c r="CL81" s="106"/>
      <c r="CM81" s="106"/>
      <c r="CN81" s="106"/>
      <c r="CO81" s="106"/>
      <c r="CP81" s="106"/>
      <c r="CQ81" s="106"/>
      <c r="CR81" s="106"/>
      <c r="CS81" s="106"/>
      <c r="CT81" s="106"/>
      <c r="CU81" s="106"/>
      <c r="CV81" s="106"/>
      <c r="CW81" s="106"/>
      <c r="CX81" s="106"/>
      <c r="CY81" s="106"/>
      <c r="CZ81" s="106"/>
      <c r="DA81" s="106"/>
    </row>
    <row r="82" spans="1:105">
      <c r="A82" s="13"/>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6"/>
      <c r="BC82" s="106"/>
      <c r="BD82" s="106"/>
      <c r="BE82" s="106"/>
      <c r="BF82" s="106"/>
      <c r="BG82" s="106"/>
      <c r="BH82" s="106"/>
      <c r="BI82" s="106"/>
      <c r="BJ82" s="106"/>
      <c r="BK82" s="106"/>
      <c r="BL82" s="106"/>
      <c r="BM82" s="106"/>
      <c r="BN82" s="106"/>
      <c r="BO82" s="106"/>
      <c r="BP82" s="106"/>
      <c r="BQ82" s="106"/>
      <c r="BR82" s="106"/>
      <c r="BS82" s="106"/>
      <c r="BT82" s="106"/>
      <c r="BU82" s="106"/>
      <c r="BV82" s="106"/>
      <c r="BW82" s="106"/>
      <c r="BX82" s="106"/>
      <c r="BY82" s="106"/>
      <c r="BZ82" s="106"/>
      <c r="CA82" s="106"/>
      <c r="CB82" s="106"/>
      <c r="CC82" s="106"/>
      <c r="CD82" s="106"/>
      <c r="CE82" s="106"/>
      <c r="CF82" s="106"/>
      <c r="CG82" s="106"/>
      <c r="CH82" s="106"/>
      <c r="CI82" s="106"/>
      <c r="CJ82" s="106"/>
      <c r="CK82" s="106"/>
      <c r="CL82" s="106"/>
      <c r="CM82" s="106"/>
      <c r="CN82" s="106"/>
      <c r="CO82" s="106"/>
      <c r="CP82" s="106"/>
      <c r="CQ82" s="106"/>
      <c r="CR82" s="106"/>
      <c r="CS82" s="106"/>
      <c r="CT82" s="106"/>
      <c r="CU82" s="106"/>
      <c r="CV82" s="106"/>
      <c r="CW82" s="106"/>
      <c r="CX82" s="106"/>
      <c r="CY82" s="106"/>
      <c r="CZ82" s="106"/>
      <c r="DA82" s="106"/>
    </row>
    <row r="83" spans="1:105">
      <c r="A83" s="13"/>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106"/>
      <c r="BF83" s="106"/>
      <c r="BG83" s="106"/>
      <c r="BH83" s="106"/>
      <c r="BI83" s="106"/>
      <c r="BJ83" s="106"/>
      <c r="BK83" s="106"/>
      <c r="BL83" s="106"/>
      <c r="BM83" s="106"/>
      <c r="BN83" s="106"/>
      <c r="BO83" s="106"/>
      <c r="BP83" s="106"/>
      <c r="BQ83" s="106"/>
      <c r="BR83" s="106"/>
      <c r="BS83" s="106"/>
      <c r="BT83" s="106"/>
      <c r="BU83" s="106"/>
      <c r="BV83" s="106"/>
      <c r="BW83" s="106"/>
      <c r="BX83" s="106"/>
      <c r="BY83" s="106"/>
      <c r="BZ83" s="106"/>
      <c r="CA83" s="106"/>
      <c r="CB83" s="106"/>
      <c r="CC83" s="106"/>
      <c r="CD83" s="106"/>
      <c r="CE83" s="106"/>
      <c r="CF83" s="106"/>
      <c r="CG83" s="106"/>
      <c r="CH83" s="106"/>
      <c r="CI83" s="106"/>
      <c r="CJ83" s="106"/>
      <c r="CK83" s="106"/>
      <c r="CL83" s="106"/>
      <c r="CM83" s="106"/>
      <c r="CN83" s="106"/>
      <c r="CO83" s="106"/>
      <c r="CP83" s="106"/>
      <c r="CQ83" s="106"/>
      <c r="CR83" s="106"/>
      <c r="CS83" s="106"/>
      <c r="CT83" s="106"/>
      <c r="CU83" s="106"/>
      <c r="CV83" s="106"/>
      <c r="CW83" s="106"/>
      <c r="CX83" s="106"/>
      <c r="CY83" s="106"/>
      <c r="CZ83" s="106"/>
      <c r="DA83" s="106"/>
    </row>
    <row r="84" spans="1:105">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06"/>
      <c r="AU84" s="106"/>
      <c r="AV84" s="106"/>
      <c r="AW84" s="106"/>
      <c r="AX84" s="106"/>
      <c r="AY84" s="106"/>
      <c r="AZ84" s="106"/>
      <c r="BA84" s="106"/>
      <c r="BB84" s="106"/>
      <c r="BC84" s="106"/>
      <c r="BD84" s="106"/>
      <c r="BE84" s="106"/>
      <c r="BF84" s="106"/>
      <c r="BG84" s="106"/>
      <c r="BH84" s="106"/>
      <c r="BI84" s="106"/>
      <c r="BJ84" s="106"/>
      <c r="BK84" s="106"/>
      <c r="BL84" s="106"/>
      <c r="BM84" s="106"/>
      <c r="BN84" s="106"/>
      <c r="BO84" s="106"/>
      <c r="BP84" s="106"/>
      <c r="BQ84" s="106"/>
      <c r="BR84" s="106"/>
      <c r="BS84" s="106"/>
      <c r="BT84" s="106"/>
      <c r="BU84" s="106"/>
      <c r="BV84" s="106"/>
      <c r="BW84" s="106"/>
      <c r="BX84" s="106"/>
      <c r="BY84" s="106"/>
      <c r="BZ84" s="106"/>
      <c r="CA84" s="106"/>
      <c r="CB84" s="106"/>
      <c r="CC84" s="106"/>
      <c r="CD84" s="106"/>
      <c r="CE84" s="106"/>
      <c r="CF84" s="106"/>
      <c r="CG84" s="106"/>
      <c r="CH84" s="106"/>
      <c r="CI84" s="106"/>
      <c r="CJ84" s="106"/>
      <c r="CK84" s="106"/>
      <c r="CL84" s="106"/>
      <c r="CM84" s="106"/>
      <c r="CN84" s="106"/>
      <c r="CO84" s="106"/>
      <c r="CP84" s="106"/>
      <c r="CQ84" s="106"/>
      <c r="CR84" s="106"/>
      <c r="CS84" s="106"/>
      <c r="CT84" s="106"/>
      <c r="CU84" s="106"/>
      <c r="CV84" s="106"/>
      <c r="CW84" s="106"/>
      <c r="CX84" s="106"/>
      <c r="CY84" s="106"/>
      <c r="CZ84" s="106"/>
      <c r="DA84" s="106"/>
    </row>
    <row r="85" spans="1:105">
      <c r="A85" s="13"/>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06"/>
      <c r="AU85" s="106"/>
      <c r="AV85" s="106"/>
      <c r="AW85" s="106"/>
      <c r="AX85" s="106"/>
      <c r="AY85" s="106"/>
      <c r="AZ85" s="106"/>
      <c r="BA85" s="106"/>
      <c r="BB85" s="106"/>
      <c r="BC85" s="106"/>
      <c r="BD85" s="106"/>
      <c r="BE85" s="106"/>
      <c r="BF85" s="106"/>
      <c r="BG85" s="106"/>
      <c r="BH85" s="106"/>
      <c r="BI85" s="106"/>
      <c r="BJ85" s="106"/>
      <c r="BK85" s="106"/>
      <c r="BL85" s="106"/>
      <c r="BM85" s="106"/>
      <c r="BN85" s="106"/>
      <c r="BO85" s="106"/>
      <c r="BP85" s="106"/>
      <c r="BQ85" s="106"/>
      <c r="BR85" s="106"/>
      <c r="BS85" s="106"/>
      <c r="BT85" s="106"/>
      <c r="BU85" s="106"/>
      <c r="BV85" s="106"/>
      <c r="BW85" s="106"/>
      <c r="BX85" s="106"/>
      <c r="BY85" s="106"/>
      <c r="BZ85" s="106"/>
      <c r="CA85" s="106"/>
      <c r="CB85" s="106"/>
      <c r="CC85" s="106"/>
      <c r="CD85" s="106"/>
      <c r="CE85" s="106"/>
      <c r="CF85" s="106"/>
      <c r="CG85" s="106"/>
      <c r="CH85" s="106"/>
      <c r="CI85" s="106"/>
      <c r="CJ85" s="106"/>
      <c r="CK85" s="106"/>
      <c r="CL85" s="106"/>
      <c r="CM85" s="106"/>
      <c r="CN85" s="106"/>
      <c r="CO85" s="106"/>
      <c r="CP85" s="106"/>
      <c r="CQ85" s="106"/>
      <c r="CR85" s="106"/>
      <c r="CS85" s="106"/>
      <c r="CT85" s="106"/>
      <c r="CU85" s="106"/>
      <c r="CV85" s="106"/>
      <c r="CW85" s="106"/>
      <c r="CX85" s="106"/>
      <c r="CY85" s="106"/>
      <c r="CZ85" s="106"/>
      <c r="DA85" s="106"/>
    </row>
    <row r="86" spans="1:105">
      <c r="A86" s="178"/>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06"/>
      <c r="AU86" s="106"/>
      <c r="AV86" s="106"/>
      <c r="AW86" s="106"/>
      <c r="AX86" s="106"/>
      <c r="AY86" s="106"/>
      <c r="AZ86" s="106"/>
      <c r="BA86" s="106"/>
      <c r="BB86" s="106"/>
      <c r="BC86" s="106"/>
      <c r="BD86" s="106"/>
      <c r="BE86" s="106"/>
      <c r="BF86" s="106"/>
      <c r="BG86" s="106"/>
      <c r="BH86" s="106"/>
      <c r="BI86" s="106"/>
      <c r="BJ86" s="106"/>
      <c r="BK86" s="106"/>
      <c r="BL86" s="106"/>
      <c r="BM86" s="106"/>
      <c r="BN86" s="106"/>
      <c r="BO86" s="106"/>
      <c r="BP86" s="106"/>
      <c r="BQ86" s="106"/>
      <c r="BR86" s="106"/>
      <c r="BS86" s="106"/>
      <c r="BT86" s="106"/>
      <c r="BU86" s="106"/>
      <c r="BV86" s="106"/>
      <c r="BW86" s="106"/>
      <c r="BX86" s="106"/>
      <c r="BY86" s="106"/>
      <c r="BZ86" s="106"/>
      <c r="CA86" s="106"/>
      <c r="CB86" s="106"/>
      <c r="CC86" s="106"/>
      <c r="CD86" s="106"/>
      <c r="CE86" s="106"/>
      <c r="CF86" s="106"/>
      <c r="CG86" s="106"/>
      <c r="CH86" s="106"/>
      <c r="CI86" s="106"/>
      <c r="CJ86" s="106"/>
      <c r="CK86" s="106"/>
      <c r="CL86" s="106"/>
      <c r="CM86" s="106"/>
      <c r="CN86" s="106"/>
      <c r="CO86" s="106"/>
      <c r="CP86" s="106"/>
      <c r="CQ86" s="106"/>
      <c r="CR86" s="106"/>
      <c r="CS86" s="106"/>
      <c r="CT86" s="106"/>
      <c r="CU86" s="106"/>
      <c r="CV86" s="106"/>
      <c r="CW86" s="106"/>
      <c r="CX86" s="106"/>
      <c r="CY86" s="106"/>
      <c r="CZ86" s="106"/>
      <c r="DA86" s="106"/>
    </row>
    <row r="87" spans="1:105">
      <c r="M87" s="106"/>
      <c r="N87" s="106"/>
      <c r="O87" s="106"/>
      <c r="P87" s="106"/>
      <c r="Q87" s="106"/>
      <c r="R87" s="106"/>
      <c r="S87" s="106"/>
      <c r="T87" s="106"/>
      <c r="U87" s="106"/>
      <c r="V87" s="106"/>
      <c r="W87" s="106"/>
      <c r="X87" s="106"/>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6"/>
      <c r="BR87" s="106"/>
      <c r="BS87" s="106"/>
      <c r="BT87" s="106"/>
      <c r="BU87" s="106"/>
      <c r="BV87" s="106"/>
      <c r="BW87" s="106"/>
      <c r="BX87" s="106"/>
      <c r="BY87" s="106"/>
      <c r="BZ87" s="106"/>
      <c r="CA87" s="106"/>
      <c r="CB87" s="106"/>
      <c r="CC87" s="106"/>
      <c r="CD87" s="106"/>
      <c r="CE87" s="106"/>
      <c r="CF87" s="106"/>
      <c r="CG87" s="106"/>
      <c r="CH87" s="106"/>
      <c r="CI87" s="106"/>
      <c r="CJ87" s="106"/>
      <c r="CK87" s="106"/>
      <c r="CL87" s="106"/>
      <c r="CM87" s="106"/>
      <c r="CN87" s="106"/>
      <c r="CO87" s="106"/>
      <c r="CP87" s="106"/>
      <c r="CQ87" s="106"/>
      <c r="CR87" s="106"/>
      <c r="CS87" s="106"/>
      <c r="CT87" s="106"/>
      <c r="CU87" s="106"/>
      <c r="CV87" s="106"/>
      <c r="CW87" s="106"/>
      <c r="CX87" s="106"/>
      <c r="CY87" s="106"/>
      <c r="CZ87" s="106"/>
      <c r="DA87" s="106"/>
    </row>
    <row r="88" spans="1:105">
      <c r="M88" s="106"/>
      <c r="N88" s="106"/>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6"/>
      <c r="BR88" s="106"/>
      <c r="BS88" s="106"/>
      <c r="BT88" s="106"/>
      <c r="BU88" s="106"/>
      <c r="BV88" s="106"/>
      <c r="BW88" s="106"/>
      <c r="BX88" s="106"/>
      <c r="BY88" s="106"/>
      <c r="BZ88" s="106"/>
      <c r="CA88" s="106"/>
      <c r="CB88" s="106"/>
      <c r="CC88" s="106"/>
      <c r="CD88" s="106"/>
      <c r="CE88" s="106"/>
      <c r="CF88" s="106"/>
      <c r="CG88" s="106"/>
      <c r="CH88" s="106"/>
      <c r="CI88" s="106"/>
      <c r="CJ88" s="106"/>
      <c r="CK88" s="106"/>
      <c r="CL88" s="106"/>
      <c r="CM88" s="106"/>
      <c r="CN88" s="106"/>
      <c r="CO88" s="106"/>
      <c r="CP88" s="106"/>
      <c r="CQ88" s="106"/>
      <c r="CR88" s="106"/>
      <c r="CS88" s="106"/>
      <c r="CT88" s="106"/>
      <c r="CU88" s="106"/>
      <c r="CV88" s="106"/>
      <c r="CW88" s="106"/>
      <c r="CX88" s="106"/>
      <c r="CY88" s="106"/>
      <c r="CZ88" s="106"/>
      <c r="DA88" s="106"/>
    </row>
    <row r="89" spans="1:105">
      <c r="A89" s="13"/>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6"/>
      <c r="BA89" s="106"/>
      <c r="BB89" s="106"/>
      <c r="BC89" s="106"/>
      <c r="BD89" s="106"/>
      <c r="BE89" s="106"/>
      <c r="BF89" s="106"/>
      <c r="BG89" s="106"/>
      <c r="BH89" s="106"/>
      <c r="BI89" s="106"/>
      <c r="BJ89" s="106"/>
      <c r="BK89" s="106"/>
      <c r="BL89" s="106"/>
      <c r="BM89" s="106"/>
      <c r="BN89" s="106"/>
      <c r="BO89" s="106"/>
      <c r="BP89" s="106"/>
      <c r="BQ89" s="106"/>
      <c r="BR89" s="106"/>
      <c r="BS89" s="106"/>
      <c r="BT89" s="106"/>
      <c r="BU89" s="106"/>
      <c r="BV89" s="106"/>
      <c r="BW89" s="106"/>
      <c r="BX89" s="106"/>
      <c r="BY89" s="106"/>
      <c r="BZ89" s="106"/>
      <c r="CA89" s="106"/>
      <c r="CB89" s="106"/>
      <c r="CC89" s="106"/>
      <c r="CD89" s="106"/>
      <c r="CE89" s="106"/>
      <c r="CF89" s="106"/>
      <c r="CG89" s="106"/>
      <c r="CH89" s="106"/>
      <c r="CI89" s="106"/>
      <c r="CJ89" s="106"/>
      <c r="CK89" s="106"/>
      <c r="CL89" s="106"/>
      <c r="CM89" s="106"/>
      <c r="CN89" s="106"/>
      <c r="CO89" s="106"/>
      <c r="CP89" s="106"/>
      <c r="CQ89" s="106"/>
      <c r="CR89" s="106"/>
      <c r="CS89" s="106"/>
      <c r="CT89" s="106"/>
      <c r="CU89" s="106"/>
      <c r="CV89" s="106"/>
      <c r="CW89" s="106"/>
      <c r="CX89" s="106"/>
      <c r="CY89" s="106"/>
      <c r="CZ89" s="106"/>
      <c r="DA89" s="106"/>
    </row>
    <row r="90" spans="1:105">
      <c r="A90" s="178"/>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06"/>
      <c r="BR90" s="106"/>
      <c r="BS90" s="106"/>
      <c r="BT90" s="106"/>
      <c r="BU90" s="106"/>
      <c r="BV90" s="106"/>
      <c r="BW90" s="106"/>
      <c r="BX90" s="106"/>
      <c r="BY90" s="106"/>
      <c r="BZ90" s="106"/>
      <c r="CA90" s="106"/>
      <c r="CB90" s="106"/>
      <c r="CC90" s="106"/>
      <c r="CD90" s="106"/>
      <c r="CE90" s="106"/>
      <c r="CF90" s="106"/>
      <c r="CG90" s="106"/>
      <c r="CH90" s="106"/>
      <c r="CI90" s="106"/>
      <c r="CJ90" s="106"/>
      <c r="CK90" s="106"/>
      <c r="CL90" s="106"/>
      <c r="CM90" s="106"/>
      <c r="CN90" s="106"/>
      <c r="CO90" s="106"/>
      <c r="CP90" s="106"/>
      <c r="CQ90" s="106"/>
      <c r="CR90" s="106"/>
      <c r="CS90" s="106"/>
      <c r="CT90" s="106"/>
      <c r="CU90" s="106"/>
      <c r="CV90" s="106"/>
      <c r="CW90" s="106"/>
      <c r="CX90" s="106"/>
      <c r="CY90" s="106"/>
      <c r="CZ90" s="106"/>
      <c r="DA90" s="106"/>
    </row>
    <row r="91" spans="1:105">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6"/>
      <c r="BE91" s="106"/>
      <c r="BF91" s="106"/>
      <c r="BG91" s="106"/>
      <c r="BH91" s="106"/>
      <c r="BI91" s="106"/>
      <c r="BJ91" s="106"/>
      <c r="BK91" s="106"/>
      <c r="BL91" s="106"/>
      <c r="BM91" s="106"/>
      <c r="BN91" s="106"/>
      <c r="BO91" s="106"/>
      <c r="BP91" s="106"/>
      <c r="BQ91" s="106"/>
      <c r="BR91" s="106"/>
      <c r="BS91" s="106"/>
      <c r="BT91" s="106"/>
      <c r="BU91" s="106"/>
      <c r="BV91" s="106"/>
      <c r="BW91" s="106"/>
      <c r="BX91" s="106"/>
      <c r="BY91" s="106"/>
      <c r="BZ91" s="106"/>
      <c r="CA91" s="106"/>
      <c r="CB91" s="106"/>
      <c r="CC91" s="106"/>
      <c r="CD91" s="106"/>
      <c r="CE91" s="106"/>
      <c r="CF91" s="106"/>
      <c r="CG91" s="106"/>
      <c r="CH91" s="106"/>
      <c r="CI91" s="106"/>
      <c r="CJ91" s="106"/>
      <c r="CK91" s="106"/>
      <c r="CL91" s="106"/>
      <c r="CM91" s="106"/>
      <c r="CN91" s="106"/>
      <c r="CO91" s="106"/>
      <c r="CP91" s="106"/>
      <c r="CQ91" s="106"/>
      <c r="CR91" s="106"/>
      <c r="CS91" s="106"/>
      <c r="CT91" s="106"/>
      <c r="CU91" s="106"/>
      <c r="CV91" s="106"/>
      <c r="CW91" s="106"/>
      <c r="CX91" s="106"/>
      <c r="CY91" s="106"/>
      <c r="CZ91" s="106"/>
      <c r="DA91" s="106"/>
    </row>
    <row r="92" spans="1:105">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6"/>
      <c r="BA92" s="106"/>
      <c r="BB92" s="106"/>
      <c r="BC92" s="106"/>
      <c r="BD92" s="106"/>
      <c r="BE92" s="106"/>
      <c r="BF92" s="106"/>
      <c r="BG92" s="106"/>
      <c r="BH92" s="106"/>
      <c r="BI92" s="106"/>
      <c r="BJ92" s="106"/>
      <c r="BK92" s="106"/>
      <c r="BL92" s="106"/>
      <c r="BM92" s="106"/>
      <c r="BN92" s="106"/>
      <c r="BO92" s="106"/>
      <c r="BP92" s="106"/>
      <c r="BQ92" s="106"/>
      <c r="BR92" s="106"/>
      <c r="BS92" s="106"/>
      <c r="BT92" s="106"/>
      <c r="BU92" s="106"/>
      <c r="BV92" s="106"/>
      <c r="BW92" s="106"/>
      <c r="BX92" s="106"/>
      <c r="BY92" s="106"/>
      <c r="BZ92" s="106"/>
      <c r="CA92" s="106"/>
      <c r="CB92" s="106"/>
      <c r="CC92" s="106"/>
      <c r="CD92" s="106"/>
      <c r="CE92" s="106"/>
      <c r="CF92" s="106"/>
      <c r="CG92" s="106"/>
      <c r="CH92" s="106"/>
      <c r="CI92" s="106"/>
      <c r="CJ92" s="106"/>
      <c r="CK92" s="106"/>
      <c r="CL92" s="106"/>
      <c r="CM92" s="106"/>
      <c r="CN92" s="106"/>
      <c r="CO92" s="106"/>
      <c r="CP92" s="106"/>
      <c r="CQ92" s="106"/>
      <c r="CR92" s="106"/>
      <c r="CS92" s="106"/>
      <c r="CT92" s="106"/>
      <c r="CU92" s="106"/>
      <c r="CV92" s="106"/>
      <c r="CW92" s="106"/>
      <c r="CX92" s="106"/>
      <c r="CY92" s="106"/>
      <c r="CZ92" s="106"/>
      <c r="DA92" s="106"/>
    </row>
    <row r="93" spans="1:105">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6"/>
      <c r="BA93" s="106"/>
      <c r="BB93" s="106"/>
      <c r="BC93" s="106"/>
      <c r="BD93" s="106"/>
      <c r="BE93" s="106"/>
      <c r="BF93" s="106"/>
      <c r="BG93" s="106"/>
      <c r="BH93" s="106"/>
      <c r="BI93" s="106"/>
      <c r="BJ93" s="106"/>
      <c r="BK93" s="106"/>
      <c r="BL93" s="106"/>
      <c r="BM93" s="106"/>
      <c r="BN93" s="106"/>
      <c r="BO93" s="106"/>
      <c r="BP93" s="106"/>
      <c r="BQ93" s="106"/>
      <c r="BR93" s="106"/>
      <c r="BS93" s="106"/>
      <c r="BT93" s="106"/>
      <c r="BU93" s="106"/>
      <c r="BV93" s="106"/>
      <c r="BW93" s="106"/>
      <c r="BX93" s="106"/>
      <c r="BY93" s="106"/>
      <c r="BZ93" s="106"/>
      <c r="CA93" s="106"/>
      <c r="CB93" s="106"/>
      <c r="CC93" s="106"/>
      <c r="CD93" s="106"/>
      <c r="CE93" s="106"/>
      <c r="CF93" s="106"/>
      <c r="CG93" s="106"/>
      <c r="CH93" s="106"/>
      <c r="CI93" s="106"/>
      <c r="CJ93" s="106"/>
      <c r="CK93" s="106"/>
      <c r="CL93" s="106"/>
      <c r="CM93" s="106"/>
      <c r="CN93" s="106"/>
      <c r="CO93" s="106"/>
      <c r="CP93" s="106"/>
      <c r="CQ93" s="106"/>
      <c r="CR93" s="106"/>
      <c r="CS93" s="106"/>
      <c r="CT93" s="106"/>
      <c r="CU93" s="106"/>
      <c r="CV93" s="106"/>
      <c r="CW93" s="106"/>
      <c r="CX93" s="106"/>
      <c r="CY93" s="106"/>
      <c r="CZ93" s="106"/>
      <c r="DA93" s="106"/>
    </row>
    <row r="94" spans="1:105">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6"/>
      <c r="BA94" s="106"/>
      <c r="BB94" s="106"/>
      <c r="BC94" s="106"/>
      <c r="BD94" s="106"/>
      <c r="BE94" s="106"/>
      <c r="BF94" s="106"/>
      <c r="BG94" s="106"/>
      <c r="BH94" s="106"/>
      <c r="BI94" s="106"/>
      <c r="BJ94" s="106"/>
      <c r="BK94" s="106"/>
      <c r="BL94" s="106"/>
      <c r="BM94" s="106"/>
      <c r="BN94" s="106"/>
      <c r="BO94" s="106"/>
      <c r="BP94" s="106"/>
      <c r="BQ94" s="106"/>
      <c r="BR94" s="106"/>
      <c r="BS94" s="106"/>
      <c r="BT94" s="106"/>
      <c r="BU94" s="106"/>
      <c r="BV94" s="106"/>
      <c r="BW94" s="106"/>
      <c r="BX94" s="106"/>
      <c r="BY94" s="106"/>
      <c r="BZ94" s="106"/>
      <c r="CA94" s="106"/>
      <c r="CB94" s="106"/>
      <c r="CC94" s="106"/>
      <c r="CD94" s="106"/>
      <c r="CE94" s="106"/>
      <c r="CF94" s="106"/>
      <c r="CG94" s="106"/>
      <c r="CH94" s="106"/>
      <c r="CI94" s="106"/>
      <c r="CJ94" s="106"/>
      <c r="CK94" s="106"/>
      <c r="CL94" s="106"/>
      <c r="CM94" s="106"/>
      <c r="CN94" s="106"/>
      <c r="CO94" s="106"/>
      <c r="CP94" s="106"/>
      <c r="CQ94" s="106"/>
      <c r="CR94" s="106"/>
      <c r="CS94" s="106"/>
      <c r="CT94" s="106"/>
      <c r="CU94" s="106"/>
      <c r="CV94" s="106"/>
      <c r="CW94" s="106"/>
      <c r="CX94" s="106"/>
      <c r="CY94" s="106"/>
      <c r="CZ94" s="106"/>
      <c r="DA94" s="106"/>
    </row>
    <row r="95" spans="1:105">
      <c r="M95" s="106"/>
      <c r="N95" s="106"/>
      <c r="O95" s="106"/>
      <c r="P95" s="106"/>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6"/>
      <c r="BA95" s="106"/>
      <c r="BB95" s="106"/>
      <c r="BC95" s="106"/>
      <c r="BD95" s="106"/>
      <c r="BE95" s="106"/>
      <c r="BF95" s="106"/>
      <c r="BG95" s="106"/>
      <c r="BH95" s="106"/>
      <c r="BI95" s="106"/>
      <c r="BJ95" s="106"/>
      <c r="BK95" s="106"/>
      <c r="BL95" s="106"/>
      <c r="BM95" s="106"/>
      <c r="BN95" s="106"/>
      <c r="BO95" s="106"/>
      <c r="BP95" s="106"/>
      <c r="BQ95" s="106"/>
      <c r="BR95" s="106"/>
      <c r="BS95" s="106"/>
      <c r="BT95" s="106"/>
      <c r="BU95" s="106"/>
      <c r="BV95" s="106"/>
      <c r="BW95" s="106"/>
      <c r="BX95" s="106"/>
      <c r="BY95" s="106"/>
      <c r="BZ95" s="106"/>
      <c r="CA95" s="106"/>
      <c r="CB95" s="106"/>
      <c r="CC95" s="106"/>
      <c r="CD95" s="106"/>
      <c r="CE95" s="106"/>
      <c r="CF95" s="106"/>
      <c r="CG95" s="106"/>
      <c r="CH95" s="106"/>
      <c r="CI95" s="106"/>
      <c r="CJ95" s="106"/>
      <c r="CK95" s="106"/>
      <c r="CL95" s="106"/>
      <c r="CM95" s="106"/>
      <c r="CN95" s="106"/>
      <c r="CO95" s="106"/>
      <c r="CP95" s="106"/>
      <c r="CQ95" s="106"/>
      <c r="CR95" s="106"/>
      <c r="CS95" s="106"/>
      <c r="CT95" s="106"/>
      <c r="CU95" s="106"/>
      <c r="CV95" s="106"/>
      <c r="CW95" s="106"/>
      <c r="CX95" s="106"/>
      <c r="CY95" s="106"/>
      <c r="CZ95" s="106"/>
      <c r="DA95" s="106"/>
    </row>
    <row r="96" spans="1:105">
      <c r="M96" s="106"/>
      <c r="N96" s="106"/>
      <c r="O96" s="106"/>
      <c r="P96" s="106"/>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6"/>
      <c r="BA96" s="106"/>
      <c r="BB96" s="106"/>
      <c r="BC96" s="106"/>
      <c r="BD96" s="106"/>
      <c r="BE96" s="106"/>
      <c r="BF96" s="106"/>
      <c r="BG96" s="106"/>
      <c r="BH96" s="106"/>
      <c r="BI96" s="106"/>
      <c r="BJ96" s="106"/>
      <c r="BK96" s="106"/>
      <c r="BL96" s="106"/>
      <c r="BM96" s="106"/>
      <c r="BN96" s="106"/>
      <c r="BO96" s="106"/>
      <c r="BP96" s="106"/>
      <c r="BQ96" s="106"/>
      <c r="BR96" s="106"/>
      <c r="BS96" s="106"/>
      <c r="BT96" s="106"/>
      <c r="BU96" s="106"/>
      <c r="BV96" s="106"/>
      <c r="BW96" s="106"/>
      <c r="BX96" s="106"/>
      <c r="BY96" s="106"/>
      <c r="BZ96" s="106"/>
      <c r="CA96" s="106"/>
      <c r="CB96" s="106"/>
      <c r="CC96" s="106"/>
      <c r="CD96" s="106"/>
      <c r="CE96" s="106"/>
      <c r="CF96" s="106"/>
      <c r="CG96" s="106"/>
      <c r="CH96" s="106"/>
      <c r="CI96" s="106"/>
      <c r="CJ96" s="106"/>
      <c r="CK96" s="106"/>
      <c r="CL96" s="106"/>
      <c r="CM96" s="106"/>
      <c r="CN96" s="106"/>
      <c r="CO96" s="106"/>
      <c r="CP96" s="106"/>
      <c r="CQ96" s="106"/>
      <c r="CR96" s="106"/>
      <c r="CS96" s="106"/>
      <c r="CT96" s="106"/>
      <c r="CU96" s="106"/>
      <c r="CV96" s="106"/>
      <c r="CW96" s="106"/>
      <c r="CX96" s="106"/>
      <c r="CY96" s="106"/>
      <c r="CZ96" s="106"/>
      <c r="DA96" s="106"/>
    </row>
    <row r="97" spans="13:105">
      <c r="M97" s="106"/>
      <c r="N97" s="106"/>
      <c r="O97" s="106"/>
      <c r="P97" s="106"/>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6"/>
      <c r="BA97" s="106"/>
      <c r="BB97" s="106"/>
      <c r="BC97" s="106"/>
      <c r="BD97" s="106"/>
      <c r="BE97" s="106"/>
      <c r="BF97" s="106"/>
      <c r="BG97" s="106"/>
      <c r="BH97" s="106"/>
      <c r="BI97" s="106"/>
      <c r="BJ97" s="106"/>
      <c r="BK97" s="106"/>
      <c r="BL97" s="106"/>
      <c r="BM97" s="106"/>
      <c r="BN97" s="106"/>
      <c r="BO97" s="106"/>
      <c r="BP97" s="106"/>
      <c r="BQ97" s="106"/>
      <c r="BR97" s="106"/>
      <c r="BS97" s="106"/>
      <c r="BT97" s="106"/>
      <c r="BU97" s="106"/>
      <c r="BV97" s="106"/>
      <c r="BW97" s="106"/>
      <c r="BX97" s="106"/>
      <c r="BY97" s="106"/>
      <c r="BZ97" s="106"/>
      <c r="CA97" s="106"/>
      <c r="CB97" s="106"/>
      <c r="CC97" s="106"/>
      <c r="CD97" s="106"/>
      <c r="CE97" s="106"/>
      <c r="CF97" s="106"/>
      <c r="CG97" s="106"/>
      <c r="CH97" s="106"/>
      <c r="CI97" s="106"/>
      <c r="CJ97" s="106"/>
      <c r="CK97" s="106"/>
      <c r="CL97" s="106"/>
      <c r="CM97" s="106"/>
      <c r="CN97" s="106"/>
      <c r="CO97" s="106"/>
      <c r="CP97" s="106"/>
      <c r="CQ97" s="106"/>
      <c r="CR97" s="106"/>
      <c r="CS97" s="106"/>
      <c r="CT97" s="106"/>
      <c r="CU97" s="106"/>
      <c r="CV97" s="106"/>
      <c r="CW97" s="106"/>
      <c r="CX97" s="106"/>
      <c r="CY97" s="106"/>
      <c r="CZ97" s="106"/>
      <c r="DA97" s="106"/>
    </row>
    <row r="98" spans="13:105">
      <c r="M98" s="106"/>
      <c r="N98" s="106"/>
      <c r="O98" s="106"/>
      <c r="P98" s="106"/>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6"/>
      <c r="BA98" s="106"/>
      <c r="BB98" s="106"/>
      <c r="BC98" s="106"/>
      <c r="BD98" s="106"/>
      <c r="BE98" s="106"/>
      <c r="BF98" s="106"/>
      <c r="BG98" s="106"/>
      <c r="BH98" s="106"/>
      <c r="BI98" s="106"/>
      <c r="BJ98" s="106"/>
      <c r="BK98" s="106"/>
      <c r="BL98" s="106"/>
      <c r="BM98" s="106"/>
      <c r="BN98" s="106"/>
      <c r="BO98" s="106"/>
      <c r="BP98" s="106"/>
      <c r="BQ98" s="106"/>
      <c r="BR98" s="106"/>
      <c r="BS98" s="106"/>
      <c r="BT98" s="106"/>
      <c r="BU98" s="106"/>
      <c r="BV98" s="106"/>
      <c r="BW98" s="106"/>
      <c r="BX98" s="106"/>
      <c r="BY98" s="106"/>
      <c r="BZ98" s="106"/>
      <c r="CA98" s="106"/>
      <c r="CB98" s="106"/>
      <c r="CC98" s="106"/>
      <c r="CD98" s="106"/>
      <c r="CE98" s="106"/>
      <c r="CF98" s="106"/>
      <c r="CG98" s="106"/>
      <c r="CH98" s="106"/>
      <c r="CI98" s="106"/>
      <c r="CJ98" s="106"/>
      <c r="CK98" s="106"/>
      <c r="CL98" s="106"/>
      <c r="CM98" s="106"/>
      <c r="CN98" s="106"/>
      <c r="CO98" s="106"/>
      <c r="CP98" s="106"/>
      <c r="CQ98" s="106"/>
      <c r="CR98" s="106"/>
      <c r="CS98" s="106"/>
      <c r="CT98" s="106"/>
      <c r="CU98" s="106"/>
      <c r="CV98" s="106"/>
      <c r="CW98" s="106"/>
      <c r="CX98" s="106"/>
      <c r="CY98" s="106"/>
      <c r="CZ98" s="106"/>
      <c r="DA98" s="106"/>
    </row>
    <row r="99" spans="13:105">
      <c r="M99" s="106"/>
      <c r="N99" s="106"/>
      <c r="O99" s="106"/>
      <c r="P99" s="106"/>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6"/>
      <c r="BA99" s="106"/>
      <c r="BB99" s="106"/>
      <c r="BC99" s="106"/>
      <c r="BD99" s="106"/>
      <c r="BE99" s="106"/>
      <c r="BF99" s="106"/>
      <c r="BG99" s="106"/>
      <c r="BH99" s="106"/>
      <c r="BI99" s="106"/>
      <c r="BJ99" s="106"/>
      <c r="BK99" s="106"/>
      <c r="BL99" s="106"/>
      <c r="BM99" s="106"/>
      <c r="BN99" s="106"/>
      <c r="BO99" s="106"/>
      <c r="BP99" s="106"/>
      <c r="BQ99" s="106"/>
      <c r="BR99" s="106"/>
      <c r="BS99" s="106"/>
      <c r="BT99" s="106"/>
      <c r="BU99" s="106"/>
      <c r="BV99" s="106"/>
      <c r="BW99" s="106"/>
      <c r="BX99" s="106"/>
      <c r="BY99" s="106"/>
      <c r="BZ99" s="106"/>
      <c r="CA99" s="106"/>
      <c r="CB99" s="106"/>
      <c r="CC99" s="106"/>
      <c r="CD99" s="106"/>
      <c r="CE99" s="106"/>
      <c r="CF99" s="106"/>
      <c r="CG99" s="106"/>
      <c r="CH99" s="106"/>
      <c r="CI99" s="106"/>
      <c r="CJ99" s="106"/>
      <c r="CK99" s="106"/>
      <c r="CL99" s="106"/>
      <c r="CM99" s="106"/>
      <c r="CN99" s="106"/>
      <c r="CO99" s="106"/>
      <c r="CP99" s="106"/>
      <c r="CQ99" s="106"/>
      <c r="CR99" s="106"/>
      <c r="CS99" s="106"/>
      <c r="CT99" s="106"/>
      <c r="CU99" s="106"/>
      <c r="CV99" s="106"/>
      <c r="CW99" s="106"/>
      <c r="CX99" s="106"/>
      <c r="CY99" s="106"/>
      <c r="CZ99" s="106"/>
      <c r="DA99" s="106"/>
    </row>
    <row r="100" spans="13:105">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6"/>
      <c r="BA100" s="106"/>
      <c r="BB100" s="106"/>
      <c r="BC100" s="106"/>
      <c r="BD100" s="106"/>
      <c r="BE100" s="106"/>
      <c r="BF100" s="106"/>
      <c r="BG100" s="106"/>
      <c r="BH100" s="106"/>
      <c r="BI100" s="106"/>
      <c r="BJ100" s="106"/>
      <c r="BK100" s="106"/>
      <c r="BL100" s="106"/>
      <c r="BM100" s="106"/>
      <c r="BN100" s="106"/>
      <c r="BO100" s="106"/>
      <c r="BP100" s="106"/>
      <c r="BQ100" s="106"/>
      <c r="BR100" s="106"/>
      <c r="BS100" s="106"/>
      <c r="BT100" s="106"/>
      <c r="BU100" s="106"/>
      <c r="BV100" s="106"/>
      <c r="BW100" s="106"/>
      <c r="BX100" s="106"/>
      <c r="BY100" s="106"/>
      <c r="BZ100" s="106"/>
      <c r="CA100" s="106"/>
      <c r="CB100" s="106"/>
      <c r="CC100" s="106"/>
      <c r="CD100" s="106"/>
      <c r="CE100" s="106"/>
      <c r="CF100" s="106"/>
      <c r="CG100" s="106"/>
      <c r="CH100" s="106"/>
      <c r="CI100" s="106"/>
      <c r="CJ100" s="106"/>
      <c r="CK100" s="106"/>
      <c r="CL100" s="106"/>
      <c r="CM100" s="106"/>
      <c r="CN100" s="106"/>
      <c r="CO100" s="106"/>
      <c r="CP100" s="106"/>
      <c r="CQ100" s="106"/>
      <c r="CR100" s="106"/>
      <c r="CS100" s="106"/>
      <c r="CT100" s="106"/>
      <c r="CU100" s="106"/>
      <c r="CV100" s="106"/>
      <c r="CW100" s="106"/>
      <c r="CX100" s="106"/>
      <c r="CY100" s="106"/>
      <c r="CZ100" s="106"/>
      <c r="DA100" s="106"/>
    </row>
    <row r="101" spans="13:105">
      <c r="M101" s="106"/>
      <c r="N101" s="106"/>
      <c r="O101" s="106"/>
      <c r="P101" s="106"/>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6"/>
      <c r="BA101" s="106"/>
      <c r="BB101" s="106"/>
      <c r="BC101" s="106"/>
      <c r="BD101" s="106"/>
      <c r="BE101" s="106"/>
      <c r="BF101" s="106"/>
      <c r="BG101" s="106"/>
      <c r="BH101" s="106"/>
      <c r="BI101" s="106"/>
      <c r="BJ101" s="106"/>
      <c r="BK101" s="106"/>
      <c r="BL101" s="106"/>
      <c r="BM101" s="106"/>
      <c r="BN101" s="106"/>
      <c r="BO101" s="106"/>
      <c r="BP101" s="106"/>
      <c r="BQ101" s="106"/>
      <c r="BR101" s="106"/>
      <c r="BS101" s="106"/>
      <c r="BT101" s="106"/>
      <c r="BU101" s="106"/>
      <c r="BV101" s="106"/>
      <c r="BW101" s="106"/>
      <c r="BX101" s="106"/>
      <c r="BY101" s="106"/>
      <c r="BZ101" s="106"/>
      <c r="CA101" s="106"/>
      <c r="CB101" s="106"/>
      <c r="CC101" s="106"/>
      <c r="CD101" s="106"/>
      <c r="CE101" s="106"/>
      <c r="CF101" s="106"/>
      <c r="CG101" s="106"/>
      <c r="CH101" s="106"/>
      <c r="CI101" s="106"/>
      <c r="CJ101" s="106"/>
      <c r="CK101" s="106"/>
      <c r="CL101" s="106"/>
      <c r="CM101" s="106"/>
      <c r="CN101" s="106"/>
      <c r="CO101" s="106"/>
      <c r="CP101" s="106"/>
      <c r="CQ101" s="106"/>
      <c r="CR101" s="106"/>
      <c r="CS101" s="106"/>
      <c r="CT101" s="106"/>
      <c r="CU101" s="106"/>
      <c r="CV101" s="106"/>
      <c r="CW101" s="106"/>
      <c r="CX101" s="106"/>
      <c r="CY101" s="106"/>
      <c r="CZ101" s="106"/>
      <c r="DA101" s="106"/>
    </row>
    <row r="102" spans="13:105">
      <c r="M102" s="106"/>
      <c r="N102" s="106"/>
      <c r="O102" s="106"/>
      <c r="P102" s="106"/>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6"/>
      <c r="BA102" s="106"/>
      <c r="BB102" s="106"/>
      <c r="BC102" s="106"/>
      <c r="BD102" s="106"/>
      <c r="BE102" s="106"/>
      <c r="BF102" s="106"/>
      <c r="BG102" s="106"/>
      <c r="BH102" s="106"/>
      <c r="BI102" s="106"/>
      <c r="BJ102" s="106"/>
      <c r="BK102" s="106"/>
      <c r="BL102" s="106"/>
      <c r="BM102" s="106"/>
      <c r="BN102" s="106"/>
      <c r="BO102" s="106"/>
      <c r="BP102" s="106"/>
      <c r="BQ102" s="106"/>
      <c r="BR102" s="106"/>
      <c r="BS102" s="106"/>
      <c r="BT102" s="106"/>
      <c r="BU102" s="106"/>
      <c r="BV102" s="106"/>
      <c r="BW102" s="106"/>
      <c r="BX102" s="106"/>
      <c r="BY102" s="106"/>
      <c r="BZ102" s="106"/>
      <c r="CA102" s="106"/>
      <c r="CB102" s="106"/>
      <c r="CC102" s="106"/>
      <c r="CD102" s="106"/>
      <c r="CE102" s="106"/>
      <c r="CF102" s="106"/>
      <c r="CG102" s="106"/>
      <c r="CH102" s="106"/>
      <c r="CI102" s="106"/>
      <c r="CJ102" s="106"/>
      <c r="CK102" s="106"/>
      <c r="CL102" s="106"/>
      <c r="CM102" s="106"/>
      <c r="CN102" s="106"/>
      <c r="CO102" s="106"/>
      <c r="CP102" s="106"/>
      <c r="CQ102" s="106"/>
      <c r="CR102" s="106"/>
      <c r="CS102" s="106"/>
      <c r="CT102" s="106"/>
      <c r="CU102" s="106"/>
      <c r="CV102" s="106"/>
      <c r="CW102" s="106"/>
      <c r="CX102" s="106"/>
      <c r="CY102" s="106"/>
      <c r="CZ102" s="106"/>
      <c r="DA102" s="106"/>
    </row>
    <row r="103" spans="13:105">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6"/>
      <c r="BA103" s="106"/>
      <c r="BB103" s="106"/>
      <c r="BC103" s="106"/>
      <c r="BD103" s="106"/>
      <c r="BE103" s="106"/>
      <c r="BF103" s="106"/>
      <c r="BG103" s="106"/>
      <c r="BH103" s="106"/>
      <c r="BI103" s="106"/>
      <c r="BJ103" s="106"/>
      <c r="BK103" s="106"/>
      <c r="BL103" s="106"/>
      <c r="BM103" s="106"/>
      <c r="BN103" s="106"/>
      <c r="BO103" s="106"/>
      <c r="BP103" s="106"/>
      <c r="BQ103" s="106"/>
      <c r="BR103" s="106"/>
      <c r="BS103" s="106"/>
      <c r="BT103" s="106"/>
      <c r="BU103" s="106"/>
      <c r="BV103" s="106"/>
      <c r="BW103" s="106"/>
      <c r="BX103" s="106"/>
      <c r="BY103" s="106"/>
      <c r="BZ103" s="106"/>
      <c r="CA103" s="106"/>
      <c r="CB103" s="106"/>
      <c r="CC103" s="106"/>
      <c r="CD103" s="106"/>
      <c r="CE103" s="106"/>
      <c r="CF103" s="106"/>
      <c r="CG103" s="106"/>
      <c r="CH103" s="106"/>
      <c r="CI103" s="106"/>
      <c r="CJ103" s="106"/>
      <c r="CK103" s="106"/>
      <c r="CL103" s="106"/>
      <c r="CM103" s="106"/>
      <c r="CN103" s="106"/>
      <c r="CO103" s="106"/>
      <c r="CP103" s="106"/>
      <c r="CQ103" s="106"/>
      <c r="CR103" s="106"/>
      <c r="CS103" s="106"/>
      <c r="CT103" s="106"/>
      <c r="CU103" s="106"/>
      <c r="CV103" s="106"/>
      <c r="CW103" s="106"/>
      <c r="CX103" s="106"/>
      <c r="CY103" s="106"/>
      <c r="CZ103" s="106"/>
      <c r="DA103" s="106"/>
    </row>
    <row r="104" spans="13:105">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6"/>
      <c r="BA104" s="106"/>
      <c r="BB104" s="106"/>
      <c r="BC104" s="106"/>
      <c r="BD104" s="106"/>
      <c r="BE104" s="106"/>
      <c r="BF104" s="106"/>
      <c r="BG104" s="106"/>
      <c r="BH104" s="106"/>
      <c r="BI104" s="106"/>
      <c r="BJ104" s="106"/>
      <c r="BK104" s="106"/>
      <c r="BL104" s="106"/>
      <c r="BM104" s="106"/>
      <c r="BN104" s="106"/>
      <c r="BO104" s="106"/>
      <c r="BP104" s="106"/>
      <c r="BQ104" s="106"/>
      <c r="BR104" s="106"/>
      <c r="BS104" s="106"/>
      <c r="BT104" s="106"/>
      <c r="BU104" s="106"/>
      <c r="BV104" s="106"/>
      <c r="BW104" s="106"/>
      <c r="BX104" s="106"/>
      <c r="BY104" s="106"/>
      <c r="BZ104" s="106"/>
      <c r="CA104" s="106"/>
      <c r="CB104" s="106"/>
      <c r="CC104" s="106"/>
      <c r="CD104" s="106"/>
      <c r="CE104" s="106"/>
      <c r="CF104" s="106"/>
      <c r="CG104" s="106"/>
      <c r="CH104" s="106"/>
      <c r="CI104" s="106"/>
      <c r="CJ104" s="106"/>
      <c r="CK104" s="106"/>
      <c r="CL104" s="106"/>
      <c r="CM104" s="106"/>
      <c r="CN104" s="106"/>
      <c r="CO104" s="106"/>
      <c r="CP104" s="106"/>
      <c r="CQ104" s="106"/>
      <c r="CR104" s="106"/>
      <c r="CS104" s="106"/>
      <c r="CT104" s="106"/>
      <c r="CU104" s="106"/>
      <c r="CV104" s="106"/>
      <c r="CW104" s="106"/>
      <c r="CX104" s="106"/>
      <c r="CY104" s="106"/>
      <c r="CZ104" s="106"/>
      <c r="DA104" s="106"/>
    </row>
    <row r="105" spans="13:105">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c r="AR105" s="106"/>
      <c r="AS105" s="106"/>
      <c r="AT105" s="106"/>
      <c r="AU105" s="106"/>
      <c r="AV105" s="106"/>
      <c r="AW105" s="106"/>
      <c r="AX105" s="106"/>
      <c r="AY105" s="106"/>
      <c r="AZ105" s="106"/>
      <c r="BA105" s="106"/>
      <c r="BB105" s="106"/>
      <c r="BC105" s="106"/>
      <c r="BD105" s="106"/>
      <c r="BE105" s="106"/>
      <c r="BF105" s="106"/>
      <c r="BG105" s="106"/>
      <c r="BH105" s="106"/>
      <c r="BI105" s="106"/>
      <c r="BJ105" s="106"/>
      <c r="BK105" s="106"/>
      <c r="BL105" s="106"/>
      <c r="BM105" s="106"/>
      <c r="BN105" s="106"/>
      <c r="BO105" s="106"/>
      <c r="BP105" s="106"/>
      <c r="BQ105" s="106"/>
      <c r="BR105" s="106"/>
      <c r="BS105" s="106"/>
      <c r="BT105" s="106"/>
      <c r="BU105" s="106"/>
      <c r="BV105" s="106"/>
      <c r="BW105" s="106"/>
      <c r="BX105" s="106"/>
      <c r="BY105" s="106"/>
      <c r="BZ105" s="106"/>
      <c r="CA105" s="106"/>
      <c r="CB105" s="106"/>
      <c r="CC105" s="106"/>
      <c r="CD105" s="106"/>
      <c r="CE105" s="106"/>
      <c r="CF105" s="106"/>
      <c r="CG105" s="106"/>
      <c r="CH105" s="106"/>
      <c r="CI105" s="106"/>
      <c r="CJ105" s="106"/>
      <c r="CK105" s="106"/>
      <c r="CL105" s="106"/>
      <c r="CM105" s="106"/>
      <c r="CN105" s="106"/>
      <c r="CO105" s="106"/>
      <c r="CP105" s="106"/>
      <c r="CQ105" s="106"/>
      <c r="CR105" s="106"/>
      <c r="CS105" s="106"/>
      <c r="CT105" s="106"/>
      <c r="CU105" s="106"/>
      <c r="CV105" s="106"/>
      <c r="CW105" s="106"/>
      <c r="CX105" s="106"/>
      <c r="CY105" s="106"/>
      <c r="CZ105" s="106"/>
      <c r="DA105" s="106"/>
    </row>
    <row r="106" spans="13:105">
      <c r="M106" s="106"/>
      <c r="N106" s="106"/>
      <c r="O106" s="106"/>
      <c r="P106" s="106"/>
      <c r="Q106" s="106"/>
      <c r="R106" s="106"/>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6"/>
      <c r="BC106" s="106"/>
      <c r="BD106" s="106"/>
      <c r="BE106" s="106"/>
      <c r="BF106" s="106"/>
      <c r="BG106" s="106"/>
      <c r="BH106" s="106"/>
      <c r="BI106" s="106"/>
      <c r="BJ106" s="106"/>
      <c r="BK106" s="106"/>
      <c r="BL106" s="106"/>
      <c r="BM106" s="106"/>
      <c r="BN106" s="106"/>
      <c r="BO106" s="106"/>
      <c r="BP106" s="106"/>
      <c r="BQ106" s="106"/>
      <c r="BR106" s="106"/>
      <c r="BS106" s="106"/>
      <c r="BT106" s="106"/>
      <c r="BU106" s="106"/>
      <c r="BV106" s="106"/>
      <c r="BW106" s="106"/>
      <c r="BX106" s="106"/>
      <c r="BY106" s="106"/>
      <c r="BZ106" s="106"/>
      <c r="CA106" s="106"/>
      <c r="CB106" s="106"/>
      <c r="CC106" s="106"/>
      <c r="CD106" s="106"/>
      <c r="CE106" s="106"/>
      <c r="CF106" s="106"/>
      <c r="CG106" s="106"/>
      <c r="CH106" s="106"/>
      <c r="CI106" s="106"/>
      <c r="CJ106" s="106"/>
      <c r="CK106" s="106"/>
      <c r="CL106" s="106"/>
      <c r="CM106" s="106"/>
      <c r="CN106" s="106"/>
      <c r="CO106" s="106"/>
      <c r="CP106" s="106"/>
      <c r="CQ106" s="106"/>
      <c r="CR106" s="106"/>
      <c r="CS106" s="106"/>
      <c r="CT106" s="106"/>
      <c r="CU106" s="106"/>
      <c r="CV106" s="106"/>
      <c r="CW106" s="106"/>
      <c r="CX106" s="106"/>
      <c r="CY106" s="106"/>
      <c r="CZ106" s="106"/>
      <c r="DA106" s="106"/>
    </row>
    <row r="107" spans="13:105">
      <c r="M107" s="106"/>
      <c r="N107" s="106"/>
      <c r="O107" s="106"/>
      <c r="P107" s="106"/>
      <c r="Q107" s="106"/>
      <c r="R107" s="106"/>
      <c r="S107" s="106"/>
      <c r="T107" s="106"/>
      <c r="U107" s="106"/>
      <c r="V107" s="106"/>
      <c r="W107" s="106"/>
      <c r="X107" s="106"/>
      <c r="Y107" s="106"/>
      <c r="Z107" s="106"/>
      <c r="AA107" s="106"/>
      <c r="AB107" s="106"/>
      <c r="AC107" s="106"/>
      <c r="AD107" s="106"/>
      <c r="AE107" s="106"/>
      <c r="AF107" s="106"/>
      <c r="AG107" s="106"/>
      <c r="AH107" s="106"/>
      <c r="AI107" s="106"/>
      <c r="AJ107" s="106"/>
      <c r="AK107" s="106"/>
      <c r="AL107" s="106"/>
      <c r="AM107" s="106"/>
      <c r="AN107" s="106"/>
      <c r="AO107" s="106"/>
      <c r="AP107" s="106"/>
      <c r="AQ107" s="106"/>
      <c r="AR107" s="106"/>
      <c r="AS107" s="106"/>
      <c r="AT107" s="106"/>
      <c r="AU107" s="106"/>
      <c r="AV107" s="106"/>
      <c r="AW107" s="106"/>
      <c r="AX107" s="106"/>
      <c r="AY107" s="106"/>
      <c r="AZ107" s="106"/>
      <c r="BA107" s="106"/>
      <c r="BB107" s="106"/>
      <c r="BC107" s="106"/>
      <c r="BD107" s="106"/>
      <c r="BE107" s="106"/>
      <c r="BF107" s="106"/>
      <c r="BG107" s="106"/>
      <c r="BH107" s="106"/>
      <c r="BI107" s="106"/>
      <c r="BJ107" s="106"/>
      <c r="BK107" s="106"/>
      <c r="BL107" s="106"/>
      <c r="BM107" s="106"/>
      <c r="BN107" s="106"/>
      <c r="BO107" s="106"/>
      <c r="BP107" s="106"/>
      <c r="BQ107" s="106"/>
      <c r="BR107" s="106"/>
      <c r="BS107" s="106"/>
      <c r="BT107" s="106"/>
      <c r="BU107" s="106"/>
      <c r="BV107" s="106"/>
      <c r="BW107" s="106"/>
      <c r="BX107" s="106"/>
      <c r="BY107" s="106"/>
      <c r="BZ107" s="106"/>
      <c r="CA107" s="106"/>
      <c r="CB107" s="106"/>
      <c r="CC107" s="106"/>
      <c r="CD107" s="106"/>
      <c r="CE107" s="106"/>
      <c r="CF107" s="106"/>
      <c r="CG107" s="106"/>
      <c r="CH107" s="106"/>
      <c r="CI107" s="106"/>
      <c r="CJ107" s="106"/>
      <c r="CK107" s="106"/>
      <c r="CL107" s="106"/>
      <c r="CM107" s="106"/>
      <c r="CN107" s="106"/>
      <c r="CO107" s="106"/>
      <c r="CP107" s="106"/>
      <c r="CQ107" s="106"/>
      <c r="CR107" s="106"/>
      <c r="CS107" s="106"/>
      <c r="CT107" s="106"/>
      <c r="CU107" s="106"/>
      <c r="CV107" s="106"/>
      <c r="CW107" s="106"/>
      <c r="CX107" s="106"/>
      <c r="CY107" s="106"/>
      <c r="CZ107" s="106"/>
      <c r="DA107" s="106"/>
    </row>
    <row r="108" spans="13:105">
      <c r="M108" s="106"/>
      <c r="N108" s="106"/>
      <c r="O108" s="106"/>
      <c r="P108" s="106"/>
      <c r="Q108" s="106"/>
      <c r="R108" s="106"/>
      <c r="S108" s="106"/>
      <c r="T108" s="106"/>
      <c r="U108" s="106"/>
      <c r="V108" s="106"/>
      <c r="W108" s="106"/>
      <c r="X108" s="106"/>
      <c r="Y108" s="106"/>
      <c r="Z108" s="106"/>
      <c r="AA108" s="106"/>
      <c r="AB108" s="106"/>
      <c r="AC108" s="106"/>
      <c r="AD108" s="106"/>
      <c r="AE108" s="106"/>
      <c r="AF108" s="106"/>
      <c r="AG108" s="106"/>
      <c r="AH108" s="106"/>
      <c r="AI108" s="106"/>
      <c r="AJ108" s="106"/>
      <c r="AK108" s="106"/>
      <c r="AL108" s="106"/>
      <c r="AM108" s="106"/>
      <c r="AN108" s="106"/>
      <c r="AO108" s="106"/>
      <c r="AP108" s="106"/>
      <c r="AQ108" s="106"/>
      <c r="AR108" s="106"/>
      <c r="AS108" s="106"/>
      <c r="AT108" s="106"/>
      <c r="AU108" s="106"/>
      <c r="AV108" s="106"/>
      <c r="AW108" s="106"/>
      <c r="AX108" s="106"/>
      <c r="AY108" s="106"/>
      <c r="AZ108" s="106"/>
      <c r="BA108" s="106"/>
      <c r="BB108" s="106"/>
      <c r="BC108" s="106"/>
      <c r="BD108" s="106"/>
      <c r="BE108" s="106"/>
      <c r="BF108" s="106"/>
      <c r="BG108" s="106"/>
      <c r="BH108" s="106"/>
      <c r="BI108" s="106"/>
      <c r="BJ108" s="106"/>
      <c r="BK108" s="106"/>
      <c r="BL108" s="106"/>
      <c r="BM108" s="106"/>
      <c r="BN108" s="106"/>
      <c r="BO108" s="106"/>
      <c r="BP108" s="106"/>
      <c r="BQ108" s="106"/>
      <c r="BR108" s="106"/>
      <c r="BS108" s="106"/>
      <c r="BT108" s="106"/>
      <c r="BU108" s="106"/>
      <c r="BV108" s="106"/>
      <c r="BW108" s="106"/>
      <c r="BX108" s="106"/>
      <c r="BY108" s="106"/>
      <c r="BZ108" s="106"/>
      <c r="CA108" s="106"/>
      <c r="CB108" s="106"/>
      <c r="CC108" s="106"/>
      <c r="CD108" s="106"/>
      <c r="CE108" s="106"/>
      <c r="CF108" s="106"/>
      <c r="CG108" s="106"/>
      <c r="CH108" s="106"/>
      <c r="CI108" s="106"/>
      <c r="CJ108" s="106"/>
      <c r="CK108" s="106"/>
      <c r="CL108" s="106"/>
      <c r="CM108" s="106"/>
      <c r="CN108" s="106"/>
      <c r="CO108" s="106"/>
      <c r="CP108" s="106"/>
      <c r="CQ108" s="106"/>
      <c r="CR108" s="106"/>
      <c r="CS108" s="106"/>
      <c r="CT108" s="106"/>
      <c r="CU108" s="106"/>
      <c r="CV108" s="106"/>
      <c r="CW108" s="106"/>
      <c r="CX108" s="106"/>
      <c r="CY108" s="106"/>
      <c r="CZ108" s="106"/>
      <c r="DA108" s="106"/>
    </row>
    <row r="109" spans="13:105">
      <c r="M109" s="106"/>
      <c r="N109" s="106"/>
      <c r="O109" s="106"/>
      <c r="P109" s="106"/>
      <c r="Q109" s="106"/>
      <c r="R109" s="106"/>
      <c r="S109" s="106"/>
      <c r="T109" s="106"/>
      <c r="U109" s="106"/>
      <c r="V109" s="106"/>
      <c r="W109" s="106"/>
      <c r="X109" s="106"/>
      <c r="Y109" s="106"/>
      <c r="Z109" s="106"/>
      <c r="AA109" s="106"/>
      <c r="AB109" s="106"/>
      <c r="AC109" s="106"/>
      <c r="AD109" s="106"/>
      <c r="AE109" s="106"/>
      <c r="AF109" s="106"/>
      <c r="AG109" s="106"/>
      <c r="AH109" s="106"/>
      <c r="AI109" s="106"/>
      <c r="AJ109" s="106"/>
      <c r="AK109" s="106"/>
      <c r="AL109" s="106"/>
      <c r="AM109" s="106"/>
      <c r="AN109" s="106"/>
      <c r="AO109" s="106"/>
      <c r="AP109" s="106"/>
      <c r="AQ109" s="106"/>
      <c r="AR109" s="106"/>
      <c r="AS109" s="106"/>
      <c r="AT109" s="106"/>
      <c r="AU109" s="106"/>
      <c r="AV109" s="106"/>
      <c r="AW109" s="106"/>
      <c r="AX109" s="106"/>
      <c r="AY109" s="106"/>
      <c r="AZ109" s="106"/>
      <c r="BA109" s="106"/>
      <c r="BB109" s="106"/>
      <c r="BC109" s="106"/>
      <c r="BD109" s="106"/>
      <c r="BE109" s="106"/>
      <c r="BF109" s="106"/>
      <c r="BG109" s="106"/>
      <c r="BH109" s="106"/>
      <c r="BI109" s="106"/>
      <c r="BJ109" s="106"/>
      <c r="BK109" s="106"/>
      <c r="BL109" s="106"/>
      <c r="BM109" s="106"/>
      <c r="BN109" s="106"/>
      <c r="BO109" s="106"/>
      <c r="BP109" s="106"/>
      <c r="BQ109" s="106"/>
      <c r="BR109" s="106"/>
      <c r="BS109" s="106"/>
      <c r="BT109" s="106"/>
      <c r="BU109" s="106"/>
      <c r="BV109" s="106"/>
      <c r="BW109" s="106"/>
      <c r="BX109" s="106"/>
      <c r="BY109" s="106"/>
      <c r="BZ109" s="106"/>
      <c r="CA109" s="106"/>
      <c r="CB109" s="106"/>
      <c r="CC109" s="106"/>
      <c r="CD109" s="106"/>
      <c r="CE109" s="106"/>
      <c r="CF109" s="106"/>
      <c r="CG109" s="106"/>
      <c r="CH109" s="106"/>
      <c r="CI109" s="106"/>
      <c r="CJ109" s="106"/>
      <c r="CK109" s="106"/>
      <c r="CL109" s="106"/>
      <c r="CM109" s="106"/>
      <c r="CN109" s="106"/>
      <c r="CO109" s="106"/>
      <c r="CP109" s="106"/>
      <c r="CQ109" s="106"/>
      <c r="CR109" s="106"/>
      <c r="CS109" s="106"/>
      <c r="CT109" s="106"/>
      <c r="CU109" s="106"/>
      <c r="CV109" s="106"/>
      <c r="CW109" s="106"/>
      <c r="CX109" s="106"/>
      <c r="CY109" s="106"/>
      <c r="CZ109" s="106"/>
      <c r="DA109" s="106"/>
    </row>
    <row r="110" spans="13:105">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c r="BI110" s="106"/>
      <c r="BJ110" s="106"/>
      <c r="BK110" s="106"/>
      <c r="BL110" s="106"/>
      <c r="BM110" s="106"/>
      <c r="BN110" s="106"/>
      <c r="BO110" s="106"/>
      <c r="BP110" s="106"/>
      <c r="BQ110" s="106"/>
      <c r="BR110" s="106"/>
      <c r="BS110" s="106"/>
      <c r="BT110" s="106"/>
      <c r="BU110" s="106"/>
      <c r="BV110" s="106"/>
      <c r="BW110" s="106"/>
      <c r="BX110" s="106"/>
      <c r="BY110" s="106"/>
      <c r="BZ110" s="106"/>
      <c r="CA110" s="106"/>
      <c r="CB110" s="106"/>
      <c r="CC110" s="106"/>
      <c r="CD110" s="106"/>
      <c r="CE110" s="106"/>
      <c r="CF110" s="106"/>
      <c r="CG110" s="106"/>
      <c r="CH110" s="106"/>
      <c r="CI110" s="106"/>
      <c r="CJ110" s="106"/>
      <c r="CK110" s="106"/>
      <c r="CL110" s="106"/>
      <c r="CM110" s="106"/>
      <c r="CN110" s="106"/>
      <c r="CO110" s="106"/>
      <c r="CP110" s="106"/>
      <c r="CQ110" s="106"/>
      <c r="CR110" s="106"/>
      <c r="CS110" s="106"/>
      <c r="CT110" s="106"/>
      <c r="CU110" s="106"/>
      <c r="CV110" s="106"/>
      <c r="CW110" s="106"/>
      <c r="CX110" s="106"/>
      <c r="CY110" s="106"/>
      <c r="CZ110" s="106"/>
      <c r="DA110" s="106"/>
    </row>
    <row r="111" spans="13:105">
      <c r="M111" s="106"/>
      <c r="N111" s="106"/>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06"/>
      <c r="AS111" s="106"/>
      <c r="AT111" s="106"/>
      <c r="AU111" s="106"/>
      <c r="AV111" s="106"/>
      <c r="AW111" s="106"/>
      <c r="AX111" s="106"/>
      <c r="AY111" s="106"/>
      <c r="AZ111" s="106"/>
      <c r="BA111" s="106"/>
      <c r="BB111" s="106"/>
      <c r="BC111" s="106"/>
      <c r="BD111" s="106"/>
      <c r="BE111" s="106"/>
      <c r="BF111" s="106"/>
      <c r="BG111" s="106"/>
      <c r="BH111" s="106"/>
      <c r="BI111" s="106"/>
      <c r="BJ111" s="106"/>
      <c r="BK111" s="106"/>
      <c r="BL111" s="106"/>
      <c r="BM111" s="106"/>
      <c r="BN111" s="106"/>
      <c r="BO111" s="106"/>
      <c r="BP111" s="106"/>
      <c r="BQ111" s="106"/>
      <c r="BR111" s="106"/>
      <c r="BS111" s="106"/>
      <c r="BT111" s="106"/>
      <c r="BU111" s="106"/>
      <c r="BV111" s="106"/>
      <c r="BW111" s="106"/>
      <c r="BX111" s="106"/>
      <c r="BY111" s="106"/>
      <c r="BZ111" s="106"/>
      <c r="CA111" s="106"/>
      <c r="CB111" s="106"/>
      <c r="CC111" s="106"/>
      <c r="CD111" s="106"/>
      <c r="CE111" s="106"/>
      <c r="CF111" s="106"/>
      <c r="CG111" s="106"/>
      <c r="CH111" s="106"/>
      <c r="CI111" s="106"/>
      <c r="CJ111" s="106"/>
      <c r="CK111" s="106"/>
      <c r="CL111" s="106"/>
      <c r="CM111" s="106"/>
      <c r="CN111" s="106"/>
      <c r="CO111" s="106"/>
      <c r="CP111" s="106"/>
      <c r="CQ111" s="106"/>
      <c r="CR111" s="106"/>
      <c r="CS111" s="106"/>
      <c r="CT111" s="106"/>
      <c r="CU111" s="106"/>
      <c r="CV111" s="106"/>
      <c r="CW111" s="106"/>
      <c r="CX111" s="106"/>
      <c r="CY111" s="106"/>
      <c r="CZ111" s="106"/>
      <c r="DA111" s="106"/>
    </row>
    <row r="112" spans="13:105">
      <c r="M112" s="106"/>
      <c r="N112" s="106"/>
      <c r="O112" s="106"/>
      <c r="P112" s="106"/>
      <c r="Q112" s="106"/>
      <c r="R112" s="106"/>
      <c r="S112" s="106"/>
      <c r="T112" s="106"/>
      <c r="U112" s="106"/>
      <c r="V112" s="106"/>
      <c r="W112" s="106"/>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06"/>
      <c r="AS112" s="106"/>
      <c r="AT112" s="106"/>
      <c r="AU112" s="106"/>
      <c r="AV112" s="106"/>
      <c r="AW112" s="106"/>
      <c r="AX112" s="106"/>
      <c r="AY112" s="106"/>
      <c r="AZ112" s="106"/>
      <c r="BA112" s="106"/>
      <c r="BB112" s="106"/>
      <c r="BC112" s="106"/>
      <c r="BD112" s="106"/>
      <c r="BE112" s="106"/>
      <c r="BF112" s="106"/>
      <c r="BG112" s="106"/>
      <c r="BH112" s="106"/>
      <c r="BI112" s="106"/>
      <c r="BJ112" s="106"/>
      <c r="BK112" s="106"/>
      <c r="BL112" s="106"/>
      <c r="BM112" s="106"/>
      <c r="BN112" s="106"/>
      <c r="BO112" s="106"/>
      <c r="BP112" s="106"/>
      <c r="BQ112" s="106"/>
      <c r="BR112" s="106"/>
      <c r="BS112" s="106"/>
      <c r="BT112" s="106"/>
      <c r="BU112" s="106"/>
      <c r="BV112" s="106"/>
      <c r="BW112" s="106"/>
      <c r="BX112" s="106"/>
      <c r="BY112" s="106"/>
      <c r="BZ112" s="106"/>
      <c r="CA112" s="106"/>
      <c r="CB112" s="106"/>
      <c r="CC112" s="106"/>
      <c r="CD112" s="106"/>
      <c r="CE112" s="106"/>
      <c r="CF112" s="106"/>
      <c r="CG112" s="106"/>
      <c r="CH112" s="106"/>
      <c r="CI112" s="106"/>
      <c r="CJ112" s="106"/>
      <c r="CK112" s="106"/>
      <c r="CL112" s="106"/>
      <c r="CM112" s="106"/>
      <c r="CN112" s="106"/>
      <c r="CO112" s="106"/>
      <c r="CP112" s="106"/>
      <c r="CQ112" s="106"/>
      <c r="CR112" s="106"/>
      <c r="CS112" s="106"/>
      <c r="CT112" s="106"/>
      <c r="CU112" s="106"/>
      <c r="CV112" s="106"/>
      <c r="CW112" s="106"/>
      <c r="CX112" s="106"/>
      <c r="CY112" s="106"/>
      <c r="CZ112" s="106"/>
      <c r="DA112" s="106"/>
    </row>
    <row r="113" spans="13:105">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c r="AP113" s="106"/>
      <c r="AQ113" s="106"/>
      <c r="AR113" s="106"/>
      <c r="AS113" s="106"/>
      <c r="AT113" s="106"/>
      <c r="AU113" s="106"/>
      <c r="AV113" s="106"/>
      <c r="AW113" s="106"/>
      <c r="AX113" s="106"/>
      <c r="AY113" s="106"/>
      <c r="AZ113" s="106"/>
      <c r="BA113" s="106"/>
      <c r="BB113" s="106"/>
      <c r="BC113" s="106"/>
      <c r="BD113" s="106"/>
      <c r="BE113" s="106"/>
      <c r="BF113" s="106"/>
      <c r="BG113" s="106"/>
      <c r="BH113" s="106"/>
      <c r="BI113" s="106"/>
      <c r="BJ113" s="106"/>
      <c r="BK113" s="106"/>
      <c r="BL113" s="106"/>
      <c r="BM113" s="106"/>
      <c r="BN113" s="106"/>
      <c r="BO113" s="106"/>
      <c r="BP113" s="106"/>
      <c r="BQ113" s="106"/>
      <c r="BR113" s="106"/>
      <c r="BS113" s="106"/>
      <c r="BT113" s="106"/>
      <c r="BU113" s="106"/>
      <c r="BV113" s="106"/>
      <c r="BW113" s="106"/>
      <c r="BX113" s="106"/>
      <c r="BY113" s="106"/>
      <c r="BZ113" s="106"/>
      <c r="CA113" s="106"/>
      <c r="CB113" s="106"/>
      <c r="CC113" s="106"/>
      <c r="CD113" s="106"/>
      <c r="CE113" s="106"/>
      <c r="CF113" s="106"/>
      <c r="CG113" s="106"/>
      <c r="CH113" s="106"/>
      <c r="CI113" s="106"/>
      <c r="CJ113" s="106"/>
      <c r="CK113" s="106"/>
      <c r="CL113" s="106"/>
      <c r="CM113" s="106"/>
      <c r="CN113" s="106"/>
      <c r="CO113" s="106"/>
      <c r="CP113" s="106"/>
      <c r="CQ113" s="106"/>
      <c r="CR113" s="106"/>
      <c r="CS113" s="106"/>
      <c r="CT113" s="106"/>
      <c r="CU113" s="106"/>
      <c r="CV113" s="106"/>
      <c r="CW113" s="106"/>
      <c r="CX113" s="106"/>
      <c r="CY113" s="106"/>
      <c r="CZ113" s="106"/>
      <c r="DA113" s="106"/>
    </row>
    <row r="114" spans="13:105">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c r="AP114" s="106"/>
      <c r="AQ114" s="106"/>
      <c r="AR114" s="106"/>
      <c r="AS114" s="106"/>
      <c r="AT114" s="106"/>
      <c r="AU114" s="106"/>
      <c r="AV114" s="106"/>
      <c r="AW114" s="106"/>
      <c r="AX114" s="106"/>
      <c r="AY114" s="106"/>
      <c r="AZ114" s="106"/>
      <c r="BA114" s="106"/>
      <c r="BB114" s="106"/>
      <c r="BC114" s="106"/>
      <c r="BD114" s="106"/>
      <c r="BE114" s="106"/>
      <c r="BF114" s="106"/>
      <c r="BG114" s="106"/>
      <c r="BH114" s="106"/>
      <c r="BI114" s="106"/>
      <c r="BJ114" s="106"/>
      <c r="BK114" s="106"/>
      <c r="BL114" s="106"/>
      <c r="BM114" s="106"/>
      <c r="BN114" s="106"/>
      <c r="BO114" s="106"/>
      <c r="BP114" s="106"/>
      <c r="BQ114" s="106"/>
      <c r="BR114" s="106"/>
      <c r="BS114" s="106"/>
      <c r="BT114" s="106"/>
      <c r="BU114" s="106"/>
      <c r="BV114" s="106"/>
      <c r="BW114" s="106"/>
      <c r="BX114" s="106"/>
      <c r="BY114" s="106"/>
      <c r="BZ114" s="106"/>
      <c r="CA114" s="106"/>
      <c r="CB114" s="106"/>
      <c r="CC114" s="106"/>
      <c r="CD114" s="106"/>
      <c r="CE114" s="106"/>
      <c r="CF114" s="106"/>
      <c r="CG114" s="106"/>
      <c r="CH114" s="106"/>
      <c r="CI114" s="106"/>
      <c r="CJ114" s="106"/>
      <c r="CK114" s="106"/>
      <c r="CL114" s="106"/>
      <c r="CM114" s="106"/>
      <c r="CN114" s="106"/>
      <c r="CO114" s="106"/>
      <c r="CP114" s="106"/>
      <c r="CQ114" s="106"/>
      <c r="CR114" s="106"/>
      <c r="CS114" s="106"/>
      <c r="CT114" s="106"/>
      <c r="CU114" s="106"/>
      <c r="CV114" s="106"/>
      <c r="CW114" s="106"/>
      <c r="CX114" s="106"/>
      <c r="CY114" s="106"/>
      <c r="CZ114" s="106"/>
      <c r="DA114" s="106"/>
    </row>
    <row r="115" spans="13:105">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106"/>
      <c r="BG115" s="106"/>
      <c r="BH115" s="106"/>
      <c r="BI115" s="106"/>
      <c r="BJ115" s="106"/>
      <c r="BK115" s="106"/>
      <c r="BL115" s="106"/>
      <c r="BM115" s="106"/>
      <c r="BN115" s="106"/>
      <c r="BO115" s="106"/>
      <c r="BP115" s="106"/>
      <c r="BQ115" s="106"/>
      <c r="BR115" s="106"/>
      <c r="BS115" s="106"/>
      <c r="BT115" s="106"/>
      <c r="BU115" s="106"/>
      <c r="BV115" s="106"/>
      <c r="BW115" s="106"/>
      <c r="BX115" s="106"/>
      <c r="BY115" s="106"/>
      <c r="BZ115" s="106"/>
      <c r="CA115" s="106"/>
      <c r="CB115" s="106"/>
      <c r="CC115" s="106"/>
      <c r="CD115" s="106"/>
      <c r="CE115" s="106"/>
      <c r="CF115" s="106"/>
      <c r="CG115" s="106"/>
      <c r="CH115" s="106"/>
      <c r="CI115" s="106"/>
      <c r="CJ115" s="106"/>
      <c r="CK115" s="106"/>
      <c r="CL115" s="106"/>
      <c r="CM115" s="106"/>
      <c r="CN115" s="106"/>
      <c r="CO115" s="106"/>
      <c r="CP115" s="106"/>
      <c r="CQ115" s="106"/>
      <c r="CR115" s="106"/>
      <c r="CS115" s="106"/>
      <c r="CT115" s="106"/>
      <c r="CU115" s="106"/>
      <c r="CV115" s="106"/>
      <c r="CW115" s="106"/>
      <c r="CX115" s="106"/>
      <c r="CY115" s="106"/>
      <c r="CZ115" s="106"/>
      <c r="DA115" s="106"/>
    </row>
    <row r="116" spans="13:105">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106"/>
      <c r="BH116" s="106"/>
      <c r="BI116" s="106"/>
      <c r="BJ116" s="106"/>
      <c r="BK116" s="106"/>
      <c r="BL116" s="106"/>
      <c r="BM116" s="106"/>
      <c r="BN116" s="106"/>
      <c r="BO116" s="106"/>
      <c r="BP116" s="106"/>
      <c r="BQ116" s="106"/>
      <c r="BR116" s="106"/>
      <c r="BS116" s="106"/>
      <c r="BT116" s="106"/>
      <c r="BU116" s="106"/>
      <c r="BV116" s="106"/>
      <c r="BW116" s="106"/>
      <c r="BX116" s="106"/>
      <c r="BY116" s="106"/>
      <c r="BZ116" s="106"/>
      <c r="CA116" s="106"/>
      <c r="CB116" s="106"/>
      <c r="CC116" s="106"/>
      <c r="CD116" s="106"/>
      <c r="CE116" s="106"/>
      <c r="CF116" s="106"/>
      <c r="CG116" s="106"/>
      <c r="CH116" s="106"/>
      <c r="CI116" s="106"/>
      <c r="CJ116" s="106"/>
      <c r="CK116" s="106"/>
      <c r="CL116" s="106"/>
      <c r="CM116" s="106"/>
      <c r="CN116" s="106"/>
      <c r="CO116" s="106"/>
      <c r="CP116" s="106"/>
      <c r="CQ116" s="106"/>
      <c r="CR116" s="106"/>
      <c r="CS116" s="106"/>
      <c r="CT116" s="106"/>
      <c r="CU116" s="106"/>
      <c r="CV116" s="106"/>
      <c r="CW116" s="106"/>
      <c r="CX116" s="106"/>
      <c r="CY116" s="106"/>
      <c r="CZ116" s="106"/>
      <c r="DA116" s="106"/>
    </row>
    <row r="117" spans="13:105">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106"/>
      <c r="BG117" s="106"/>
      <c r="BH117" s="106"/>
      <c r="BI117" s="106"/>
      <c r="BJ117" s="106"/>
      <c r="BK117" s="106"/>
      <c r="BL117" s="106"/>
      <c r="BM117" s="106"/>
      <c r="BN117" s="106"/>
      <c r="BO117" s="106"/>
      <c r="BP117" s="106"/>
      <c r="BQ117" s="106"/>
      <c r="BR117" s="106"/>
      <c r="BS117" s="106"/>
      <c r="BT117" s="106"/>
      <c r="BU117" s="106"/>
      <c r="BV117" s="106"/>
      <c r="BW117" s="106"/>
      <c r="BX117" s="106"/>
      <c r="BY117" s="106"/>
      <c r="BZ117" s="106"/>
      <c r="CA117" s="106"/>
      <c r="CB117" s="106"/>
      <c r="CC117" s="106"/>
      <c r="CD117" s="106"/>
      <c r="CE117" s="106"/>
      <c r="CF117" s="106"/>
      <c r="CG117" s="106"/>
      <c r="CH117" s="106"/>
      <c r="CI117" s="106"/>
      <c r="CJ117" s="106"/>
      <c r="CK117" s="106"/>
      <c r="CL117" s="106"/>
      <c r="CM117" s="106"/>
      <c r="CN117" s="106"/>
      <c r="CO117" s="106"/>
      <c r="CP117" s="106"/>
      <c r="CQ117" s="106"/>
      <c r="CR117" s="106"/>
      <c r="CS117" s="106"/>
      <c r="CT117" s="106"/>
      <c r="CU117" s="106"/>
      <c r="CV117" s="106"/>
      <c r="CW117" s="106"/>
      <c r="CX117" s="106"/>
      <c r="CY117" s="106"/>
      <c r="CZ117" s="106"/>
      <c r="DA117" s="106"/>
    </row>
    <row r="118" spans="13:105">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106"/>
      <c r="BG118" s="106"/>
      <c r="BH118" s="106"/>
      <c r="BI118" s="106"/>
      <c r="BJ118" s="106"/>
      <c r="BK118" s="106"/>
      <c r="BL118" s="106"/>
      <c r="BM118" s="106"/>
      <c r="BN118" s="106"/>
      <c r="BO118" s="106"/>
      <c r="BP118" s="106"/>
      <c r="BQ118" s="106"/>
      <c r="BR118" s="106"/>
      <c r="BS118" s="106"/>
      <c r="BT118" s="106"/>
      <c r="BU118" s="106"/>
      <c r="BV118" s="106"/>
      <c r="BW118" s="106"/>
      <c r="BX118" s="106"/>
      <c r="BY118" s="106"/>
      <c r="BZ118" s="106"/>
      <c r="CA118" s="106"/>
      <c r="CB118" s="106"/>
      <c r="CC118" s="106"/>
      <c r="CD118" s="106"/>
      <c r="CE118" s="106"/>
      <c r="CF118" s="106"/>
      <c r="CG118" s="106"/>
      <c r="CH118" s="106"/>
      <c r="CI118" s="106"/>
      <c r="CJ118" s="106"/>
      <c r="CK118" s="106"/>
      <c r="CL118" s="106"/>
      <c r="CM118" s="106"/>
      <c r="CN118" s="106"/>
      <c r="CO118" s="106"/>
      <c r="CP118" s="106"/>
      <c r="CQ118" s="106"/>
      <c r="CR118" s="106"/>
      <c r="CS118" s="106"/>
      <c r="CT118" s="106"/>
      <c r="CU118" s="106"/>
      <c r="CV118" s="106"/>
      <c r="CW118" s="106"/>
      <c r="CX118" s="106"/>
      <c r="CY118" s="106"/>
      <c r="CZ118" s="106"/>
      <c r="DA118" s="106"/>
    </row>
    <row r="119" spans="13:105">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106"/>
      <c r="BG119" s="106"/>
      <c r="BH119" s="106"/>
      <c r="BI119" s="106"/>
      <c r="BJ119" s="106"/>
      <c r="BK119" s="106"/>
      <c r="BL119" s="106"/>
      <c r="BM119" s="106"/>
      <c r="BN119" s="106"/>
      <c r="BO119" s="106"/>
      <c r="BP119" s="106"/>
      <c r="BQ119" s="106"/>
      <c r="BR119" s="106"/>
      <c r="BS119" s="106"/>
      <c r="BT119" s="106"/>
      <c r="BU119" s="106"/>
      <c r="BV119" s="106"/>
      <c r="BW119" s="106"/>
      <c r="BX119" s="106"/>
      <c r="BY119" s="106"/>
      <c r="BZ119" s="106"/>
      <c r="CA119" s="106"/>
      <c r="CB119" s="106"/>
      <c r="CC119" s="106"/>
      <c r="CD119" s="106"/>
      <c r="CE119" s="106"/>
      <c r="CF119" s="106"/>
      <c r="CG119" s="106"/>
      <c r="CH119" s="106"/>
      <c r="CI119" s="106"/>
      <c r="CJ119" s="106"/>
      <c r="CK119" s="106"/>
      <c r="CL119" s="106"/>
      <c r="CM119" s="106"/>
      <c r="CN119" s="106"/>
      <c r="CO119" s="106"/>
      <c r="CP119" s="106"/>
      <c r="CQ119" s="106"/>
      <c r="CR119" s="106"/>
      <c r="CS119" s="106"/>
      <c r="CT119" s="106"/>
      <c r="CU119" s="106"/>
      <c r="CV119" s="106"/>
      <c r="CW119" s="106"/>
      <c r="CX119" s="106"/>
      <c r="CY119" s="106"/>
      <c r="CZ119" s="106"/>
      <c r="DA119" s="106"/>
    </row>
    <row r="120" spans="13:105">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106"/>
      <c r="BG120" s="106"/>
      <c r="BH120" s="106"/>
      <c r="BI120" s="106"/>
      <c r="BJ120" s="106"/>
      <c r="BK120" s="106"/>
      <c r="BL120" s="106"/>
      <c r="BM120" s="106"/>
      <c r="BN120" s="106"/>
      <c r="BO120" s="106"/>
      <c r="BP120" s="106"/>
      <c r="BQ120" s="106"/>
      <c r="BR120" s="106"/>
      <c r="BS120" s="106"/>
      <c r="BT120" s="106"/>
      <c r="BU120" s="106"/>
      <c r="BV120" s="106"/>
      <c r="BW120" s="106"/>
      <c r="BX120" s="106"/>
      <c r="BY120" s="106"/>
      <c r="BZ120" s="106"/>
      <c r="CA120" s="106"/>
      <c r="CB120" s="106"/>
      <c r="CC120" s="106"/>
      <c r="CD120" s="106"/>
      <c r="CE120" s="106"/>
      <c r="CF120" s="106"/>
      <c r="CG120" s="106"/>
      <c r="CH120" s="106"/>
      <c r="CI120" s="106"/>
      <c r="CJ120" s="106"/>
      <c r="CK120" s="106"/>
      <c r="CL120" s="106"/>
      <c r="CM120" s="106"/>
      <c r="CN120" s="106"/>
      <c r="CO120" s="106"/>
      <c r="CP120" s="106"/>
      <c r="CQ120" s="106"/>
      <c r="CR120" s="106"/>
      <c r="CS120" s="106"/>
      <c r="CT120" s="106"/>
      <c r="CU120" s="106"/>
      <c r="CV120" s="106"/>
      <c r="CW120" s="106"/>
      <c r="CX120" s="106"/>
      <c r="CY120" s="106"/>
      <c r="CZ120" s="106"/>
      <c r="DA120" s="106"/>
    </row>
    <row r="121" spans="13:105">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106"/>
      <c r="BG121" s="106"/>
      <c r="BH121" s="106"/>
      <c r="BI121" s="106"/>
      <c r="BJ121" s="106"/>
      <c r="BK121" s="106"/>
      <c r="BL121" s="106"/>
      <c r="BM121" s="106"/>
      <c r="BN121" s="106"/>
      <c r="BO121" s="106"/>
      <c r="BP121" s="106"/>
      <c r="BQ121" s="106"/>
      <c r="BR121" s="106"/>
      <c r="BS121" s="106"/>
      <c r="BT121" s="106"/>
      <c r="BU121" s="106"/>
      <c r="BV121" s="106"/>
      <c r="BW121" s="106"/>
      <c r="BX121" s="106"/>
      <c r="BY121" s="106"/>
      <c r="BZ121" s="106"/>
      <c r="CA121" s="106"/>
      <c r="CB121" s="106"/>
      <c r="CC121" s="106"/>
      <c r="CD121" s="106"/>
      <c r="CE121" s="106"/>
      <c r="CF121" s="106"/>
      <c r="CG121" s="106"/>
      <c r="CH121" s="106"/>
      <c r="CI121" s="106"/>
      <c r="CJ121" s="106"/>
      <c r="CK121" s="106"/>
      <c r="CL121" s="106"/>
      <c r="CM121" s="106"/>
      <c r="CN121" s="106"/>
      <c r="CO121" s="106"/>
      <c r="CP121" s="106"/>
      <c r="CQ121" s="106"/>
      <c r="CR121" s="106"/>
      <c r="CS121" s="106"/>
      <c r="CT121" s="106"/>
      <c r="CU121" s="106"/>
      <c r="CV121" s="106"/>
      <c r="CW121" s="106"/>
      <c r="CX121" s="106"/>
      <c r="CY121" s="106"/>
      <c r="CZ121" s="106"/>
      <c r="DA121" s="106"/>
    </row>
    <row r="122" spans="13:105">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106"/>
      <c r="BG122" s="106"/>
      <c r="BH122" s="106"/>
      <c r="BI122" s="106"/>
      <c r="BJ122" s="106"/>
      <c r="BK122" s="106"/>
      <c r="BL122" s="106"/>
      <c r="BM122" s="106"/>
      <c r="BN122" s="106"/>
      <c r="BO122" s="106"/>
      <c r="BP122" s="106"/>
      <c r="BQ122" s="106"/>
      <c r="BR122" s="106"/>
      <c r="BS122" s="106"/>
      <c r="BT122" s="106"/>
      <c r="BU122" s="106"/>
      <c r="BV122" s="106"/>
      <c r="BW122" s="106"/>
      <c r="BX122" s="106"/>
      <c r="BY122" s="106"/>
      <c r="BZ122" s="106"/>
      <c r="CA122" s="106"/>
      <c r="CB122" s="106"/>
      <c r="CC122" s="106"/>
      <c r="CD122" s="106"/>
      <c r="CE122" s="106"/>
      <c r="CF122" s="106"/>
      <c r="CG122" s="106"/>
      <c r="CH122" s="106"/>
      <c r="CI122" s="106"/>
      <c r="CJ122" s="106"/>
      <c r="CK122" s="106"/>
      <c r="CL122" s="106"/>
      <c r="CM122" s="106"/>
      <c r="CN122" s="106"/>
      <c r="CO122" s="106"/>
      <c r="CP122" s="106"/>
      <c r="CQ122" s="106"/>
      <c r="CR122" s="106"/>
      <c r="CS122" s="106"/>
      <c r="CT122" s="106"/>
      <c r="CU122" s="106"/>
      <c r="CV122" s="106"/>
      <c r="CW122" s="106"/>
      <c r="CX122" s="106"/>
      <c r="CY122" s="106"/>
      <c r="CZ122" s="106"/>
      <c r="DA122" s="106"/>
    </row>
    <row r="123" spans="13:105">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106"/>
      <c r="BG123" s="106"/>
      <c r="BH123" s="106"/>
      <c r="BI123" s="106"/>
      <c r="BJ123" s="106"/>
      <c r="BK123" s="106"/>
      <c r="BL123" s="106"/>
      <c r="BM123" s="106"/>
      <c r="BN123" s="106"/>
      <c r="BO123" s="106"/>
      <c r="BP123" s="106"/>
      <c r="BQ123" s="106"/>
      <c r="BR123" s="106"/>
      <c r="BS123" s="106"/>
      <c r="BT123" s="106"/>
      <c r="BU123" s="106"/>
      <c r="BV123" s="106"/>
      <c r="BW123" s="106"/>
      <c r="BX123" s="106"/>
      <c r="BY123" s="106"/>
      <c r="BZ123" s="106"/>
      <c r="CA123" s="106"/>
      <c r="CB123" s="106"/>
      <c r="CC123" s="106"/>
      <c r="CD123" s="106"/>
      <c r="CE123" s="106"/>
      <c r="CF123" s="106"/>
      <c r="CG123" s="106"/>
      <c r="CH123" s="106"/>
      <c r="CI123" s="106"/>
      <c r="CJ123" s="106"/>
      <c r="CK123" s="106"/>
      <c r="CL123" s="106"/>
      <c r="CM123" s="106"/>
      <c r="CN123" s="106"/>
      <c r="CO123" s="106"/>
      <c r="CP123" s="106"/>
      <c r="CQ123" s="106"/>
      <c r="CR123" s="106"/>
      <c r="CS123" s="106"/>
      <c r="CT123" s="106"/>
      <c r="CU123" s="106"/>
      <c r="CV123" s="106"/>
      <c r="CW123" s="106"/>
      <c r="CX123" s="106"/>
      <c r="CY123" s="106"/>
      <c r="CZ123" s="106"/>
      <c r="DA123" s="106"/>
    </row>
    <row r="124" spans="13:105">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106"/>
      <c r="BG124" s="106"/>
      <c r="BH124" s="106"/>
      <c r="BI124" s="106"/>
      <c r="BJ124" s="106"/>
      <c r="BK124" s="106"/>
      <c r="BL124" s="106"/>
      <c r="BM124" s="106"/>
      <c r="BN124" s="106"/>
      <c r="BO124" s="106"/>
      <c r="BP124" s="106"/>
      <c r="BQ124" s="106"/>
      <c r="BR124" s="106"/>
      <c r="BS124" s="106"/>
      <c r="BT124" s="106"/>
      <c r="BU124" s="106"/>
      <c r="BV124" s="106"/>
      <c r="BW124" s="106"/>
      <c r="BX124" s="106"/>
      <c r="BY124" s="106"/>
      <c r="BZ124" s="106"/>
      <c r="CA124" s="106"/>
      <c r="CB124" s="106"/>
      <c r="CC124" s="106"/>
      <c r="CD124" s="106"/>
      <c r="CE124" s="106"/>
      <c r="CF124" s="106"/>
      <c r="CG124" s="106"/>
      <c r="CH124" s="106"/>
      <c r="CI124" s="106"/>
      <c r="CJ124" s="106"/>
      <c r="CK124" s="106"/>
      <c r="CL124" s="106"/>
      <c r="CM124" s="106"/>
      <c r="CN124" s="106"/>
      <c r="CO124" s="106"/>
      <c r="CP124" s="106"/>
      <c r="CQ124" s="106"/>
      <c r="CR124" s="106"/>
      <c r="CS124" s="106"/>
      <c r="CT124" s="106"/>
      <c r="CU124" s="106"/>
      <c r="CV124" s="106"/>
      <c r="CW124" s="106"/>
      <c r="CX124" s="106"/>
      <c r="CY124" s="106"/>
      <c r="CZ124" s="106"/>
      <c r="DA124" s="106"/>
    </row>
    <row r="125" spans="13:105">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106"/>
      <c r="BG125" s="106"/>
      <c r="BH125" s="106"/>
      <c r="BI125" s="106"/>
      <c r="BJ125" s="106"/>
      <c r="BK125" s="106"/>
      <c r="BL125" s="106"/>
      <c r="BM125" s="106"/>
      <c r="BN125" s="106"/>
      <c r="BO125" s="106"/>
      <c r="BP125" s="106"/>
      <c r="BQ125" s="106"/>
      <c r="BR125" s="106"/>
      <c r="BS125" s="106"/>
      <c r="BT125" s="106"/>
      <c r="BU125" s="106"/>
      <c r="BV125" s="106"/>
      <c r="BW125" s="106"/>
      <c r="BX125" s="106"/>
      <c r="BY125" s="106"/>
      <c r="BZ125" s="106"/>
      <c r="CA125" s="106"/>
      <c r="CB125" s="106"/>
      <c r="CC125" s="106"/>
      <c r="CD125" s="106"/>
      <c r="CE125" s="106"/>
      <c r="CF125" s="106"/>
      <c r="CG125" s="106"/>
      <c r="CH125" s="106"/>
      <c r="CI125" s="106"/>
      <c r="CJ125" s="106"/>
      <c r="CK125" s="106"/>
      <c r="CL125" s="106"/>
      <c r="CM125" s="106"/>
      <c r="CN125" s="106"/>
      <c r="CO125" s="106"/>
      <c r="CP125" s="106"/>
      <c r="CQ125" s="106"/>
      <c r="CR125" s="106"/>
      <c r="CS125" s="106"/>
      <c r="CT125" s="106"/>
      <c r="CU125" s="106"/>
      <c r="CV125" s="106"/>
      <c r="CW125" s="106"/>
      <c r="CX125" s="106"/>
      <c r="CY125" s="106"/>
      <c r="CZ125" s="106"/>
      <c r="DA125" s="106"/>
    </row>
    <row r="126" spans="13:105">
      <c r="M126" s="106"/>
      <c r="N126" s="106"/>
      <c r="O126" s="106"/>
      <c r="P126" s="106"/>
      <c r="Q126" s="106"/>
      <c r="R126" s="106"/>
      <c r="S126" s="106"/>
      <c r="T126" s="106"/>
      <c r="U126" s="106"/>
      <c r="V126" s="106"/>
      <c r="W126" s="106"/>
      <c r="X126" s="106"/>
      <c r="Y126" s="106"/>
      <c r="Z126" s="106"/>
      <c r="AA126" s="106"/>
      <c r="AB126" s="106"/>
      <c r="AC126" s="106"/>
      <c r="AD126" s="106"/>
      <c r="AE126" s="106"/>
      <c r="AF126" s="106"/>
      <c r="AG126" s="106"/>
      <c r="AH126" s="106"/>
      <c r="AI126" s="106"/>
      <c r="AJ126" s="106"/>
      <c r="AK126" s="106"/>
      <c r="AL126" s="106"/>
      <c r="AM126" s="106"/>
      <c r="AN126" s="106"/>
      <c r="AO126" s="106"/>
      <c r="AP126" s="106"/>
      <c r="AQ126" s="106"/>
      <c r="AR126" s="106"/>
      <c r="AS126" s="106"/>
      <c r="AT126" s="106"/>
      <c r="AU126" s="106"/>
      <c r="AV126" s="106"/>
      <c r="AW126" s="106"/>
      <c r="AX126" s="106"/>
      <c r="AY126" s="106"/>
      <c r="AZ126" s="106"/>
      <c r="BA126" s="106"/>
      <c r="BB126" s="106"/>
      <c r="BC126" s="106"/>
      <c r="BD126" s="106"/>
      <c r="BE126" s="106"/>
      <c r="BF126" s="106"/>
      <c r="BG126" s="106"/>
      <c r="BH126" s="106"/>
      <c r="BI126" s="106"/>
      <c r="BJ126" s="106"/>
      <c r="BK126" s="106"/>
      <c r="BL126" s="106"/>
      <c r="BM126" s="106"/>
      <c r="BN126" s="106"/>
      <c r="BO126" s="106"/>
      <c r="BP126" s="106"/>
      <c r="BQ126" s="106"/>
      <c r="BR126" s="106"/>
      <c r="BS126" s="106"/>
      <c r="BT126" s="106"/>
      <c r="BU126" s="106"/>
      <c r="BV126" s="106"/>
      <c r="BW126" s="106"/>
      <c r="BX126" s="106"/>
      <c r="BY126" s="106"/>
      <c r="BZ126" s="106"/>
      <c r="CA126" s="106"/>
      <c r="CB126" s="106"/>
      <c r="CC126" s="106"/>
      <c r="CD126" s="106"/>
      <c r="CE126" s="106"/>
      <c r="CF126" s="106"/>
      <c r="CG126" s="106"/>
      <c r="CH126" s="106"/>
      <c r="CI126" s="106"/>
      <c r="CJ126" s="106"/>
      <c r="CK126" s="106"/>
      <c r="CL126" s="106"/>
      <c r="CM126" s="106"/>
      <c r="CN126" s="106"/>
      <c r="CO126" s="106"/>
      <c r="CP126" s="106"/>
      <c r="CQ126" s="106"/>
      <c r="CR126" s="106"/>
      <c r="CS126" s="106"/>
      <c r="CT126" s="106"/>
      <c r="CU126" s="106"/>
      <c r="CV126" s="106"/>
      <c r="CW126" s="106"/>
      <c r="CX126" s="106"/>
      <c r="CY126" s="106"/>
      <c r="CZ126" s="106"/>
      <c r="DA126" s="106"/>
    </row>
    <row r="127" spans="13:105">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06"/>
      <c r="AU127" s="106"/>
      <c r="AV127" s="106"/>
      <c r="AW127" s="106"/>
      <c r="AX127" s="106"/>
      <c r="AY127" s="106"/>
      <c r="AZ127" s="106"/>
      <c r="BA127" s="106"/>
      <c r="BB127" s="106"/>
      <c r="BC127" s="106"/>
      <c r="BD127" s="106"/>
      <c r="BE127" s="106"/>
      <c r="BF127" s="106"/>
      <c r="BG127" s="106"/>
      <c r="BH127" s="106"/>
      <c r="BI127" s="106"/>
      <c r="BJ127" s="106"/>
      <c r="BK127" s="106"/>
      <c r="BL127" s="106"/>
      <c r="BM127" s="106"/>
      <c r="BN127" s="106"/>
      <c r="BO127" s="106"/>
      <c r="BP127" s="106"/>
      <c r="BQ127" s="106"/>
      <c r="BR127" s="106"/>
      <c r="BS127" s="106"/>
      <c r="BT127" s="106"/>
      <c r="BU127" s="106"/>
      <c r="BV127" s="106"/>
      <c r="BW127" s="106"/>
      <c r="BX127" s="106"/>
      <c r="BY127" s="106"/>
      <c r="BZ127" s="106"/>
      <c r="CA127" s="106"/>
      <c r="CB127" s="106"/>
      <c r="CC127" s="106"/>
      <c r="CD127" s="106"/>
      <c r="CE127" s="106"/>
      <c r="CF127" s="106"/>
      <c r="CG127" s="106"/>
      <c r="CH127" s="106"/>
      <c r="CI127" s="106"/>
      <c r="CJ127" s="106"/>
      <c r="CK127" s="106"/>
      <c r="CL127" s="106"/>
      <c r="CM127" s="106"/>
      <c r="CN127" s="106"/>
      <c r="CO127" s="106"/>
      <c r="CP127" s="106"/>
      <c r="CQ127" s="106"/>
      <c r="CR127" s="106"/>
      <c r="CS127" s="106"/>
      <c r="CT127" s="106"/>
      <c r="CU127" s="106"/>
      <c r="CV127" s="106"/>
      <c r="CW127" s="106"/>
      <c r="CX127" s="106"/>
      <c r="CY127" s="106"/>
      <c r="CZ127" s="106"/>
      <c r="DA127" s="106"/>
    </row>
    <row r="128" spans="13:105">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c r="AP128" s="106"/>
      <c r="AQ128" s="106"/>
      <c r="AR128" s="106"/>
      <c r="AS128" s="106"/>
      <c r="AT128" s="106"/>
      <c r="AU128" s="106"/>
      <c r="AV128" s="106"/>
      <c r="AW128" s="106"/>
      <c r="AX128" s="106"/>
      <c r="AY128" s="106"/>
      <c r="AZ128" s="106"/>
      <c r="BA128" s="106"/>
      <c r="BB128" s="106"/>
      <c r="BC128" s="106"/>
      <c r="BD128" s="106"/>
      <c r="BE128" s="106"/>
      <c r="BF128" s="106"/>
      <c r="BG128" s="106"/>
      <c r="BH128" s="106"/>
      <c r="BI128" s="106"/>
      <c r="BJ128" s="106"/>
      <c r="BK128" s="106"/>
      <c r="BL128" s="106"/>
      <c r="BM128" s="106"/>
      <c r="BN128" s="106"/>
      <c r="BO128" s="106"/>
      <c r="BP128" s="106"/>
      <c r="BQ128" s="106"/>
      <c r="BR128" s="106"/>
      <c r="BS128" s="106"/>
      <c r="BT128" s="106"/>
      <c r="BU128" s="106"/>
      <c r="BV128" s="106"/>
      <c r="BW128" s="106"/>
      <c r="BX128" s="106"/>
      <c r="BY128" s="106"/>
      <c r="BZ128" s="106"/>
      <c r="CA128" s="106"/>
      <c r="CB128" s="106"/>
      <c r="CC128" s="106"/>
      <c r="CD128" s="106"/>
      <c r="CE128" s="106"/>
      <c r="CF128" s="106"/>
      <c r="CG128" s="106"/>
      <c r="CH128" s="106"/>
      <c r="CI128" s="106"/>
      <c r="CJ128" s="106"/>
      <c r="CK128" s="106"/>
      <c r="CL128" s="106"/>
      <c r="CM128" s="106"/>
      <c r="CN128" s="106"/>
      <c r="CO128" s="106"/>
      <c r="CP128" s="106"/>
      <c r="CQ128" s="106"/>
      <c r="CR128" s="106"/>
      <c r="CS128" s="106"/>
      <c r="CT128" s="106"/>
      <c r="CU128" s="106"/>
      <c r="CV128" s="106"/>
      <c r="CW128" s="106"/>
      <c r="CX128" s="106"/>
      <c r="CY128" s="106"/>
      <c r="CZ128" s="106"/>
      <c r="DA128" s="106"/>
    </row>
    <row r="129" spans="13:105">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P129" s="106"/>
      <c r="AQ129" s="106"/>
      <c r="AR129" s="106"/>
      <c r="AS129" s="106"/>
      <c r="AT129" s="106"/>
      <c r="AU129" s="106"/>
      <c r="AV129" s="106"/>
      <c r="AW129" s="106"/>
      <c r="AX129" s="106"/>
      <c r="AY129" s="106"/>
      <c r="AZ129" s="106"/>
      <c r="BA129" s="106"/>
      <c r="BB129" s="106"/>
      <c r="BC129" s="106"/>
      <c r="BD129" s="106"/>
      <c r="BE129" s="106"/>
      <c r="BF129" s="106"/>
      <c r="BG129" s="106"/>
      <c r="BH129" s="106"/>
      <c r="BI129" s="106"/>
      <c r="BJ129" s="106"/>
      <c r="BK129" s="106"/>
      <c r="BL129" s="106"/>
      <c r="BM129" s="106"/>
      <c r="BN129" s="106"/>
      <c r="BO129" s="106"/>
      <c r="BP129" s="106"/>
      <c r="BQ129" s="106"/>
      <c r="BR129" s="106"/>
      <c r="BS129" s="106"/>
      <c r="BT129" s="106"/>
      <c r="BU129" s="106"/>
      <c r="BV129" s="106"/>
      <c r="BW129" s="106"/>
      <c r="BX129" s="106"/>
      <c r="BY129" s="106"/>
      <c r="BZ129" s="106"/>
      <c r="CA129" s="106"/>
      <c r="CB129" s="106"/>
      <c r="CC129" s="106"/>
      <c r="CD129" s="106"/>
      <c r="CE129" s="106"/>
      <c r="CF129" s="106"/>
      <c r="CG129" s="106"/>
      <c r="CH129" s="106"/>
      <c r="CI129" s="106"/>
      <c r="CJ129" s="106"/>
      <c r="CK129" s="106"/>
      <c r="CL129" s="106"/>
      <c r="CM129" s="106"/>
      <c r="CN129" s="106"/>
      <c r="CO129" s="106"/>
      <c r="CP129" s="106"/>
      <c r="CQ129" s="106"/>
      <c r="CR129" s="106"/>
      <c r="CS129" s="106"/>
      <c r="CT129" s="106"/>
      <c r="CU129" s="106"/>
      <c r="CV129" s="106"/>
      <c r="CW129" s="106"/>
      <c r="CX129" s="106"/>
      <c r="CY129" s="106"/>
      <c r="CZ129" s="106"/>
      <c r="DA129" s="106"/>
    </row>
    <row r="130" spans="13:105">
      <c r="M130" s="106"/>
      <c r="N130" s="106"/>
      <c r="O130" s="106"/>
      <c r="P130" s="106"/>
      <c r="Q130" s="106"/>
      <c r="R130" s="106"/>
      <c r="S130" s="106"/>
      <c r="T130" s="106"/>
      <c r="U130" s="106"/>
      <c r="V130" s="106"/>
      <c r="W130" s="106"/>
      <c r="X130" s="106"/>
      <c r="Y130" s="106"/>
      <c r="Z130" s="106"/>
      <c r="AA130" s="106"/>
      <c r="AB130" s="106"/>
      <c r="AC130" s="106"/>
      <c r="AD130" s="106"/>
      <c r="AE130" s="106"/>
      <c r="AF130" s="106"/>
      <c r="AG130" s="106"/>
      <c r="AH130" s="106"/>
      <c r="AI130" s="106"/>
      <c r="AJ130" s="106"/>
      <c r="AK130" s="106"/>
      <c r="AL130" s="106"/>
      <c r="AM130" s="106"/>
      <c r="AN130" s="106"/>
      <c r="AO130" s="106"/>
      <c r="AP130" s="106"/>
      <c r="AQ130" s="106"/>
      <c r="AR130" s="106"/>
      <c r="AS130" s="106"/>
      <c r="AT130" s="106"/>
      <c r="AU130" s="106"/>
      <c r="AV130" s="106"/>
      <c r="AW130" s="106"/>
      <c r="AX130" s="106"/>
      <c r="AY130" s="106"/>
      <c r="AZ130" s="106"/>
      <c r="BA130" s="106"/>
      <c r="BB130" s="106"/>
      <c r="BC130" s="106"/>
      <c r="BD130" s="106"/>
      <c r="BE130" s="106"/>
      <c r="BF130" s="106"/>
      <c r="BG130" s="106"/>
      <c r="BH130" s="106"/>
      <c r="BI130" s="106"/>
      <c r="BJ130" s="106"/>
      <c r="BK130" s="106"/>
      <c r="BL130" s="106"/>
      <c r="BM130" s="106"/>
      <c r="BN130" s="106"/>
      <c r="BO130" s="106"/>
      <c r="BP130" s="106"/>
      <c r="BQ130" s="106"/>
      <c r="BR130" s="106"/>
      <c r="BS130" s="106"/>
      <c r="BT130" s="106"/>
      <c r="BU130" s="106"/>
      <c r="BV130" s="106"/>
      <c r="BW130" s="106"/>
      <c r="BX130" s="106"/>
      <c r="BY130" s="106"/>
      <c r="BZ130" s="106"/>
      <c r="CA130" s="106"/>
      <c r="CB130" s="106"/>
      <c r="CC130" s="106"/>
      <c r="CD130" s="106"/>
      <c r="CE130" s="106"/>
      <c r="CF130" s="106"/>
      <c r="CG130" s="106"/>
      <c r="CH130" s="106"/>
      <c r="CI130" s="106"/>
      <c r="CJ130" s="106"/>
      <c r="CK130" s="106"/>
      <c r="CL130" s="106"/>
      <c r="CM130" s="106"/>
      <c r="CN130" s="106"/>
      <c r="CO130" s="106"/>
      <c r="CP130" s="106"/>
      <c r="CQ130" s="106"/>
      <c r="CR130" s="106"/>
      <c r="CS130" s="106"/>
      <c r="CT130" s="106"/>
      <c r="CU130" s="106"/>
      <c r="CV130" s="106"/>
      <c r="CW130" s="106"/>
      <c r="CX130" s="106"/>
      <c r="CY130" s="106"/>
      <c r="CZ130" s="106"/>
      <c r="DA130" s="106"/>
    </row>
    <row r="131" spans="13:105">
      <c r="M131" s="106"/>
      <c r="N131" s="106"/>
      <c r="O131" s="106"/>
      <c r="P131" s="106"/>
      <c r="Q131" s="106"/>
      <c r="R131" s="106"/>
      <c r="S131" s="106"/>
      <c r="T131" s="106"/>
      <c r="U131" s="106"/>
      <c r="V131" s="106"/>
      <c r="W131" s="106"/>
      <c r="X131" s="106"/>
      <c r="Y131" s="106"/>
      <c r="Z131" s="106"/>
      <c r="AA131" s="106"/>
      <c r="AB131" s="106"/>
      <c r="AC131" s="106"/>
      <c r="AD131" s="106"/>
      <c r="AE131" s="106"/>
      <c r="AF131" s="106"/>
      <c r="AG131" s="106"/>
      <c r="AH131" s="106"/>
      <c r="AI131" s="106"/>
      <c r="AJ131" s="106"/>
      <c r="AK131" s="106"/>
      <c r="AL131" s="106"/>
      <c r="AM131" s="106"/>
      <c r="AN131" s="106"/>
      <c r="AO131" s="106"/>
      <c r="AP131" s="106"/>
      <c r="AQ131" s="106"/>
      <c r="AR131" s="106"/>
      <c r="AS131" s="106"/>
      <c r="AT131" s="106"/>
      <c r="AU131" s="106"/>
      <c r="AV131" s="106"/>
      <c r="AW131" s="106"/>
      <c r="AX131" s="106"/>
      <c r="AY131" s="106"/>
      <c r="AZ131" s="106"/>
      <c r="BA131" s="106"/>
      <c r="BB131" s="106"/>
      <c r="BC131" s="106"/>
      <c r="BD131" s="106"/>
      <c r="BE131" s="106"/>
      <c r="BF131" s="106"/>
      <c r="BG131" s="106"/>
      <c r="BH131" s="106"/>
      <c r="BI131" s="106"/>
      <c r="BJ131" s="106"/>
      <c r="BK131" s="106"/>
      <c r="BL131" s="106"/>
      <c r="BM131" s="106"/>
      <c r="BN131" s="106"/>
      <c r="BO131" s="106"/>
      <c r="BP131" s="106"/>
      <c r="BQ131" s="106"/>
      <c r="BR131" s="106"/>
      <c r="BS131" s="106"/>
      <c r="BT131" s="106"/>
      <c r="BU131" s="106"/>
      <c r="BV131" s="106"/>
      <c r="BW131" s="106"/>
      <c r="BX131" s="106"/>
      <c r="BY131" s="106"/>
      <c r="BZ131" s="106"/>
      <c r="CA131" s="106"/>
      <c r="CB131" s="106"/>
      <c r="CC131" s="106"/>
      <c r="CD131" s="106"/>
      <c r="CE131" s="106"/>
      <c r="CF131" s="106"/>
      <c r="CG131" s="106"/>
      <c r="CH131" s="106"/>
      <c r="CI131" s="106"/>
      <c r="CJ131" s="106"/>
      <c r="CK131" s="106"/>
      <c r="CL131" s="106"/>
      <c r="CM131" s="106"/>
      <c r="CN131" s="106"/>
      <c r="CO131" s="106"/>
      <c r="CP131" s="106"/>
      <c r="CQ131" s="106"/>
      <c r="CR131" s="106"/>
      <c r="CS131" s="106"/>
      <c r="CT131" s="106"/>
      <c r="CU131" s="106"/>
      <c r="CV131" s="106"/>
      <c r="CW131" s="106"/>
      <c r="CX131" s="106"/>
      <c r="CY131" s="106"/>
      <c r="CZ131" s="106"/>
      <c r="DA131" s="106"/>
    </row>
    <row r="132" spans="13:105">
      <c r="M132" s="106"/>
      <c r="N132" s="106"/>
      <c r="O132" s="106"/>
      <c r="P132" s="106"/>
      <c r="Q132" s="106"/>
      <c r="R132" s="106"/>
      <c r="S132" s="106"/>
      <c r="T132" s="106"/>
      <c r="U132" s="106"/>
      <c r="V132" s="106"/>
      <c r="W132" s="106"/>
      <c r="X132" s="106"/>
      <c r="Y132" s="106"/>
      <c r="Z132" s="106"/>
      <c r="AA132" s="106"/>
      <c r="AB132" s="106"/>
      <c r="AC132" s="106"/>
      <c r="AD132" s="106"/>
      <c r="AE132" s="106"/>
      <c r="AF132" s="106"/>
      <c r="AG132" s="106"/>
      <c r="AH132" s="106"/>
      <c r="AI132" s="106"/>
      <c r="AJ132" s="106"/>
      <c r="AK132" s="106"/>
      <c r="AL132" s="106"/>
      <c r="AM132" s="106"/>
      <c r="AN132" s="106"/>
      <c r="AO132" s="106"/>
      <c r="AP132" s="106"/>
      <c r="AQ132" s="106"/>
      <c r="AR132" s="106"/>
      <c r="AS132" s="106"/>
      <c r="AT132" s="106"/>
      <c r="AU132" s="106"/>
      <c r="AV132" s="106"/>
      <c r="AW132" s="106"/>
      <c r="AX132" s="106"/>
      <c r="AY132" s="106"/>
      <c r="AZ132" s="106"/>
      <c r="BA132" s="106"/>
      <c r="BB132" s="106"/>
      <c r="BC132" s="106"/>
      <c r="BD132" s="106"/>
      <c r="BE132" s="106"/>
      <c r="BF132" s="106"/>
      <c r="BG132" s="106"/>
      <c r="BH132" s="106"/>
      <c r="BI132" s="106"/>
      <c r="BJ132" s="106"/>
      <c r="BK132" s="106"/>
      <c r="BL132" s="106"/>
      <c r="BM132" s="106"/>
      <c r="BN132" s="106"/>
      <c r="BO132" s="106"/>
      <c r="BP132" s="106"/>
      <c r="BQ132" s="106"/>
      <c r="BR132" s="106"/>
      <c r="BS132" s="106"/>
      <c r="BT132" s="106"/>
      <c r="BU132" s="106"/>
      <c r="BV132" s="106"/>
      <c r="BW132" s="106"/>
      <c r="BX132" s="106"/>
      <c r="BY132" s="106"/>
      <c r="BZ132" s="106"/>
      <c r="CA132" s="106"/>
      <c r="CB132" s="106"/>
      <c r="CC132" s="106"/>
      <c r="CD132" s="106"/>
      <c r="CE132" s="106"/>
      <c r="CF132" s="106"/>
      <c r="CG132" s="106"/>
      <c r="CH132" s="106"/>
      <c r="CI132" s="106"/>
      <c r="CJ132" s="106"/>
      <c r="CK132" s="106"/>
      <c r="CL132" s="106"/>
      <c r="CM132" s="106"/>
      <c r="CN132" s="106"/>
      <c r="CO132" s="106"/>
      <c r="CP132" s="106"/>
      <c r="CQ132" s="106"/>
      <c r="CR132" s="106"/>
      <c r="CS132" s="106"/>
      <c r="CT132" s="106"/>
      <c r="CU132" s="106"/>
      <c r="CV132" s="106"/>
      <c r="CW132" s="106"/>
      <c r="CX132" s="106"/>
      <c r="CY132" s="106"/>
      <c r="CZ132" s="106"/>
      <c r="DA132" s="106"/>
    </row>
    <row r="133" spans="13:105">
      <c r="M133" s="106"/>
      <c r="N133" s="106"/>
      <c r="O133" s="106"/>
      <c r="P133" s="106"/>
      <c r="Q133" s="106"/>
      <c r="R133" s="106"/>
      <c r="S133" s="106"/>
      <c r="T133" s="106"/>
      <c r="U133" s="106"/>
      <c r="V133" s="106"/>
      <c r="W133" s="106"/>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106"/>
      <c r="AZ133" s="106"/>
      <c r="BA133" s="106"/>
      <c r="BB133" s="106"/>
      <c r="BC133" s="106"/>
      <c r="BD133" s="106"/>
      <c r="BE133" s="106"/>
      <c r="BF133" s="106"/>
      <c r="BG133" s="106"/>
      <c r="BH133" s="106"/>
      <c r="BI133" s="106"/>
      <c r="BJ133" s="106"/>
      <c r="BK133" s="106"/>
      <c r="BL133" s="106"/>
      <c r="BM133" s="106"/>
      <c r="BN133" s="106"/>
      <c r="BO133" s="106"/>
      <c r="BP133" s="106"/>
      <c r="BQ133" s="106"/>
      <c r="BR133" s="106"/>
      <c r="BS133" s="106"/>
      <c r="BT133" s="106"/>
      <c r="BU133" s="106"/>
      <c r="BV133" s="106"/>
      <c r="BW133" s="106"/>
      <c r="BX133" s="106"/>
      <c r="BY133" s="106"/>
      <c r="BZ133" s="106"/>
      <c r="CA133" s="106"/>
      <c r="CB133" s="106"/>
      <c r="CC133" s="106"/>
      <c r="CD133" s="106"/>
      <c r="CE133" s="106"/>
      <c r="CF133" s="106"/>
      <c r="CG133" s="106"/>
      <c r="CH133" s="106"/>
      <c r="CI133" s="106"/>
      <c r="CJ133" s="106"/>
      <c r="CK133" s="106"/>
      <c r="CL133" s="106"/>
      <c r="CM133" s="106"/>
      <c r="CN133" s="106"/>
      <c r="CO133" s="106"/>
      <c r="CP133" s="106"/>
      <c r="CQ133" s="106"/>
      <c r="CR133" s="106"/>
      <c r="CS133" s="106"/>
      <c r="CT133" s="106"/>
      <c r="CU133" s="106"/>
      <c r="CV133" s="106"/>
      <c r="CW133" s="106"/>
      <c r="CX133" s="106"/>
      <c r="CY133" s="106"/>
      <c r="CZ133" s="106"/>
      <c r="DA133" s="106"/>
    </row>
    <row r="134" spans="13:105">
      <c r="M134" s="106"/>
      <c r="N134" s="106"/>
      <c r="O134" s="106"/>
      <c r="P134" s="106"/>
      <c r="Q134" s="106"/>
      <c r="R134" s="106"/>
      <c r="S134" s="106"/>
      <c r="T134" s="106"/>
      <c r="U134" s="106"/>
      <c r="V134" s="106"/>
      <c r="W134" s="106"/>
      <c r="X134" s="106"/>
      <c r="Y134" s="106"/>
      <c r="Z134" s="106"/>
      <c r="AA134" s="106"/>
      <c r="AB134" s="106"/>
      <c r="AC134" s="106"/>
      <c r="AD134" s="106"/>
      <c r="AE134" s="106"/>
      <c r="AF134" s="106"/>
      <c r="AG134" s="106"/>
      <c r="AH134" s="106"/>
      <c r="AI134" s="106"/>
      <c r="AJ134" s="106"/>
      <c r="AK134" s="106"/>
      <c r="AL134" s="106"/>
      <c r="AM134" s="106"/>
      <c r="AN134" s="106"/>
      <c r="AO134" s="106"/>
      <c r="AP134" s="106"/>
      <c r="AQ134" s="106"/>
      <c r="AR134" s="106"/>
      <c r="AS134" s="106"/>
      <c r="AT134" s="106"/>
      <c r="AU134" s="106"/>
      <c r="AV134" s="106"/>
      <c r="AW134" s="106"/>
      <c r="AX134" s="106"/>
      <c r="AY134" s="106"/>
      <c r="AZ134" s="106"/>
      <c r="BA134" s="106"/>
      <c r="BB134" s="106"/>
      <c r="BC134" s="106"/>
      <c r="BD134" s="106"/>
      <c r="BE134" s="106"/>
      <c r="BF134" s="106"/>
      <c r="BG134" s="106"/>
      <c r="BH134" s="106"/>
      <c r="BI134" s="106"/>
      <c r="BJ134" s="106"/>
      <c r="BK134" s="106"/>
      <c r="BL134" s="106"/>
      <c r="BM134" s="106"/>
      <c r="BN134" s="106"/>
      <c r="BO134" s="106"/>
      <c r="BP134" s="106"/>
      <c r="BQ134" s="106"/>
      <c r="BR134" s="106"/>
      <c r="BS134" s="106"/>
      <c r="BT134" s="106"/>
      <c r="BU134" s="106"/>
      <c r="BV134" s="106"/>
      <c r="BW134" s="106"/>
      <c r="BX134" s="106"/>
      <c r="BY134" s="106"/>
      <c r="BZ134" s="106"/>
      <c r="CA134" s="106"/>
      <c r="CB134" s="106"/>
      <c r="CC134" s="106"/>
      <c r="CD134" s="106"/>
      <c r="CE134" s="106"/>
      <c r="CF134" s="106"/>
      <c r="CG134" s="106"/>
      <c r="CH134" s="106"/>
      <c r="CI134" s="106"/>
      <c r="CJ134" s="106"/>
      <c r="CK134" s="106"/>
      <c r="CL134" s="106"/>
      <c r="CM134" s="106"/>
      <c r="CN134" s="106"/>
      <c r="CO134" s="106"/>
      <c r="CP134" s="106"/>
      <c r="CQ134" s="106"/>
      <c r="CR134" s="106"/>
      <c r="CS134" s="106"/>
      <c r="CT134" s="106"/>
      <c r="CU134" s="106"/>
      <c r="CV134" s="106"/>
      <c r="CW134" s="106"/>
      <c r="CX134" s="106"/>
      <c r="CY134" s="106"/>
      <c r="CZ134" s="106"/>
      <c r="DA134" s="106"/>
    </row>
    <row r="135" spans="13:105">
      <c r="M135" s="106"/>
      <c r="N135" s="106"/>
      <c r="O135" s="106"/>
      <c r="P135" s="106"/>
      <c r="Q135" s="106"/>
      <c r="R135" s="106"/>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6"/>
      <c r="BC135" s="106"/>
      <c r="BD135" s="106"/>
      <c r="BE135" s="106"/>
      <c r="BF135" s="106"/>
      <c r="BG135" s="106"/>
      <c r="BH135" s="106"/>
      <c r="BI135" s="106"/>
      <c r="BJ135" s="106"/>
      <c r="BK135" s="106"/>
      <c r="BL135" s="106"/>
      <c r="BM135" s="106"/>
      <c r="BN135" s="106"/>
      <c r="BO135" s="106"/>
      <c r="BP135" s="106"/>
      <c r="BQ135" s="106"/>
      <c r="BR135" s="106"/>
      <c r="BS135" s="106"/>
      <c r="BT135" s="106"/>
      <c r="BU135" s="106"/>
      <c r="BV135" s="106"/>
      <c r="BW135" s="106"/>
      <c r="BX135" s="106"/>
      <c r="BY135" s="106"/>
      <c r="BZ135" s="106"/>
      <c r="CA135" s="106"/>
      <c r="CB135" s="106"/>
      <c r="CC135" s="106"/>
      <c r="CD135" s="106"/>
      <c r="CE135" s="106"/>
      <c r="CF135" s="106"/>
      <c r="CG135" s="106"/>
      <c r="CH135" s="106"/>
      <c r="CI135" s="106"/>
      <c r="CJ135" s="106"/>
      <c r="CK135" s="106"/>
      <c r="CL135" s="106"/>
      <c r="CM135" s="106"/>
      <c r="CN135" s="106"/>
      <c r="CO135" s="106"/>
      <c r="CP135" s="106"/>
      <c r="CQ135" s="106"/>
      <c r="CR135" s="106"/>
      <c r="CS135" s="106"/>
      <c r="CT135" s="106"/>
      <c r="CU135" s="106"/>
      <c r="CV135" s="106"/>
      <c r="CW135" s="106"/>
      <c r="CX135" s="106"/>
      <c r="CY135" s="106"/>
      <c r="CZ135" s="106"/>
      <c r="DA135" s="106"/>
    </row>
    <row r="136" spans="13:105">
      <c r="M136" s="106"/>
      <c r="N136" s="106"/>
      <c r="O136" s="106"/>
      <c r="P136" s="106"/>
      <c r="Q136" s="106"/>
      <c r="R136" s="106"/>
      <c r="S136" s="106"/>
      <c r="T136" s="106"/>
      <c r="U136" s="106"/>
      <c r="V136" s="106"/>
      <c r="W136" s="106"/>
      <c r="X136" s="106"/>
      <c r="Y136" s="106"/>
      <c r="Z136" s="106"/>
      <c r="AA136" s="106"/>
      <c r="AB136" s="106"/>
      <c r="AC136" s="106"/>
      <c r="AD136" s="106"/>
      <c r="AE136" s="106"/>
      <c r="AF136" s="106"/>
      <c r="AG136" s="106"/>
      <c r="AH136" s="106"/>
      <c r="AI136" s="106"/>
      <c r="AJ136" s="106"/>
      <c r="AK136" s="106"/>
      <c r="AL136" s="106"/>
      <c r="AM136" s="106"/>
      <c r="AN136" s="106"/>
      <c r="AO136" s="106"/>
      <c r="AP136" s="106"/>
      <c r="AQ136" s="106"/>
      <c r="AR136" s="106"/>
      <c r="AS136" s="106"/>
      <c r="AT136" s="106"/>
      <c r="AU136" s="106"/>
      <c r="AV136" s="106"/>
      <c r="AW136" s="106"/>
      <c r="AX136" s="106"/>
      <c r="AY136" s="106"/>
      <c r="AZ136" s="106"/>
      <c r="BA136" s="106"/>
      <c r="BB136" s="106"/>
      <c r="BC136" s="106"/>
      <c r="BD136" s="106"/>
      <c r="BE136" s="106"/>
      <c r="BF136" s="106"/>
      <c r="BG136" s="106"/>
      <c r="BH136" s="106"/>
      <c r="BI136" s="106"/>
      <c r="BJ136" s="106"/>
      <c r="BK136" s="106"/>
      <c r="BL136" s="106"/>
      <c r="BM136" s="106"/>
      <c r="BN136" s="106"/>
      <c r="BO136" s="106"/>
      <c r="BP136" s="106"/>
      <c r="BQ136" s="106"/>
      <c r="BR136" s="106"/>
      <c r="BS136" s="106"/>
      <c r="BT136" s="106"/>
      <c r="BU136" s="106"/>
      <c r="BV136" s="106"/>
      <c r="BW136" s="106"/>
      <c r="BX136" s="106"/>
      <c r="BY136" s="106"/>
      <c r="BZ136" s="106"/>
      <c r="CA136" s="106"/>
      <c r="CB136" s="106"/>
      <c r="CC136" s="106"/>
      <c r="CD136" s="106"/>
      <c r="CE136" s="106"/>
      <c r="CF136" s="106"/>
      <c r="CG136" s="106"/>
      <c r="CH136" s="106"/>
      <c r="CI136" s="106"/>
      <c r="CJ136" s="106"/>
      <c r="CK136" s="106"/>
      <c r="CL136" s="106"/>
      <c r="CM136" s="106"/>
      <c r="CN136" s="106"/>
      <c r="CO136" s="106"/>
      <c r="CP136" s="106"/>
      <c r="CQ136" s="106"/>
      <c r="CR136" s="106"/>
      <c r="CS136" s="106"/>
      <c r="CT136" s="106"/>
      <c r="CU136" s="106"/>
      <c r="CV136" s="106"/>
      <c r="CW136" s="106"/>
      <c r="CX136" s="106"/>
      <c r="CY136" s="106"/>
      <c r="CZ136" s="106"/>
      <c r="DA136" s="106"/>
    </row>
    <row r="137" spans="13:105">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c r="AP137" s="106"/>
      <c r="AQ137" s="106"/>
      <c r="AR137" s="106"/>
      <c r="AS137" s="106"/>
      <c r="AT137" s="106"/>
      <c r="AU137" s="106"/>
      <c r="AV137" s="106"/>
      <c r="AW137" s="106"/>
      <c r="AX137" s="106"/>
      <c r="AY137" s="106"/>
      <c r="AZ137" s="106"/>
      <c r="BA137" s="106"/>
      <c r="BB137" s="106"/>
      <c r="BC137" s="106"/>
      <c r="BD137" s="106"/>
      <c r="BE137" s="106"/>
      <c r="BF137" s="106"/>
      <c r="BG137" s="106"/>
      <c r="BH137" s="106"/>
      <c r="BI137" s="106"/>
      <c r="BJ137" s="106"/>
      <c r="BK137" s="106"/>
      <c r="BL137" s="106"/>
      <c r="BM137" s="106"/>
      <c r="BN137" s="106"/>
      <c r="BO137" s="106"/>
      <c r="BP137" s="106"/>
      <c r="BQ137" s="106"/>
      <c r="BR137" s="106"/>
      <c r="BS137" s="106"/>
      <c r="BT137" s="106"/>
      <c r="BU137" s="106"/>
      <c r="BV137" s="106"/>
      <c r="BW137" s="106"/>
      <c r="BX137" s="106"/>
      <c r="BY137" s="106"/>
      <c r="BZ137" s="106"/>
      <c r="CA137" s="106"/>
      <c r="CB137" s="106"/>
      <c r="CC137" s="106"/>
      <c r="CD137" s="106"/>
      <c r="CE137" s="106"/>
      <c r="CF137" s="106"/>
      <c r="CG137" s="106"/>
      <c r="CH137" s="106"/>
      <c r="CI137" s="106"/>
      <c r="CJ137" s="106"/>
      <c r="CK137" s="106"/>
      <c r="CL137" s="106"/>
      <c r="CM137" s="106"/>
      <c r="CN137" s="106"/>
      <c r="CO137" s="106"/>
      <c r="CP137" s="106"/>
      <c r="CQ137" s="106"/>
      <c r="CR137" s="106"/>
      <c r="CS137" s="106"/>
      <c r="CT137" s="106"/>
      <c r="CU137" s="106"/>
      <c r="CV137" s="106"/>
      <c r="CW137" s="106"/>
      <c r="CX137" s="106"/>
      <c r="CY137" s="106"/>
      <c r="CZ137" s="106"/>
      <c r="DA137" s="106"/>
    </row>
    <row r="138" spans="13:105">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P138" s="106"/>
      <c r="AQ138" s="106"/>
      <c r="AR138" s="106"/>
      <c r="AS138" s="106"/>
      <c r="AT138" s="106"/>
      <c r="AU138" s="106"/>
      <c r="AV138" s="106"/>
      <c r="AW138" s="106"/>
      <c r="AX138" s="106"/>
      <c r="AY138" s="106"/>
      <c r="AZ138" s="106"/>
      <c r="BA138" s="106"/>
      <c r="BB138" s="106"/>
      <c r="BC138" s="106"/>
      <c r="BD138" s="106"/>
      <c r="BE138" s="106"/>
      <c r="BF138" s="106"/>
      <c r="BG138" s="106"/>
      <c r="BH138" s="106"/>
      <c r="BI138" s="106"/>
      <c r="BJ138" s="106"/>
      <c r="BK138" s="106"/>
      <c r="BL138" s="106"/>
      <c r="BM138" s="106"/>
      <c r="BN138" s="106"/>
      <c r="BO138" s="106"/>
      <c r="BP138" s="106"/>
      <c r="BQ138" s="106"/>
      <c r="BR138" s="106"/>
      <c r="BS138" s="106"/>
      <c r="BT138" s="106"/>
      <c r="BU138" s="106"/>
      <c r="BV138" s="106"/>
      <c r="BW138" s="106"/>
      <c r="BX138" s="106"/>
      <c r="BY138" s="106"/>
      <c r="BZ138" s="106"/>
      <c r="CA138" s="106"/>
      <c r="CB138" s="106"/>
      <c r="CC138" s="106"/>
      <c r="CD138" s="106"/>
      <c r="CE138" s="106"/>
      <c r="CF138" s="106"/>
      <c r="CG138" s="106"/>
      <c r="CH138" s="106"/>
      <c r="CI138" s="106"/>
      <c r="CJ138" s="106"/>
      <c r="CK138" s="106"/>
      <c r="CL138" s="106"/>
      <c r="CM138" s="106"/>
      <c r="CN138" s="106"/>
      <c r="CO138" s="106"/>
      <c r="CP138" s="106"/>
      <c r="CQ138" s="106"/>
      <c r="CR138" s="106"/>
      <c r="CS138" s="106"/>
      <c r="CT138" s="106"/>
      <c r="CU138" s="106"/>
      <c r="CV138" s="106"/>
      <c r="CW138" s="106"/>
      <c r="CX138" s="106"/>
      <c r="CY138" s="106"/>
      <c r="CZ138" s="106"/>
      <c r="DA138" s="106"/>
    </row>
    <row r="139" spans="13:105">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c r="AP139" s="106"/>
      <c r="AQ139" s="106"/>
      <c r="AR139" s="106"/>
      <c r="AS139" s="106"/>
      <c r="AT139" s="106"/>
      <c r="AU139" s="106"/>
      <c r="AV139" s="106"/>
      <c r="AW139" s="106"/>
      <c r="AX139" s="106"/>
      <c r="AY139" s="106"/>
      <c r="AZ139" s="106"/>
      <c r="BA139" s="106"/>
      <c r="BB139" s="106"/>
      <c r="BC139" s="106"/>
      <c r="BD139" s="106"/>
      <c r="BE139" s="106"/>
      <c r="BF139" s="106"/>
      <c r="BG139" s="106"/>
      <c r="BH139" s="106"/>
      <c r="BI139" s="106"/>
      <c r="BJ139" s="106"/>
      <c r="BK139" s="106"/>
      <c r="BL139" s="106"/>
      <c r="BM139" s="106"/>
      <c r="BN139" s="106"/>
      <c r="BO139" s="106"/>
      <c r="BP139" s="106"/>
      <c r="BQ139" s="106"/>
      <c r="BR139" s="106"/>
      <c r="BS139" s="106"/>
      <c r="BT139" s="106"/>
      <c r="BU139" s="106"/>
      <c r="BV139" s="106"/>
      <c r="BW139" s="106"/>
      <c r="BX139" s="106"/>
      <c r="BY139" s="106"/>
      <c r="BZ139" s="106"/>
      <c r="CA139" s="106"/>
      <c r="CB139" s="106"/>
      <c r="CC139" s="106"/>
      <c r="CD139" s="106"/>
      <c r="CE139" s="106"/>
      <c r="CF139" s="106"/>
      <c r="CG139" s="106"/>
      <c r="CH139" s="106"/>
      <c r="CI139" s="106"/>
      <c r="CJ139" s="106"/>
      <c r="CK139" s="106"/>
      <c r="CL139" s="106"/>
      <c r="CM139" s="106"/>
      <c r="CN139" s="106"/>
      <c r="CO139" s="106"/>
      <c r="CP139" s="106"/>
      <c r="CQ139" s="106"/>
      <c r="CR139" s="106"/>
      <c r="CS139" s="106"/>
      <c r="CT139" s="106"/>
      <c r="CU139" s="106"/>
      <c r="CV139" s="106"/>
      <c r="CW139" s="106"/>
      <c r="CX139" s="106"/>
      <c r="CY139" s="106"/>
      <c r="CZ139" s="106"/>
      <c r="DA139" s="106"/>
    </row>
    <row r="140" spans="13:105">
      <c r="M140" s="106"/>
      <c r="N140" s="106"/>
      <c r="O140" s="106"/>
      <c r="P140" s="106"/>
      <c r="Q140" s="106"/>
      <c r="R140" s="106"/>
      <c r="S140" s="106"/>
      <c r="T140" s="106"/>
      <c r="U140" s="106"/>
      <c r="V140" s="106"/>
      <c r="W140" s="106"/>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c r="BI140" s="106"/>
      <c r="BJ140" s="106"/>
      <c r="BK140" s="106"/>
      <c r="BL140" s="106"/>
      <c r="BM140" s="106"/>
      <c r="BN140" s="106"/>
      <c r="BO140" s="106"/>
      <c r="BP140" s="106"/>
      <c r="BQ140" s="106"/>
      <c r="BR140" s="106"/>
      <c r="BS140" s="106"/>
      <c r="BT140" s="106"/>
      <c r="BU140" s="106"/>
      <c r="BV140" s="106"/>
      <c r="BW140" s="106"/>
      <c r="BX140" s="106"/>
      <c r="BY140" s="106"/>
      <c r="BZ140" s="106"/>
      <c r="CA140" s="106"/>
      <c r="CB140" s="106"/>
      <c r="CC140" s="106"/>
      <c r="CD140" s="106"/>
      <c r="CE140" s="106"/>
      <c r="CF140" s="106"/>
      <c r="CG140" s="106"/>
      <c r="CH140" s="106"/>
      <c r="CI140" s="106"/>
      <c r="CJ140" s="106"/>
      <c r="CK140" s="106"/>
      <c r="CL140" s="106"/>
      <c r="CM140" s="106"/>
      <c r="CN140" s="106"/>
      <c r="CO140" s="106"/>
      <c r="CP140" s="106"/>
      <c r="CQ140" s="106"/>
      <c r="CR140" s="106"/>
      <c r="CS140" s="106"/>
      <c r="CT140" s="106"/>
      <c r="CU140" s="106"/>
      <c r="CV140" s="106"/>
      <c r="CW140" s="106"/>
      <c r="CX140" s="106"/>
      <c r="CY140" s="106"/>
      <c r="CZ140" s="106"/>
      <c r="DA140" s="106"/>
    </row>
    <row r="141" spans="13:105">
      <c r="M141" s="106"/>
      <c r="N141" s="106"/>
      <c r="O141" s="106"/>
      <c r="P141" s="106"/>
      <c r="Q141" s="106"/>
      <c r="R141" s="106"/>
      <c r="S141" s="106"/>
      <c r="T141" s="106"/>
      <c r="U141" s="106"/>
      <c r="V141" s="106"/>
      <c r="W141" s="106"/>
      <c r="X141" s="106"/>
      <c r="Y141" s="106"/>
      <c r="Z141" s="106"/>
      <c r="AA141" s="106"/>
      <c r="AB141" s="106"/>
      <c r="AC141" s="106"/>
      <c r="AD141" s="106"/>
      <c r="AE141" s="106"/>
      <c r="AF141" s="106"/>
      <c r="AG141" s="106"/>
      <c r="AH141" s="106"/>
      <c r="AI141" s="106"/>
      <c r="AJ141" s="106"/>
      <c r="AK141" s="106"/>
      <c r="AL141" s="106"/>
      <c r="AM141" s="106"/>
      <c r="AN141" s="106"/>
      <c r="AO141" s="106"/>
      <c r="AP141" s="106"/>
      <c r="AQ141" s="106"/>
      <c r="AR141" s="106"/>
      <c r="AS141" s="106"/>
      <c r="AT141" s="106"/>
      <c r="AU141" s="106"/>
      <c r="AV141" s="106"/>
      <c r="AW141" s="106"/>
      <c r="AX141" s="106"/>
      <c r="AY141" s="106"/>
      <c r="AZ141" s="106"/>
      <c r="BA141" s="106"/>
      <c r="BB141" s="106"/>
      <c r="BC141" s="106"/>
      <c r="BD141" s="106"/>
      <c r="BE141" s="106"/>
      <c r="BF141" s="106"/>
      <c r="BG141" s="106"/>
      <c r="BH141" s="106"/>
      <c r="BI141" s="106"/>
      <c r="BJ141" s="106"/>
      <c r="BK141" s="106"/>
      <c r="BL141" s="106"/>
      <c r="BM141" s="106"/>
      <c r="BN141" s="106"/>
      <c r="BO141" s="106"/>
      <c r="BP141" s="106"/>
      <c r="BQ141" s="106"/>
      <c r="BR141" s="106"/>
      <c r="BS141" s="106"/>
      <c r="BT141" s="106"/>
      <c r="BU141" s="106"/>
      <c r="BV141" s="106"/>
      <c r="BW141" s="106"/>
      <c r="BX141" s="106"/>
      <c r="BY141" s="106"/>
      <c r="BZ141" s="106"/>
      <c r="CA141" s="106"/>
      <c r="CB141" s="106"/>
      <c r="CC141" s="106"/>
      <c r="CD141" s="106"/>
      <c r="CE141" s="106"/>
      <c r="CF141" s="106"/>
      <c r="CG141" s="106"/>
      <c r="CH141" s="106"/>
      <c r="CI141" s="106"/>
      <c r="CJ141" s="106"/>
      <c r="CK141" s="106"/>
      <c r="CL141" s="106"/>
      <c r="CM141" s="106"/>
      <c r="CN141" s="106"/>
      <c r="CO141" s="106"/>
      <c r="CP141" s="106"/>
      <c r="CQ141" s="106"/>
      <c r="CR141" s="106"/>
      <c r="CS141" s="106"/>
      <c r="CT141" s="106"/>
      <c r="CU141" s="106"/>
      <c r="CV141" s="106"/>
      <c r="CW141" s="106"/>
      <c r="CX141" s="106"/>
      <c r="CY141" s="106"/>
      <c r="CZ141" s="106"/>
      <c r="DA141" s="106"/>
    </row>
    <row r="142" spans="13:105">
      <c r="M142" s="106"/>
      <c r="N142" s="106"/>
      <c r="O142" s="106"/>
      <c r="P142" s="106"/>
      <c r="Q142" s="106"/>
      <c r="R142" s="106"/>
      <c r="S142" s="106"/>
      <c r="T142" s="106"/>
      <c r="U142" s="106"/>
      <c r="V142" s="106"/>
      <c r="W142" s="106"/>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6"/>
      <c r="AU142" s="106"/>
      <c r="AV142" s="106"/>
      <c r="AW142" s="106"/>
      <c r="AX142" s="106"/>
      <c r="AY142" s="106"/>
      <c r="AZ142" s="106"/>
      <c r="BA142" s="106"/>
      <c r="BB142" s="106"/>
      <c r="BC142" s="106"/>
      <c r="BD142" s="106"/>
      <c r="BE142" s="106"/>
      <c r="BF142" s="106"/>
      <c r="BG142" s="106"/>
      <c r="BH142" s="106"/>
      <c r="BI142" s="106"/>
      <c r="BJ142" s="106"/>
      <c r="BK142" s="106"/>
      <c r="BL142" s="106"/>
      <c r="BM142" s="106"/>
      <c r="BN142" s="106"/>
      <c r="BO142" s="106"/>
      <c r="BP142" s="106"/>
      <c r="BQ142" s="106"/>
      <c r="BR142" s="106"/>
      <c r="BS142" s="106"/>
      <c r="BT142" s="106"/>
      <c r="BU142" s="106"/>
      <c r="BV142" s="106"/>
      <c r="BW142" s="106"/>
      <c r="BX142" s="106"/>
      <c r="BY142" s="106"/>
      <c r="BZ142" s="106"/>
      <c r="CA142" s="106"/>
      <c r="CB142" s="106"/>
      <c r="CC142" s="106"/>
      <c r="CD142" s="106"/>
      <c r="CE142" s="106"/>
      <c r="CF142" s="106"/>
      <c r="CG142" s="106"/>
      <c r="CH142" s="106"/>
      <c r="CI142" s="106"/>
      <c r="CJ142" s="106"/>
      <c r="CK142" s="106"/>
      <c r="CL142" s="106"/>
      <c r="CM142" s="106"/>
      <c r="CN142" s="106"/>
      <c r="CO142" s="106"/>
      <c r="CP142" s="106"/>
      <c r="CQ142" s="106"/>
      <c r="CR142" s="106"/>
      <c r="CS142" s="106"/>
      <c r="CT142" s="106"/>
      <c r="CU142" s="106"/>
      <c r="CV142" s="106"/>
      <c r="CW142" s="106"/>
      <c r="CX142" s="106"/>
      <c r="CY142" s="106"/>
      <c r="CZ142" s="106"/>
      <c r="DA142" s="106"/>
    </row>
    <row r="143" spans="13:105">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c r="AP143" s="106"/>
      <c r="AQ143" s="106"/>
      <c r="AR143" s="106"/>
      <c r="AS143" s="106"/>
      <c r="AT143" s="106"/>
      <c r="AU143" s="106"/>
      <c r="AV143" s="106"/>
      <c r="AW143" s="106"/>
      <c r="AX143" s="106"/>
      <c r="AY143" s="106"/>
      <c r="AZ143" s="106"/>
      <c r="BA143" s="106"/>
      <c r="BB143" s="106"/>
      <c r="BC143" s="106"/>
      <c r="BD143" s="106"/>
      <c r="BE143" s="106"/>
      <c r="BF143" s="106"/>
      <c r="BG143" s="106"/>
      <c r="BH143" s="106"/>
      <c r="BI143" s="106"/>
      <c r="BJ143" s="106"/>
      <c r="BK143" s="106"/>
      <c r="BL143" s="106"/>
      <c r="BM143" s="106"/>
      <c r="BN143" s="106"/>
      <c r="BO143" s="106"/>
      <c r="BP143" s="106"/>
      <c r="BQ143" s="106"/>
      <c r="BR143" s="106"/>
      <c r="BS143" s="106"/>
      <c r="BT143" s="106"/>
      <c r="BU143" s="106"/>
      <c r="BV143" s="106"/>
      <c r="BW143" s="106"/>
      <c r="BX143" s="106"/>
      <c r="BY143" s="106"/>
      <c r="BZ143" s="106"/>
      <c r="CA143" s="106"/>
      <c r="CB143" s="106"/>
      <c r="CC143" s="106"/>
      <c r="CD143" s="106"/>
      <c r="CE143" s="106"/>
      <c r="CF143" s="106"/>
      <c r="CG143" s="106"/>
      <c r="CH143" s="106"/>
      <c r="CI143" s="106"/>
      <c r="CJ143" s="106"/>
      <c r="CK143" s="106"/>
      <c r="CL143" s="106"/>
      <c r="CM143" s="106"/>
      <c r="CN143" s="106"/>
      <c r="CO143" s="106"/>
      <c r="CP143" s="106"/>
      <c r="CQ143" s="106"/>
      <c r="CR143" s="106"/>
      <c r="CS143" s="106"/>
      <c r="CT143" s="106"/>
      <c r="CU143" s="106"/>
      <c r="CV143" s="106"/>
      <c r="CW143" s="106"/>
      <c r="CX143" s="106"/>
      <c r="CY143" s="106"/>
      <c r="CZ143" s="106"/>
      <c r="DA143" s="106"/>
    </row>
    <row r="144" spans="13:105">
      <c r="M144" s="106"/>
      <c r="N144" s="106"/>
      <c r="O144" s="106"/>
      <c r="P144" s="106"/>
      <c r="Q144" s="106"/>
      <c r="R144" s="106"/>
      <c r="S144" s="106"/>
      <c r="T144" s="106"/>
      <c r="U144" s="106"/>
      <c r="V144" s="106"/>
      <c r="W144" s="106"/>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6"/>
      <c r="AU144" s="106"/>
      <c r="AV144" s="106"/>
      <c r="AW144" s="106"/>
      <c r="AX144" s="106"/>
      <c r="AY144" s="106"/>
      <c r="AZ144" s="106"/>
      <c r="BA144" s="106"/>
      <c r="BB144" s="106"/>
      <c r="BC144" s="106"/>
      <c r="BD144" s="106"/>
      <c r="BE144" s="106"/>
      <c r="BF144" s="106"/>
      <c r="BG144" s="106"/>
      <c r="BH144" s="106"/>
      <c r="BI144" s="106"/>
      <c r="BJ144" s="106"/>
      <c r="BK144" s="106"/>
      <c r="BL144" s="106"/>
      <c r="BM144" s="106"/>
      <c r="BN144" s="106"/>
      <c r="BO144" s="106"/>
      <c r="BP144" s="106"/>
      <c r="BQ144" s="106"/>
      <c r="BR144" s="106"/>
      <c r="BS144" s="106"/>
      <c r="BT144" s="106"/>
      <c r="BU144" s="106"/>
      <c r="BV144" s="106"/>
      <c r="BW144" s="106"/>
      <c r="BX144" s="106"/>
      <c r="BY144" s="106"/>
      <c r="BZ144" s="106"/>
      <c r="CA144" s="106"/>
      <c r="CB144" s="106"/>
      <c r="CC144" s="106"/>
      <c r="CD144" s="106"/>
      <c r="CE144" s="106"/>
      <c r="CF144" s="106"/>
      <c r="CG144" s="106"/>
      <c r="CH144" s="106"/>
      <c r="CI144" s="106"/>
      <c r="CJ144" s="106"/>
      <c r="CK144" s="106"/>
      <c r="CL144" s="106"/>
      <c r="CM144" s="106"/>
      <c r="CN144" s="106"/>
      <c r="CO144" s="106"/>
      <c r="CP144" s="106"/>
      <c r="CQ144" s="106"/>
      <c r="CR144" s="106"/>
      <c r="CS144" s="106"/>
      <c r="CT144" s="106"/>
      <c r="CU144" s="106"/>
      <c r="CV144" s="106"/>
      <c r="CW144" s="106"/>
      <c r="CX144" s="106"/>
      <c r="CY144" s="106"/>
      <c r="CZ144" s="106"/>
      <c r="DA144" s="106"/>
    </row>
    <row r="145" spans="13:105">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c r="AP145" s="106"/>
      <c r="AQ145" s="106"/>
      <c r="AR145" s="106"/>
      <c r="AS145" s="106"/>
      <c r="AT145" s="106"/>
      <c r="AU145" s="106"/>
      <c r="AV145" s="106"/>
      <c r="AW145" s="106"/>
      <c r="AX145" s="106"/>
      <c r="AY145" s="106"/>
      <c r="AZ145" s="106"/>
      <c r="BA145" s="106"/>
      <c r="BB145" s="106"/>
      <c r="BC145" s="106"/>
      <c r="BD145" s="106"/>
      <c r="BE145" s="106"/>
      <c r="BF145" s="106"/>
      <c r="BG145" s="106"/>
      <c r="BH145" s="106"/>
      <c r="BI145" s="106"/>
      <c r="BJ145" s="106"/>
      <c r="BK145" s="106"/>
      <c r="BL145" s="106"/>
      <c r="BM145" s="106"/>
      <c r="BN145" s="106"/>
      <c r="BO145" s="106"/>
      <c r="BP145" s="106"/>
      <c r="BQ145" s="106"/>
      <c r="BR145" s="106"/>
      <c r="BS145" s="106"/>
      <c r="BT145" s="106"/>
      <c r="BU145" s="106"/>
      <c r="BV145" s="106"/>
      <c r="BW145" s="106"/>
      <c r="BX145" s="106"/>
      <c r="BY145" s="106"/>
      <c r="BZ145" s="106"/>
      <c r="CA145" s="106"/>
      <c r="CB145" s="106"/>
      <c r="CC145" s="106"/>
      <c r="CD145" s="106"/>
      <c r="CE145" s="106"/>
      <c r="CF145" s="106"/>
      <c r="CG145" s="106"/>
      <c r="CH145" s="106"/>
      <c r="CI145" s="106"/>
      <c r="CJ145" s="106"/>
      <c r="CK145" s="106"/>
      <c r="CL145" s="106"/>
      <c r="CM145" s="106"/>
      <c r="CN145" s="106"/>
      <c r="CO145" s="106"/>
      <c r="CP145" s="106"/>
      <c r="CQ145" s="106"/>
      <c r="CR145" s="106"/>
      <c r="CS145" s="106"/>
      <c r="CT145" s="106"/>
      <c r="CU145" s="106"/>
      <c r="CV145" s="106"/>
      <c r="CW145" s="106"/>
      <c r="CX145" s="106"/>
      <c r="CY145" s="106"/>
      <c r="CZ145" s="106"/>
      <c r="DA145" s="106"/>
    </row>
    <row r="146" spans="13:105">
      <c r="M146" s="106"/>
      <c r="N146" s="106"/>
      <c r="O146" s="106"/>
      <c r="P146" s="106"/>
      <c r="Q146" s="106"/>
      <c r="R146" s="106"/>
      <c r="S146" s="106"/>
      <c r="T146" s="106"/>
      <c r="U146" s="106"/>
      <c r="V146" s="106"/>
      <c r="W146" s="106"/>
      <c r="X146" s="106"/>
      <c r="Y146" s="106"/>
      <c r="Z146" s="106"/>
      <c r="AA146" s="106"/>
      <c r="AB146" s="106"/>
      <c r="AC146" s="106"/>
      <c r="AD146" s="106"/>
      <c r="AE146" s="106"/>
      <c r="AF146" s="106"/>
      <c r="AG146" s="106"/>
      <c r="AH146" s="106"/>
      <c r="AI146" s="106"/>
      <c r="AJ146" s="106"/>
      <c r="AK146" s="106"/>
      <c r="AL146" s="106"/>
      <c r="AM146" s="106"/>
      <c r="AN146" s="106"/>
      <c r="AO146" s="106"/>
      <c r="AP146" s="106"/>
      <c r="AQ146" s="106"/>
      <c r="AR146" s="106"/>
      <c r="AS146" s="106"/>
      <c r="AT146" s="106"/>
      <c r="AU146" s="106"/>
      <c r="AV146" s="106"/>
      <c r="AW146" s="106"/>
      <c r="AX146" s="106"/>
      <c r="AY146" s="106"/>
      <c r="AZ146" s="106"/>
      <c r="BA146" s="106"/>
      <c r="BB146" s="106"/>
      <c r="BC146" s="106"/>
      <c r="BD146" s="106"/>
      <c r="BE146" s="106"/>
      <c r="BF146" s="106"/>
      <c r="BG146" s="106"/>
      <c r="BH146" s="106"/>
      <c r="BI146" s="106"/>
      <c r="BJ146" s="106"/>
      <c r="BK146" s="106"/>
      <c r="BL146" s="106"/>
      <c r="BM146" s="106"/>
      <c r="BN146" s="106"/>
      <c r="BO146" s="106"/>
      <c r="BP146" s="106"/>
      <c r="BQ146" s="106"/>
      <c r="BR146" s="106"/>
      <c r="BS146" s="106"/>
      <c r="BT146" s="106"/>
      <c r="BU146" s="106"/>
      <c r="BV146" s="106"/>
      <c r="BW146" s="106"/>
      <c r="BX146" s="106"/>
      <c r="BY146" s="106"/>
      <c r="BZ146" s="106"/>
      <c r="CA146" s="106"/>
      <c r="CB146" s="106"/>
      <c r="CC146" s="106"/>
      <c r="CD146" s="106"/>
      <c r="CE146" s="106"/>
      <c r="CF146" s="106"/>
      <c r="CG146" s="106"/>
      <c r="CH146" s="106"/>
      <c r="CI146" s="106"/>
      <c r="CJ146" s="106"/>
      <c r="CK146" s="106"/>
      <c r="CL146" s="106"/>
      <c r="CM146" s="106"/>
      <c r="CN146" s="106"/>
      <c r="CO146" s="106"/>
      <c r="CP146" s="106"/>
      <c r="CQ146" s="106"/>
      <c r="CR146" s="106"/>
      <c r="CS146" s="106"/>
      <c r="CT146" s="106"/>
      <c r="CU146" s="106"/>
      <c r="CV146" s="106"/>
      <c r="CW146" s="106"/>
      <c r="CX146" s="106"/>
      <c r="CY146" s="106"/>
      <c r="CZ146" s="106"/>
      <c r="DA146" s="106"/>
    </row>
    <row r="147" spans="13:105">
      <c r="M147" s="106"/>
      <c r="N147" s="106"/>
      <c r="O147" s="106"/>
      <c r="P147" s="106"/>
      <c r="Q147" s="106"/>
      <c r="R147" s="106"/>
      <c r="S147" s="106"/>
      <c r="T147" s="106"/>
      <c r="U147" s="106"/>
      <c r="V147" s="106"/>
      <c r="W147" s="106"/>
      <c r="X147" s="106"/>
      <c r="Y147" s="106"/>
      <c r="Z147" s="106"/>
      <c r="AA147" s="106"/>
      <c r="AB147" s="106"/>
      <c r="AC147" s="106"/>
      <c r="AD147" s="106"/>
      <c r="AE147" s="106"/>
      <c r="AF147" s="106"/>
      <c r="AG147" s="106"/>
      <c r="AH147" s="106"/>
      <c r="AI147" s="106"/>
      <c r="AJ147" s="106"/>
      <c r="AK147" s="106"/>
      <c r="AL147" s="106"/>
      <c r="AM147" s="106"/>
      <c r="AN147" s="106"/>
      <c r="AO147" s="106"/>
      <c r="AP147" s="106"/>
      <c r="AQ147" s="106"/>
      <c r="AR147" s="106"/>
      <c r="AS147" s="106"/>
      <c r="AT147" s="106"/>
      <c r="AU147" s="106"/>
      <c r="AV147" s="106"/>
      <c r="AW147" s="106"/>
      <c r="AX147" s="106"/>
      <c r="AY147" s="106"/>
      <c r="AZ147" s="106"/>
      <c r="BA147" s="106"/>
      <c r="BB147" s="106"/>
      <c r="BC147" s="106"/>
      <c r="BD147" s="106"/>
      <c r="BE147" s="106"/>
      <c r="BF147" s="106"/>
      <c r="BG147" s="106"/>
      <c r="BH147" s="106"/>
      <c r="BI147" s="106"/>
      <c r="BJ147" s="106"/>
      <c r="BK147" s="106"/>
      <c r="BL147" s="106"/>
      <c r="BM147" s="106"/>
      <c r="BN147" s="106"/>
      <c r="BO147" s="106"/>
      <c r="BP147" s="106"/>
      <c r="BQ147" s="106"/>
      <c r="BR147" s="106"/>
      <c r="BS147" s="106"/>
      <c r="BT147" s="106"/>
      <c r="BU147" s="106"/>
      <c r="BV147" s="106"/>
      <c r="BW147" s="106"/>
      <c r="BX147" s="106"/>
      <c r="BY147" s="106"/>
      <c r="BZ147" s="106"/>
      <c r="CA147" s="106"/>
      <c r="CB147" s="106"/>
      <c r="CC147" s="106"/>
      <c r="CD147" s="106"/>
      <c r="CE147" s="106"/>
      <c r="CF147" s="106"/>
      <c r="CG147" s="106"/>
      <c r="CH147" s="106"/>
      <c r="CI147" s="106"/>
      <c r="CJ147" s="106"/>
      <c r="CK147" s="106"/>
      <c r="CL147" s="106"/>
      <c r="CM147" s="106"/>
      <c r="CN147" s="106"/>
      <c r="CO147" s="106"/>
      <c r="CP147" s="106"/>
      <c r="CQ147" s="106"/>
      <c r="CR147" s="106"/>
      <c r="CS147" s="106"/>
      <c r="CT147" s="106"/>
      <c r="CU147" s="106"/>
      <c r="CV147" s="106"/>
      <c r="CW147" s="106"/>
      <c r="CX147" s="106"/>
      <c r="CY147" s="106"/>
      <c r="CZ147" s="106"/>
      <c r="DA147" s="106"/>
    </row>
    <row r="148" spans="13:105">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148" s="106"/>
      <c r="AN148" s="106"/>
      <c r="AO148" s="106"/>
      <c r="AP148" s="106"/>
      <c r="AQ148" s="106"/>
      <c r="AR148" s="106"/>
      <c r="AS148" s="106"/>
      <c r="AT148" s="106"/>
      <c r="AU148" s="106"/>
      <c r="AV148" s="106"/>
      <c r="AW148" s="106"/>
      <c r="AX148" s="106"/>
      <c r="AY148" s="106"/>
      <c r="AZ148" s="106"/>
      <c r="BA148" s="106"/>
      <c r="BB148" s="106"/>
      <c r="BC148" s="106"/>
      <c r="BD148" s="106"/>
      <c r="BE148" s="106"/>
      <c r="BF148" s="106"/>
      <c r="BG148" s="106"/>
      <c r="BH148" s="106"/>
      <c r="BI148" s="106"/>
      <c r="BJ148" s="106"/>
      <c r="BK148" s="106"/>
      <c r="BL148" s="106"/>
      <c r="BM148" s="106"/>
      <c r="BN148" s="106"/>
      <c r="BO148" s="106"/>
      <c r="BP148" s="106"/>
      <c r="BQ148" s="106"/>
      <c r="BR148" s="106"/>
      <c r="BS148" s="106"/>
      <c r="BT148" s="106"/>
      <c r="BU148" s="106"/>
      <c r="BV148" s="106"/>
      <c r="BW148" s="106"/>
      <c r="BX148" s="106"/>
      <c r="BY148" s="106"/>
      <c r="BZ148" s="106"/>
      <c r="CA148" s="106"/>
      <c r="CB148" s="106"/>
      <c r="CC148" s="106"/>
      <c r="CD148" s="106"/>
      <c r="CE148" s="106"/>
      <c r="CF148" s="106"/>
      <c r="CG148" s="106"/>
      <c r="CH148" s="106"/>
      <c r="CI148" s="106"/>
      <c r="CJ148" s="106"/>
      <c r="CK148" s="106"/>
      <c r="CL148" s="106"/>
      <c r="CM148" s="106"/>
      <c r="CN148" s="106"/>
      <c r="CO148" s="106"/>
      <c r="CP148" s="106"/>
      <c r="CQ148" s="106"/>
      <c r="CR148" s="106"/>
      <c r="CS148" s="106"/>
      <c r="CT148" s="106"/>
      <c r="CU148" s="106"/>
      <c r="CV148" s="106"/>
      <c r="CW148" s="106"/>
      <c r="CX148" s="106"/>
      <c r="CY148" s="106"/>
      <c r="CZ148" s="106"/>
      <c r="DA148" s="106"/>
    </row>
    <row r="149" spans="13:105">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c r="AP149" s="106"/>
      <c r="AQ149" s="106"/>
      <c r="AR149" s="106"/>
      <c r="AS149" s="106"/>
      <c r="AT149" s="106"/>
      <c r="AU149" s="106"/>
      <c r="AV149" s="106"/>
      <c r="AW149" s="106"/>
      <c r="AX149" s="106"/>
      <c r="AY149" s="106"/>
      <c r="AZ149" s="106"/>
      <c r="BA149" s="106"/>
      <c r="BB149" s="106"/>
      <c r="BC149" s="106"/>
      <c r="BD149" s="106"/>
      <c r="BE149" s="106"/>
      <c r="BF149" s="106"/>
      <c r="BG149" s="106"/>
      <c r="BH149" s="106"/>
      <c r="BI149" s="106"/>
      <c r="BJ149" s="106"/>
      <c r="BK149" s="106"/>
      <c r="BL149" s="106"/>
      <c r="BM149" s="106"/>
      <c r="BN149" s="106"/>
      <c r="BO149" s="106"/>
      <c r="BP149" s="106"/>
      <c r="BQ149" s="106"/>
      <c r="BR149" s="106"/>
      <c r="BS149" s="106"/>
      <c r="BT149" s="106"/>
      <c r="BU149" s="106"/>
      <c r="BV149" s="106"/>
      <c r="BW149" s="106"/>
      <c r="BX149" s="106"/>
      <c r="BY149" s="106"/>
      <c r="BZ149" s="106"/>
      <c r="CA149" s="106"/>
      <c r="CB149" s="106"/>
      <c r="CC149" s="106"/>
      <c r="CD149" s="106"/>
      <c r="CE149" s="106"/>
      <c r="CF149" s="106"/>
      <c r="CG149" s="106"/>
      <c r="CH149" s="106"/>
      <c r="CI149" s="106"/>
      <c r="CJ149" s="106"/>
      <c r="CK149" s="106"/>
      <c r="CL149" s="106"/>
      <c r="CM149" s="106"/>
      <c r="CN149" s="106"/>
      <c r="CO149" s="106"/>
      <c r="CP149" s="106"/>
      <c r="CQ149" s="106"/>
      <c r="CR149" s="106"/>
      <c r="CS149" s="106"/>
      <c r="CT149" s="106"/>
      <c r="CU149" s="106"/>
      <c r="CV149" s="106"/>
      <c r="CW149" s="106"/>
      <c r="CX149" s="106"/>
      <c r="CY149" s="106"/>
      <c r="CZ149" s="106"/>
      <c r="DA149" s="106"/>
    </row>
    <row r="150" spans="13:105">
      <c r="M150" s="106"/>
      <c r="N150" s="106"/>
      <c r="O150" s="106"/>
      <c r="P150" s="106"/>
      <c r="Q150" s="106"/>
      <c r="R150" s="106"/>
      <c r="S150" s="106"/>
      <c r="T150" s="106"/>
      <c r="U150" s="106"/>
      <c r="V150" s="106"/>
      <c r="W150" s="106"/>
      <c r="X150" s="106"/>
      <c r="Y150" s="106"/>
      <c r="Z150" s="106"/>
      <c r="AA150" s="106"/>
      <c r="AB150" s="106"/>
      <c r="AC150" s="106"/>
      <c r="AD150" s="106"/>
      <c r="AE150" s="106"/>
      <c r="AF150" s="106"/>
      <c r="AG150" s="106"/>
      <c r="AH150" s="106"/>
      <c r="AI150" s="106"/>
      <c r="AJ150" s="106"/>
      <c r="AK150" s="106"/>
      <c r="AL150" s="106"/>
      <c r="AM150" s="106"/>
      <c r="AN150" s="106"/>
      <c r="AO150" s="106"/>
      <c r="AP150" s="106"/>
      <c r="AQ150" s="106"/>
      <c r="AR150" s="106"/>
      <c r="AS150" s="106"/>
      <c r="AT150" s="106"/>
      <c r="AU150" s="106"/>
      <c r="AV150" s="106"/>
      <c r="AW150" s="106"/>
      <c r="AX150" s="106"/>
      <c r="AY150" s="106"/>
      <c r="AZ150" s="106"/>
      <c r="BA150" s="106"/>
      <c r="BB150" s="106"/>
      <c r="BC150" s="106"/>
      <c r="BD150" s="106"/>
      <c r="BE150" s="106"/>
      <c r="BF150" s="106"/>
      <c r="BG150" s="106"/>
      <c r="BH150" s="106"/>
      <c r="BI150" s="106"/>
      <c r="BJ150" s="106"/>
      <c r="BK150" s="106"/>
      <c r="BL150" s="106"/>
      <c r="BM150" s="106"/>
      <c r="BN150" s="106"/>
      <c r="BO150" s="106"/>
      <c r="BP150" s="106"/>
      <c r="BQ150" s="106"/>
      <c r="BR150" s="106"/>
      <c r="BS150" s="106"/>
      <c r="BT150" s="106"/>
      <c r="BU150" s="106"/>
      <c r="BV150" s="106"/>
      <c r="BW150" s="106"/>
      <c r="BX150" s="106"/>
      <c r="BY150" s="106"/>
      <c r="BZ150" s="106"/>
      <c r="CA150" s="106"/>
      <c r="CB150" s="106"/>
      <c r="CC150" s="106"/>
      <c r="CD150" s="106"/>
      <c r="CE150" s="106"/>
      <c r="CF150" s="106"/>
      <c r="CG150" s="106"/>
      <c r="CH150" s="106"/>
      <c r="CI150" s="106"/>
      <c r="CJ150" s="106"/>
      <c r="CK150" s="106"/>
      <c r="CL150" s="106"/>
      <c r="CM150" s="106"/>
      <c r="CN150" s="106"/>
      <c r="CO150" s="106"/>
      <c r="CP150" s="106"/>
      <c r="CQ150" s="106"/>
      <c r="CR150" s="106"/>
      <c r="CS150" s="106"/>
      <c r="CT150" s="106"/>
      <c r="CU150" s="106"/>
      <c r="CV150" s="106"/>
      <c r="CW150" s="106"/>
      <c r="CX150" s="106"/>
      <c r="CY150" s="106"/>
      <c r="CZ150" s="106"/>
      <c r="DA150" s="106"/>
    </row>
    <row r="151" spans="13:105">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151" s="106"/>
      <c r="AN151" s="106"/>
      <c r="AO151" s="106"/>
      <c r="AP151" s="106"/>
      <c r="AQ151" s="106"/>
      <c r="AR151" s="106"/>
      <c r="AS151" s="106"/>
      <c r="AT151" s="106"/>
      <c r="AU151" s="106"/>
      <c r="AV151" s="106"/>
      <c r="AW151" s="106"/>
      <c r="AX151" s="106"/>
      <c r="AY151" s="106"/>
      <c r="AZ151" s="106"/>
      <c r="BA151" s="106"/>
      <c r="BB151" s="106"/>
      <c r="BC151" s="106"/>
      <c r="BD151" s="106"/>
      <c r="BE151" s="106"/>
      <c r="BF151" s="106"/>
      <c r="BG151" s="106"/>
      <c r="BH151" s="106"/>
      <c r="BI151" s="106"/>
      <c r="BJ151" s="106"/>
      <c r="BK151" s="106"/>
      <c r="BL151" s="106"/>
      <c r="BM151" s="106"/>
      <c r="BN151" s="106"/>
      <c r="BO151" s="106"/>
      <c r="BP151" s="106"/>
      <c r="BQ151" s="106"/>
      <c r="BR151" s="106"/>
      <c r="BS151" s="106"/>
      <c r="BT151" s="106"/>
      <c r="BU151" s="106"/>
      <c r="BV151" s="106"/>
      <c r="BW151" s="106"/>
      <c r="BX151" s="106"/>
      <c r="BY151" s="106"/>
      <c r="BZ151" s="106"/>
      <c r="CA151" s="106"/>
      <c r="CB151" s="106"/>
      <c r="CC151" s="106"/>
      <c r="CD151" s="106"/>
      <c r="CE151" s="106"/>
      <c r="CF151" s="106"/>
      <c r="CG151" s="106"/>
      <c r="CH151" s="106"/>
      <c r="CI151" s="106"/>
      <c r="CJ151" s="106"/>
      <c r="CK151" s="106"/>
      <c r="CL151" s="106"/>
      <c r="CM151" s="106"/>
      <c r="CN151" s="106"/>
      <c r="CO151" s="106"/>
      <c r="CP151" s="106"/>
      <c r="CQ151" s="106"/>
      <c r="CR151" s="106"/>
      <c r="CS151" s="106"/>
      <c r="CT151" s="106"/>
      <c r="CU151" s="106"/>
      <c r="CV151" s="106"/>
      <c r="CW151" s="106"/>
      <c r="CX151" s="106"/>
      <c r="CY151" s="106"/>
      <c r="CZ151" s="106"/>
      <c r="DA151" s="106"/>
    </row>
    <row r="152" spans="13:105">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c r="AI152" s="106"/>
      <c r="AJ152" s="106"/>
      <c r="AK152" s="106"/>
      <c r="AL152" s="106"/>
      <c r="AM152" s="106"/>
      <c r="AN152" s="106"/>
      <c r="AO152" s="106"/>
      <c r="AP152" s="106"/>
      <c r="AQ152" s="106"/>
      <c r="AR152" s="106"/>
      <c r="AS152" s="106"/>
      <c r="AT152" s="106"/>
      <c r="AU152" s="106"/>
      <c r="AV152" s="106"/>
      <c r="AW152" s="106"/>
      <c r="AX152" s="106"/>
      <c r="AY152" s="106"/>
      <c r="AZ152" s="106"/>
      <c r="BA152" s="106"/>
      <c r="BB152" s="106"/>
      <c r="BC152" s="106"/>
      <c r="BD152" s="106"/>
      <c r="BE152" s="106"/>
      <c r="BF152" s="106"/>
      <c r="BG152" s="106"/>
      <c r="BH152" s="106"/>
      <c r="BI152" s="106"/>
      <c r="BJ152" s="106"/>
      <c r="BK152" s="106"/>
      <c r="BL152" s="106"/>
      <c r="BM152" s="106"/>
      <c r="BN152" s="106"/>
      <c r="BO152" s="106"/>
      <c r="BP152" s="106"/>
      <c r="BQ152" s="106"/>
      <c r="BR152" s="106"/>
      <c r="BS152" s="106"/>
      <c r="BT152" s="106"/>
      <c r="BU152" s="106"/>
      <c r="BV152" s="106"/>
      <c r="BW152" s="106"/>
      <c r="BX152" s="106"/>
      <c r="BY152" s="106"/>
      <c r="BZ152" s="106"/>
      <c r="CA152" s="106"/>
      <c r="CB152" s="106"/>
      <c r="CC152" s="106"/>
      <c r="CD152" s="106"/>
      <c r="CE152" s="106"/>
      <c r="CF152" s="106"/>
      <c r="CG152" s="106"/>
      <c r="CH152" s="106"/>
      <c r="CI152" s="106"/>
      <c r="CJ152" s="106"/>
      <c r="CK152" s="106"/>
      <c r="CL152" s="106"/>
      <c r="CM152" s="106"/>
      <c r="CN152" s="106"/>
      <c r="CO152" s="106"/>
      <c r="CP152" s="106"/>
      <c r="CQ152" s="106"/>
      <c r="CR152" s="106"/>
      <c r="CS152" s="106"/>
      <c r="CT152" s="106"/>
      <c r="CU152" s="106"/>
      <c r="CV152" s="106"/>
      <c r="CW152" s="106"/>
      <c r="CX152" s="106"/>
      <c r="CY152" s="106"/>
      <c r="CZ152" s="106"/>
      <c r="DA152" s="106"/>
    </row>
    <row r="153" spans="13:105">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153" s="106"/>
      <c r="AN153" s="106"/>
      <c r="AO153" s="106"/>
      <c r="AP153" s="106"/>
      <c r="AQ153" s="106"/>
      <c r="AR153" s="106"/>
      <c r="AS153" s="106"/>
      <c r="AT153" s="106"/>
      <c r="AU153" s="106"/>
      <c r="AV153" s="106"/>
      <c r="AW153" s="106"/>
      <c r="AX153" s="106"/>
      <c r="AY153" s="106"/>
      <c r="AZ153" s="106"/>
      <c r="BA153" s="106"/>
      <c r="BB153" s="106"/>
      <c r="BC153" s="106"/>
      <c r="BD153" s="106"/>
      <c r="BE153" s="106"/>
      <c r="BF153" s="106"/>
      <c r="BG153" s="106"/>
      <c r="BH153" s="106"/>
      <c r="BI153" s="106"/>
      <c r="BJ153" s="106"/>
      <c r="BK153" s="106"/>
      <c r="BL153" s="106"/>
      <c r="BM153" s="106"/>
      <c r="BN153" s="106"/>
      <c r="BO153" s="106"/>
      <c r="BP153" s="106"/>
      <c r="BQ153" s="106"/>
      <c r="BR153" s="106"/>
      <c r="BS153" s="106"/>
      <c r="BT153" s="106"/>
      <c r="BU153" s="106"/>
      <c r="BV153" s="106"/>
      <c r="BW153" s="106"/>
      <c r="BX153" s="106"/>
      <c r="BY153" s="106"/>
      <c r="BZ153" s="106"/>
      <c r="CA153" s="106"/>
      <c r="CB153" s="106"/>
      <c r="CC153" s="106"/>
      <c r="CD153" s="106"/>
      <c r="CE153" s="106"/>
      <c r="CF153" s="106"/>
      <c r="CG153" s="106"/>
      <c r="CH153" s="106"/>
      <c r="CI153" s="106"/>
      <c r="CJ153" s="106"/>
      <c r="CK153" s="106"/>
      <c r="CL153" s="106"/>
      <c r="CM153" s="106"/>
      <c r="CN153" s="106"/>
      <c r="CO153" s="106"/>
      <c r="CP153" s="106"/>
      <c r="CQ153" s="106"/>
      <c r="CR153" s="106"/>
      <c r="CS153" s="106"/>
      <c r="CT153" s="106"/>
      <c r="CU153" s="106"/>
      <c r="CV153" s="106"/>
      <c r="CW153" s="106"/>
      <c r="CX153" s="106"/>
      <c r="CY153" s="106"/>
      <c r="CZ153" s="106"/>
      <c r="DA153" s="106"/>
    </row>
    <row r="154" spans="13:105">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c r="AP154" s="106"/>
      <c r="AQ154" s="106"/>
      <c r="AR154" s="106"/>
      <c r="AS154" s="106"/>
      <c r="AT154" s="106"/>
      <c r="AU154" s="106"/>
      <c r="AV154" s="106"/>
      <c r="AW154" s="106"/>
      <c r="AX154" s="106"/>
      <c r="AY154" s="106"/>
      <c r="AZ154" s="106"/>
      <c r="BA154" s="106"/>
      <c r="BB154" s="106"/>
      <c r="BC154" s="106"/>
      <c r="BD154" s="106"/>
      <c r="BE154" s="106"/>
      <c r="BF154" s="106"/>
      <c r="BG154" s="106"/>
      <c r="BH154" s="106"/>
      <c r="BI154" s="106"/>
      <c r="BJ154" s="106"/>
      <c r="BK154" s="106"/>
      <c r="BL154" s="106"/>
      <c r="BM154" s="106"/>
      <c r="BN154" s="106"/>
      <c r="BO154" s="106"/>
      <c r="BP154" s="106"/>
      <c r="BQ154" s="106"/>
      <c r="BR154" s="106"/>
      <c r="BS154" s="106"/>
      <c r="BT154" s="106"/>
      <c r="BU154" s="106"/>
      <c r="BV154" s="106"/>
      <c r="BW154" s="106"/>
      <c r="BX154" s="106"/>
      <c r="BY154" s="106"/>
      <c r="BZ154" s="106"/>
      <c r="CA154" s="106"/>
      <c r="CB154" s="106"/>
      <c r="CC154" s="106"/>
      <c r="CD154" s="106"/>
      <c r="CE154" s="106"/>
      <c r="CF154" s="106"/>
      <c r="CG154" s="106"/>
      <c r="CH154" s="106"/>
      <c r="CI154" s="106"/>
      <c r="CJ154" s="106"/>
      <c r="CK154" s="106"/>
      <c r="CL154" s="106"/>
      <c r="CM154" s="106"/>
      <c r="CN154" s="106"/>
      <c r="CO154" s="106"/>
      <c r="CP154" s="106"/>
      <c r="CQ154" s="106"/>
      <c r="CR154" s="106"/>
      <c r="CS154" s="106"/>
      <c r="CT154" s="106"/>
      <c r="CU154" s="106"/>
      <c r="CV154" s="106"/>
      <c r="CW154" s="106"/>
      <c r="CX154" s="106"/>
      <c r="CY154" s="106"/>
      <c r="CZ154" s="106"/>
      <c r="DA154" s="106"/>
    </row>
    <row r="155" spans="13:105">
      <c r="M155" s="106"/>
      <c r="N155" s="106"/>
      <c r="O155" s="106"/>
      <c r="P155" s="106"/>
      <c r="Q155" s="106"/>
      <c r="R155" s="106"/>
      <c r="S155" s="106"/>
      <c r="T155" s="106"/>
      <c r="U155" s="106"/>
      <c r="V155" s="106"/>
      <c r="W155" s="106"/>
      <c r="X155" s="106"/>
      <c r="Y155" s="106"/>
      <c r="Z155" s="106"/>
      <c r="AA155" s="106"/>
      <c r="AB155" s="106"/>
      <c r="AC155" s="106"/>
      <c r="AD155" s="106"/>
      <c r="AE155" s="106"/>
      <c r="AF155" s="106"/>
      <c r="AG155" s="106"/>
      <c r="AH155" s="106"/>
      <c r="AI155" s="106"/>
      <c r="AJ155" s="106"/>
      <c r="AK155" s="106"/>
      <c r="AL155" s="106"/>
      <c r="AM155" s="106"/>
      <c r="AN155" s="106"/>
      <c r="AO155" s="106"/>
      <c r="AP155" s="106"/>
      <c r="AQ155" s="106"/>
      <c r="AR155" s="106"/>
      <c r="AS155" s="106"/>
      <c r="AT155" s="106"/>
      <c r="AU155" s="106"/>
      <c r="AV155" s="106"/>
      <c r="AW155" s="106"/>
      <c r="AX155" s="106"/>
      <c r="AY155" s="106"/>
      <c r="AZ155" s="106"/>
      <c r="BA155" s="106"/>
      <c r="BB155" s="106"/>
      <c r="BC155" s="106"/>
      <c r="BD155" s="106"/>
      <c r="BE155" s="106"/>
      <c r="BF155" s="106"/>
      <c r="BG155" s="106"/>
      <c r="BH155" s="106"/>
      <c r="BI155" s="106"/>
      <c r="BJ155" s="106"/>
      <c r="BK155" s="106"/>
      <c r="BL155" s="106"/>
      <c r="BM155" s="106"/>
      <c r="BN155" s="106"/>
      <c r="BO155" s="106"/>
      <c r="BP155" s="106"/>
      <c r="BQ155" s="106"/>
      <c r="BR155" s="106"/>
      <c r="BS155" s="106"/>
      <c r="BT155" s="106"/>
      <c r="BU155" s="106"/>
      <c r="BV155" s="106"/>
      <c r="BW155" s="106"/>
      <c r="BX155" s="106"/>
      <c r="BY155" s="106"/>
      <c r="BZ155" s="106"/>
      <c r="CA155" s="106"/>
      <c r="CB155" s="106"/>
      <c r="CC155" s="106"/>
      <c r="CD155" s="106"/>
      <c r="CE155" s="106"/>
      <c r="CF155" s="106"/>
      <c r="CG155" s="106"/>
      <c r="CH155" s="106"/>
      <c r="CI155" s="106"/>
      <c r="CJ155" s="106"/>
      <c r="CK155" s="106"/>
      <c r="CL155" s="106"/>
      <c r="CM155" s="106"/>
      <c r="CN155" s="106"/>
      <c r="CO155" s="106"/>
      <c r="CP155" s="106"/>
      <c r="CQ155" s="106"/>
      <c r="CR155" s="106"/>
      <c r="CS155" s="106"/>
      <c r="CT155" s="106"/>
      <c r="CU155" s="106"/>
      <c r="CV155" s="106"/>
      <c r="CW155" s="106"/>
      <c r="CX155" s="106"/>
      <c r="CY155" s="106"/>
      <c r="CZ155" s="106"/>
      <c r="DA155" s="106"/>
    </row>
    <row r="156" spans="13:105">
      <c r="M156" s="106"/>
      <c r="N156" s="106"/>
      <c r="O156" s="106"/>
      <c r="P156" s="106"/>
      <c r="Q156" s="106"/>
      <c r="R156" s="106"/>
      <c r="S156" s="106"/>
      <c r="T156" s="106"/>
      <c r="U156" s="106"/>
      <c r="V156" s="106"/>
      <c r="W156" s="106"/>
      <c r="X156" s="106"/>
      <c r="Y156" s="106"/>
      <c r="Z156" s="106"/>
      <c r="AA156" s="106"/>
      <c r="AB156" s="106"/>
      <c r="AC156" s="106"/>
      <c r="AD156" s="106"/>
      <c r="AE156" s="106"/>
      <c r="AF156" s="106"/>
      <c r="AG156" s="106"/>
      <c r="AH156" s="106"/>
      <c r="AI156" s="106"/>
      <c r="AJ156" s="106"/>
      <c r="AK156" s="106"/>
      <c r="AL156" s="106"/>
      <c r="AM156" s="106"/>
      <c r="AN156" s="106"/>
      <c r="AO156" s="106"/>
      <c r="AP156" s="106"/>
      <c r="AQ156" s="106"/>
      <c r="AR156" s="106"/>
      <c r="AS156" s="106"/>
      <c r="AT156" s="106"/>
      <c r="AU156" s="106"/>
      <c r="AV156" s="106"/>
      <c r="AW156" s="106"/>
      <c r="AX156" s="106"/>
      <c r="AY156" s="106"/>
      <c r="AZ156" s="106"/>
      <c r="BA156" s="106"/>
      <c r="BB156" s="106"/>
      <c r="BC156" s="106"/>
      <c r="BD156" s="106"/>
      <c r="BE156" s="106"/>
      <c r="BF156" s="106"/>
      <c r="BG156" s="106"/>
      <c r="BH156" s="106"/>
      <c r="BI156" s="106"/>
      <c r="BJ156" s="106"/>
      <c r="BK156" s="106"/>
      <c r="BL156" s="106"/>
      <c r="BM156" s="106"/>
      <c r="BN156" s="106"/>
      <c r="BO156" s="106"/>
      <c r="BP156" s="106"/>
      <c r="BQ156" s="106"/>
      <c r="BR156" s="106"/>
      <c r="BS156" s="106"/>
      <c r="BT156" s="106"/>
      <c r="BU156" s="106"/>
      <c r="BV156" s="106"/>
      <c r="BW156" s="106"/>
      <c r="BX156" s="106"/>
      <c r="BY156" s="106"/>
      <c r="BZ156" s="106"/>
      <c r="CA156" s="106"/>
      <c r="CB156" s="106"/>
      <c r="CC156" s="106"/>
      <c r="CD156" s="106"/>
      <c r="CE156" s="106"/>
      <c r="CF156" s="106"/>
      <c r="CG156" s="106"/>
      <c r="CH156" s="106"/>
      <c r="CI156" s="106"/>
      <c r="CJ156" s="106"/>
      <c r="CK156" s="106"/>
      <c r="CL156" s="106"/>
      <c r="CM156" s="106"/>
      <c r="CN156" s="106"/>
      <c r="CO156" s="106"/>
      <c r="CP156" s="106"/>
      <c r="CQ156" s="106"/>
      <c r="CR156" s="106"/>
      <c r="CS156" s="106"/>
      <c r="CT156" s="106"/>
      <c r="CU156" s="106"/>
      <c r="CV156" s="106"/>
      <c r="CW156" s="106"/>
      <c r="CX156" s="106"/>
      <c r="CY156" s="106"/>
      <c r="CZ156" s="106"/>
      <c r="DA156" s="106"/>
    </row>
    <row r="157" spans="13:105">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c r="AM157" s="106"/>
      <c r="AN157" s="106"/>
      <c r="AO157" s="106"/>
      <c r="AP157" s="106"/>
      <c r="AQ157" s="106"/>
      <c r="AR157" s="106"/>
      <c r="AS157" s="106"/>
      <c r="AT157" s="106"/>
      <c r="AU157" s="106"/>
      <c r="AV157" s="106"/>
      <c r="AW157" s="106"/>
      <c r="AX157" s="106"/>
      <c r="AY157" s="106"/>
      <c r="AZ157" s="106"/>
      <c r="BA157" s="106"/>
      <c r="BB157" s="106"/>
      <c r="BC157" s="106"/>
      <c r="BD157" s="106"/>
      <c r="BE157" s="106"/>
      <c r="BF157" s="106"/>
      <c r="BG157" s="106"/>
      <c r="BH157" s="106"/>
      <c r="BI157" s="106"/>
      <c r="BJ157" s="106"/>
      <c r="BK157" s="106"/>
      <c r="BL157" s="106"/>
      <c r="BM157" s="106"/>
      <c r="BN157" s="106"/>
      <c r="BO157" s="106"/>
      <c r="BP157" s="106"/>
      <c r="BQ157" s="106"/>
      <c r="BR157" s="106"/>
      <c r="BS157" s="106"/>
      <c r="BT157" s="106"/>
      <c r="BU157" s="106"/>
      <c r="BV157" s="106"/>
      <c r="BW157" s="106"/>
      <c r="BX157" s="106"/>
      <c r="BY157" s="106"/>
      <c r="BZ157" s="106"/>
      <c r="CA157" s="106"/>
      <c r="CB157" s="106"/>
      <c r="CC157" s="106"/>
      <c r="CD157" s="106"/>
      <c r="CE157" s="106"/>
      <c r="CF157" s="106"/>
      <c r="CG157" s="106"/>
      <c r="CH157" s="106"/>
      <c r="CI157" s="106"/>
      <c r="CJ157" s="106"/>
      <c r="CK157" s="106"/>
      <c r="CL157" s="106"/>
      <c r="CM157" s="106"/>
      <c r="CN157" s="106"/>
      <c r="CO157" s="106"/>
      <c r="CP157" s="106"/>
      <c r="CQ157" s="106"/>
      <c r="CR157" s="106"/>
      <c r="CS157" s="106"/>
      <c r="CT157" s="106"/>
      <c r="CU157" s="106"/>
      <c r="CV157" s="106"/>
      <c r="CW157" s="106"/>
      <c r="CX157" s="106"/>
      <c r="CY157" s="106"/>
      <c r="CZ157" s="106"/>
      <c r="DA157" s="106"/>
    </row>
    <row r="158" spans="13:105">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P158" s="106"/>
      <c r="AQ158" s="106"/>
      <c r="AR158" s="106"/>
      <c r="AS158" s="106"/>
      <c r="AT158" s="106"/>
      <c r="AU158" s="106"/>
      <c r="AV158" s="106"/>
      <c r="AW158" s="106"/>
      <c r="AX158" s="106"/>
      <c r="AY158" s="106"/>
      <c r="AZ158" s="106"/>
      <c r="BA158" s="106"/>
      <c r="BB158" s="106"/>
      <c r="BC158" s="106"/>
      <c r="BD158" s="106"/>
      <c r="BE158" s="106"/>
      <c r="BF158" s="106"/>
      <c r="BG158" s="106"/>
      <c r="BH158" s="106"/>
      <c r="BI158" s="106"/>
      <c r="BJ158" s="106"/>
      <c r="BK158" s="106"/>
      <c r="BL158" s="106"/>
      <c r="BM158" s="106"/>
      <c r="BN158" s="106"/>
      <c r="BO158" s="106"/>
      <c r="BP158" s="106"/>
      <c r="BQ158" s="106"/>
      <c r="BR158" s="106"/>
      <c r="BS158" s="106"/>
      <c r="BT158" s="106"/>
      <c r="BU158" s="106"/>
      <c r="BV158" s="106"/>
      <c r="BW158" s="106"/>
      <c r="BX158" s="106"/>
      <c r="BY158" s="106"/>
      <c r="BZ158" s="106"/>
      <c r="CA158" s="106"/>
      <c r="CB158" s="106"/>
      <c r="CC158" s="106"/>
      <c r="CD158" s="106"/>
      <c r="CE158" s="106"/>
      <c r="CF158" s="106"/>
      <c r="CG158" s="106"/>
      <c r="CH158" s="106"/>
      <c r="CI158" s="106"/>
      <c r="CJ158" s="106"/>
      <c r="CK158" s="106"/>
      <c r="CL158" s="106"/>
      <c r="CM158" s="106"/>
      <c r="CN158" s="106"/>
      <c r="CO158" s="106"/>
      <c r="CP158" s="106"/>
      <c r="CQ158" s="106"/>
      <c r="CR158" s="106"/>
      <c r="CS158" s="106"/>
      <c r="CT158" s="106"/>
      <c r="CU158" s="106"/>
      <c r="CV158" s="106"/>
      <c r="CW158" s="106"/>
      <c r="CX158" s="106"/>
      <c r="CY158" s="106"/>
      <c r="CZ158" s="106"/>
      <c r="DA158" s="106"/>
    </row>
    <row r="159" spans="13:105">
      <c r="M159" s="106"/>
      <c r="N159" s="106"/>
      <c r="O159" s="106"/>
      <c r="P159" s="106"/>
      <c r="Q159" s="106"/>
      <c r="R159" s="106"/>
      <c r="S159" s="106"/>
      <c r="T159" s="106"/>
      <c r="U159" s="106"/>
      <c r="V159" s="106"/>
      <c r="W159" s="106"/>
      <c r="X159" s="106"/>
      <c r="Y159" s="106"/>
      <c r="Z159" s="106"/>
      <c r="AA159" s="106"/>
      <c r="AB159" s="106"/>
      <c r="AC159" s="106"/>
      <c r="AD159" s="106"/>
      <c r="AE159" s="106"/>
      <c r="AF159" s="106"/>
      <c r="AG159" s="106"/>
      <c r="AH159" s="106"/>
      <c r="AI159" s="106"/>
      <c r="AJ159" s="106"/>
      <c r="AK159" s="106"/>
      <c r="AL159" s="106"/>
      <c r="AM159" s="106"/>
      <c r="AN159" s="106"/>
      <c r="AO159" s="106"/>
      <c r="AP159" s="106"/>
      <c r="AQ159" s="106"/>
      <c r="AR159" s="106"/>
      <c r="AS159" s="106"/>
      <c r="AT159" s="106"/>
      <c r="AU159" s="106"/>
      <c r="AV159" s="106"/>
      <c r="AW159" s="106"/>
      <c r="AX159" s="106"/>
      <c r="AY159" s="106"/>
      <c r="AZ159" s="106"/>
      <c r="BA159" s="106"/>
      <c r="BB159" s="106"/>
      <c r="BC159" s="106"/>
      <c r="BD159" s="106"/>
      <c r="BE159" s="106"/>
      <c r="BF159" s="106"/>
      <c r="BG159" s="106"/>
      <c r="BH159" s="106"/>
      <c r="BI159" s="106"/>
      <c r="BJ159" s="106"/>
      <c r="BK159" s="106"/>
      <c r="BL159" s="106"/>
      <c r="BM159" s="106"/>
      <c r="BN159" s="106"/>
      <c r="BO159" s="106"/>
      <c r="BP159" s="106"/>
      <c r="BQ159" s="106"/>
      <c r="BR159" s="106"/>
      <c r="BS159" s="106"/>
      <c r="BT159" s="106"/>
      <c r="BU159" s="106"/>
      <c r="BV159" s="106"/>
      <c r="BW159" s="106"/>
      <c r="BX159" s="106"/>
      <c r="BY159" s="106"/>
      <c r="BZ159" s="106"/>
      <c r="CA159" s="106"/>
      <c r="CB159" s="106"/>
      <c r="CC159" s="106"/>
      <c r="CD159" s="106"/>
      <c r="CE159" s="106"/>
      <c r="CF159" s="106"/>
      <c r="CG159" s="106"/>
      <c r="CH159" s="106"/>
      <c r="CI159" s="106"/>
      <c r="CJ159" s="106"/>
      <c r="CK159" s="106"/>
      <c r="CL159" s="106"/>
      <c r="CM159" s="106"/>
      <c r="CN159" s="106"/>
      <c r="CO159" s="106"/>
      <c r="CP159" s="106"/>
      <c r="CQ159" s="106"/>
      <c r="CR159" s="106"/>
      <c r="CS159" s="106"/>
      <c r="CT159" s="106"/>
      <c r="CU159" s="106"/>
      <c r="CV159" s="106"/>
      <c r="CW159" s="106"/>
      <c r="CX159" s="106"/>
      <c r="CY159" s="106"/>
      <c r="CZ159" s="106"/>
      <c r="DA159" s="106"/>
    </row>
    <row r="160" spans="13:105">
      <c r="M160" s="106"/>
      <c r="N160" s="106"/>
      <c r="O160" s="106"/>
      <c r="P160" s="106"/>
      <c r="Q160" s="106"/>
      <c r="R160" s="106"/>
      <c r="S160" s="106"/>
      <c r="T160" s="106"/>
      <c r="U160" s="106"/>
      <c r="V160" s="106"/>
      <c r="W160" s="106"/>
      <c r="X160" s="106"/>
      <c r="Y160" s="106"/>
      <c r="Z160" s="106"/>
      <c r="AA160" s="106"/>
      <c r="AB160" s="106"/>
      <c r="AC160" s="106"/>
      <c r="AD160" s="106"/>
      <c r="AE160" s="106"/>
      <c r="AF160" s="106"/>
      <c r="AG160" s="106"/>
      <c r="AH160" s="106"/>
      <c r="AI160" s="106"/>
      <c r="AJ160" s="106"/>
      <c r="AK160" s="106"/>
      <c r="AL160" s="106"/>
      <c r="AM160" s="106"/>
      <c r="AN160" s="106"/>
      <c r="AO160" s="106"/>
      <c r="AP160" s="106"/>
      <c r="AQ160" s="106"/>
      <c r="AR160" s="106"/>
      <c r="AS160" s="106"/>
      <c r="AT160" s="106"/>
      <c r="AU160" s="106"/>
      <c r="AV160" s="106"/>
      <c r="AW160" s="106"/>
      <c r="AX160" s="106"/>
      <c r="AY160" s="106"/>
      <c r="AZ160" s="106"/>
      <c r="BA160" s="106"/>
      <c r="BB160" s="106"/>
      <c r="BC160" s="106"/>
      <c r="BD160" s="106"/>
      <c r="BE160" s="106"/>
      <c r="BF160" s="106"/>
      <c r="BG160" s="106"/>
      <c r="BH160" s="106"/>
      <c r="BI160" s="106"/>
      <c r="BJ160" s="106"/>
      <c r="BK160" s="106"/>
      <c r="BL160" s="106"/>
      <c r="BM160" s="106"/>
      <c r="BN160" s="106"/>
      <c r="BO160" s="106"/>
      <c r="BP160" s="106"/>
      <c r="BQ160" s="106"/>
      <c r="BR160" s="106"/>
      <c r="BS160" s="106"/>
      <c r="BT160" s="106"/>
      <c r="BU160" s="106"/>
      <c r="BV160" s="106"/>
      <c r="BW160" s="106"/>
      <c r="BX160" s="106"/>
      <c r="BY160" s="106"/>
      <c r="BZ160" s="106"/>
      <c r="CA160" s="106"/>
      <c r="CB160" s="106"/>
      <c r="CC160" s="106"/>
      <c r="CD160" s="106"/>
      <c r="CE160" s="106"/>
      <c r="CF160" s="106"/>
      <c r="CG160" s="106"/>
      <c r="CH160" s="106"/>
      <c r="CI160" s="106"/>
      <c r="CJ160" s="106"/>
      <c r="CK160" s="106"/>
      <c r="CL160" s="106"/>
      <c r="CM160" s="106"/>
      <c r="CN160" s="106"/>
      <c r="CO160" s="106"/>
      <c r="CP160" s="106"/>
      <c r="CQ160" s="106"/>
      <c r="CR160" s="106"/>
      <c r="CS160" s="106"/>
      <c r="CT160" s="106"/>
      <c r="CU160" s="106"/>
      <c r="CV160" s="106"/>
      <c r="CW160" s="106"/>
      <c r="CX160" s="106"/>
      <c r="CY160" s="106"/>
      <c r="CZ160" s="106"/>
      <c r="DA160" s="106"/>
    </row>
    <row r="161" spans="13:105">
      <c r="M161" s="106"/>
      <c r="N161" s="106"/>
      <c r="O161" s="106"/>
      <c r="P161" s="106"/>
      <c r="Q161" s="106"/>
      <c r="R161" s="106"/>
      <c r="S161" s="106"/>
      <c r="T161" s="106"/>
      <c r="U161" s="106"/>
      <c r="V161" s="106"/>
      <c r="W161" s="106"/>
      <c r="X161" s="106"/>
      <c r="Y161" s="106"/>
      <c r="Z161" s="106"/>
      <c r="AA161" s="106"/>
      <c r="AB161" s="106"/>
      <c r="AC161" s="106"/>
      <c r="AD161" s="106"/>
      <c r="AE161" s="106"/>
      <c r="AF161" s="106"/>
      <c r="AG161" s="106"/>
      <c r="AH161" s="106"/>
      <c r="AI161" s="106"/>
      <c r="AJ161" s="106"/>
      <c r="AK161" s="106"/>
      <c r="AL161" s="106"/>
      <c r="AM161" s="106"/>
      <c r="AN161" s="106"/>
      <c r="AO161" s="106"/>
      <c r="AP161" s="106"/>
      <c r="AQ161" s="106"/>
      <c r="AR161" s="106"/>
      <c r="AS161" s="106"/>
      <c r="AT161" s="106"/>
      <c r="AU161" s="106"/>
      <c r="AV161" s="106"/>
      <c r="AW161" s="106"/>
      <c r="AX161" s="106"/>
      <c r="AY161" s="106"/>
      <c r="AZ161" s="106"/>
      <c r="BA161" s="106"/>
      <c r="BB161" s="106"/>
      <c r="BC161" s="106"/>
      <c r="BD161" s="106"/>
      <c r="BE161" s="106"/>
      <c r="BF161" s="106"/>
      <c r="BG161" s="106"/>
      <c r="BH161" s="106"/>
      <c r="BI161" s="106"/>
      <c r="BJ161" s="106"/>
      <c r="BK161" s="106"/>
      <c r="BL161" s="106"/>
      <c r="BM161" s="106"/>
      <c r="BN161" s="106"/>
      <c r="BO161" s="106"/>
      <c r="BP161" s="106"/>
      <c r="BQ161" s="106"/>
      <c r="BR161" s="106"/>
      <c r="BS161" s="106"/>
      <c r="BT161" s="106"/>
      <c r="BU161" s="106"/>
      <c r="BV161" s="106"/>
      <c r="BW161" s="106"/>
      <c r="BX161" s="106"/>
      <c r="BY161" s="106"/>
      <c r="BZ161" s="106"/>
      <c r="CA161" s="106"/>
      <c r="CB161" s="106"/>
      <c r="CC161" s="106"/>
      <c r="CD161" s="106"/>
      <c r="CE161" s="106"/>
      <c r="CF161" s="106"/>
      <c r="CG161" s="106"/>
      <c r="CH161" s="106"/>
      <c r="CI161" s="106"/>
      <c r="CJ161" s="106"/>
      <c r="CK161" s="106"/>
      <c r="CL161" s="106"/>
      <c r="CM161" s="106"/>
      <c r="CN161" s="106"/>
      <c r="CO161" s="106"/>
      <c r="CP161" s="106"/>
      <c r="CQ161" s="106"/>
      <c r="CR161" s="106"/>
      <c r="CS161" s="106"/>
      <c r="CT161" s="106"/>
      <c r="CU161" s="106"/>
      <c r="CV161" s="106"/>
      <c r="CW161" s="106"/>
      <c r="CX161" s="106"/>
      <c r="CY161" s="106"/>
      <c r="CZ161" s="106"/>
      <c r="DA161" s="106"/>
    </row>
    <row r="162" spans="13:105">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c r="AP162" s="106"/>
      <c r="AQ162" s="106"/>
      <c r="AR162" s="106"/>
      <c r="AS162" s="106"/>
      <c r="AT162" s="106"/>
      <c r="AU162" s="106"/>
      <c r="AV162" s="106"/>
      <c r="AW162" s="106"/>
      <c r="AX162" s="106"/>
      <c r="AY162" s="106"/>
      <c r="AZ162" s="106"/>
      <c r="BA162" s="106"/>
      <c r="BB162" s="106"/>
      <c r="BC162" s="106"/>
      <c r="BD162" s="106"/>
      <c r="BE162" s="106"/>
      <c r="BF162" s="106"/>
      <c r="BG162" s="106"/>
      <c r="BH162" s="106"/>
      <c r="BI162" s="106"/>
      <c r="BJ162" s="106"/>
      <c r="BK162" s="106"/>
      <c r="BL162" s="106"/>
      <c r="BM162" s="106"/>
      <c r="BN162" s="106"/>
      <c r="BO162" s="106"/>
      <c r="BP162" s="106"/>
      <c r="BQ162" s="106"/>
      <c r="BR162" s="106"/>
      <c r="BS162" s="106"/>
      <c r="BT162" s="106"/>
      <c r="BU162" s="106"/>
      <c r="BV162" s="106"/>
      <c r="BW162" s="106"/>
      <c r="BX162" s="106"/>
      <c r="BY162" s="106"/>
      <c r="BZ162" s="106"/>
      <c r="CA162" s="106"/>
      <c r="CB162" s="106"/>
      <c r="CC162" s="106"/>
      <c r="CD162" s="106"/>
      <c r="CE162" s="106"/>
      <c r="CF162" s="106"/>
      <c r="CG162" s="106"/>
      <c r="CH162" s="106"/>
      <c r="CI162" s="106"/>
      <c r="CJ162" s="106"/>
      <c r="CK162" s="106"/>
      <c r="CL162" s="106"/>
      <c r="CM162" s="106"/>
      <c r="CN162" s="106"/>
      <c r="CO162" s="106"/>
      <c r="CP162" s="106"/>
      <c r="CQ162" s="106"/>
      <c r="CR162" s="106"/>
      <c r="CS162" s="106"/>
      <c r="CT162" s="106"/>
      <c r="CU162" s="106"/>
      <c r="CV162" s="106"/>
      <c r="CW162" s="106"/>
      <c r="CX162" s="106"/>
      <c r="CY162" s="106"/>
      <c r="CZ162" s="106"/>
      <c r="DA162" s="106"/>
    </row>
    <row r="163" spans="13:105">
      <c r="M163" s="106"/>
      <c r="N163" s="106"/>
      <c r="O163" s="106"/>
      <c r="P163" s="106"/>
      <c r="Q163" s="106"/>
      <c r="R163" s="106"/>
      <c r="S163" s="106"/>
      <c r="T163" s="106"/>
      <c r="U163" s="106"/>
      <c r="V163" s="106"/>
      <c r="W163" s="106"/>
      <c r="X163" s="106"/>
      <c r="Y163" s="106"/>
      <c r="Z163" s="106"/>
      <c r="AA163" s="106"/>
      <c r="AB163" s="106"/>
      <c r="AC163" s="106"/>
      <c r="AD163" s="106"/>
      <c r="AE163" s="106"/>
      <c r="AF163" s="106"/>
      <c r="AG163" s="106"/>
      <c r="AH163" s="106"/>
      <c r="AI163" s="106"/>
      <c r="AJ163" s="106"/>
      <c r="AK163" s="106"/>
      <c r="AL163" s="106"/>
      <c r="AM163" s="106"/>
      <c r="AN163" s="106"/>
      <c r="AO163" s="106"/>
      <c r="AP163" s="106"/>
      <c r="AQ163" s="106"/>
      <c r="AR163" s="106"/>
      <c r="AS163" s="106"/>
      <c r="AT163" s="106"/>
      <c r="AU163" s="106"/>
      <c r="AV163" s="106"/>
      <c r="AW163" s="106"/>
      <c r="AX163" s="106"/>
      <c r="AY163" s="106"/>
      <c r="AZ163" s="106"/>
      <c r="BA163" s="106"/>
      <c r="BB163" s="106"/>
      <c r="BC163" s="106"/>
      <c r="BD163" s="106"/>
      <c r="BE163" s="106"/>
      <c r="BF163" s="106"/>
      <c r="BG163" s="106"/>
      <c r="BH163" s="106"/>
      <c r="BI163" s="106"/>
      <c r="BJ163" s="106"/>
      <c r="BK163" s="106"/>
      <c r="BL163" s="106"/>
      <c r="BM163" s="106"/>
      <c r="BN163" s="106"/>
      <c r="BO163" s="106"/>
      <c r="BP163" s="106"/>
      <c r="BQ163" s="106"/>
      <c r="BR163" s="106"/>
      <c r="BS163" s="106"/>
      <c r="BT163" s="106"/>
      <c r="BU163" s="106"/>
      <c r="BV163" s="106"/>
      <c r="BW163" s="106"/>
      <c r="BX163" s="106"/>
      <c r="BY163" s="106"/>
      <c r="BZ163" s="106"/>
      <c r="CA163" s="106"/>
      <c r="CB163" s="106"/>
      <c r="CC163" s="106"/>
      <c r="CD163" s="106"/>
      <c r="CE163" s="106"/>
      <c r="CF163" s="106"/>
      <c r="CG163" s="106"/>
      <c r="CH163" s="106"/>
      <c r="CI163" s="106"/>
      <c r="CJ163" s="106"/>
      <c r="CK163" s="106"/>
      <c r="CL163" s="106"/>
      <c r="CM163" s="106"/>
      <c r="CN163" s="106"/>
      <c r="CO163" s="106"/>
      <c r="CP163" s="106"/>
      <c r="CQ163" s="106"/>
      <c r="CR163" s="106"/>
      <c r="CS163" s="106"/>
      <c r="CT163" s="106"/>
      <c r="CU163" s="106"/>
      <c r="CV163" s="106"/>
      <c r="CW163" s="106"/>
      <c r="CX163" s="106"/>
      <c r="CY163" s="106"/>
      <c r="CZ163" s="106"/>
      <c r="DA163" s="106"/>
    </row>
    <row r="164" spans="13:105">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c r="AM164" s="106"/>
      <c r="AN164" s="106"/>
      <c r="AO164" s="106"/>
      <c r="AP164" s="106"/>
      <c r="AQ164" s="106"/>
      <c r="AR164" s="106"/>
      <c r="AS164" s="106"/>
      <c r="AT164" s="106"/>
      <c r="AU164" s="106"/>
      <c r="AV164" s="106"/>
      <c r="AW164" s="106"/>
      <c r="AX164" s="106"/>
      <c r="AY164" s="106"/>
      <c r="AZ164" s="106"/>
      <c r="BA164" s="106"/>
      <c r="BB164" s="106"/>
      <c r="BC164" s="106"/>
      <c r="BD164" s="106"/>
      <c r="BE164" s="106"/>
      <c r="BF164" s="106"/>
      <c r="BG164" s="106"/>
      <c r="BH164" s="106"/>
      <c r="BI164" s="106"/>
      <c r="BJ164" s="106"/>
      <c r="BK164" s="106"/>
      <c r="BL164" s="106"/>
      <c r="BM164" s="106"/>
      <c r="BN164" s="106"/>
      <c r="BO164" s="106"/>
      <c r="BP164" s="106"/>
      <c r="BQ164" s="106"/>
      <c r="BR164" s="106"/>
      <c r="BS164" s="106"/>
      <c r="BT164" s="106"/>
      <c r="BU164" s="106"/>
      <c r="BV164" s="106"/>
      <c r="BW164" s="106"/>
      <c r="BX164" s="106"/>
      <c r="BY164" s="106"/>
      <c r="BZ164" s="106"/>
      <c r="CA164" s="106"/>
      <c r="CB164" s="106"/>
      <c r="CC164" s="106"/>
      <c r="CD164" s="106"/>
      <c r="CE164" s="106"/>
      <c r="CF164" s="106"/>
      <c r="CG164" s="106"/>
      <c r="CH164" s="106"/>
      <c r="CI164" s="106"/>
      <c r="CJ164" s="106"/>
      <c r="CK164" s="106"/>
      <c r="CL164" s="106"/>
      <c r="CM164" s="106"/>
      <c r="CN164" s="106"/>
      <c r="CO164" s="106"/>
      <c r="CP164" s="106"/>
      <c r="CQ164" s="106"/>
      <c r="CR164" s="106"/>
      <c r="CS164" s="106"/>
      <c r="CT164" s="106"/>
      <c r="CU164" s="106"/>
      <c r="CV164" s="106"/>
      <c r="CW164" s="106"/>
      <c r="CX164" s="106"/>
      <c r="CY164" s="106"/>
      <c r="CZ164" s="106"/>
      <c r="DA164" s="106"/>
    </row>
    <row r="165" spans="13:105">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165" s="106"/>
      <c r="AN165" s="106"/>
      <c r="AO165" s="106"/>
      <c r="AP165" s="106"/>
      <c r="AQ165" s="106"/>
      <c r="AR165" s="106"/>
      <c r="AS165" s="106"/>
      <c r="AT165" s="106"/>
      <c r="AU165" s="106"/>
      <c r="AV165" s="106"/>
      <c r="AW165" s="106"/>
      <c r="AX165" s="106"/>
      <c r="AY165" s="106"/>
      <c r="AZ165" s="106"/>
      <c r="BA165" s="106"/>
      <c r="BB165" s="106"/>
      <c r="BC165" s="106"/>
      <c r="BD165" s="106"/>
      <c r="BE165" s="106"/>
      <c r="BF165" s="106"/>
      <c r="BG165" s="106"/>
      <c r="BH165" s="106"/>
      <c r="BI165" s="106"/>
      <c r="BJ165" s="106"/>
      <c r="BK165" s="106"/>
      <c r="BL165" s="106"/>
      <c r="BM165" s="106"/>
      <c r="BN165" s="106"/>
      <c r="BO165" s="106"/>
      <c r="BP165" s="106"/>
      <c r="BQ165" s="106"/>
      <c r="BR165" s="106"/>
      <c r="BS165" s="106"/>
      <c r="BT165" s="106"/>
      <c r="BU165" s="106"/>
      <c r="BV165" s="106"/>
      <c r="BW165" s="106"/>
      <c r="BX165" s="106"/>
      <c r="BY165" s="106"/>
      <c r="BZ165" s="106"/>
      <c r="CA165" s="106"/>
      <c r="CB165" s="106"/>
      <c r="CC165" s="106"/>
      <c r="CD165" s="106"/>
      <c r="CE165" s="106"/>
      <c r="CF165" s="106"/>
      <c r="CG165" s="106"/>
      <c r="CH165" s="106"/>
      <c r="CI165" s="106"/>
      <c r="CJ165" s="106"/>
      <c r="CK165" s="106"/>
      <c r="CL165" s="106"/>
      <c r="CM165" s="106"/>
      <c r="CN165" s="106"/>
      <c r="CO165" s="106"/>
      <c r="CP165" s="106"/>
      <c r="CQ165" s="106"/>
      <c r="CR165" s="106"/>
      <c r="CS165" s="106"/>
      <c r="CT165" s="106"/>
      <c r="CU165" s="106"/>
      <c r="CV165" s="106"/>
      <c r="CW165" s="106"/>
      <c r="CX165" s="106"/>
      <c r="CY165" s="106"/>
      <c r="CZ165" s="106"/>
      <c r="DA165" s="106"/>
    </row>
    <row r="166" spans="13:105">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c r="AP166" s="106"/>
      <c r="AQ166" s="106"/>
      <c r="AR166" s="106"/>
      <c r="AS166" s="106"/>
      <c r="AT166" s="106"/>
      <c r="AU166" s="106"/>
      <c r="AV166" s="106"/>
      <c r="AW166" s="106"/>
      <c r="AX166" s="106"/>
      <c r="AY166" s="106"/>
      <c r="AZ166" s="106"/>
      <c r="BA166" s="106"/>
      <c r="BB166" s="106"/>
      <c r="BC166" s="106"/>
      <c r="BD166" s="106"/>
      <c r="BE166" s="106"/>
      <c r="BF166" s="106"/>
      <c r="BG166" s="106"/>
      <c r="BH166" s="106"/>
      <c r="BI166" s="106"/>
      <c r="BJ166" s="106"/>
      <c r="BK166" s="106"/>
      <c r="BL166" s="106"/>
      <c r="BM166" s="106"/>
      <c r="BN166" s="106"/>
      <c r="BO166" s="106"/>
      <c r="BP166" s="106"/>
      <c r="BQ166" s="106"/>
      <c r="BR166" s="106"/>
      <c r="BS166" s="106"/>
      <c r="BT166" s="106"/>
      <c r="BU166" s="106"/>
      <c r="BV166" s="106"/>
      <c r="BW166" s="106"/>
      <c r="BX166" s="106"/>
      <c r="BY166" s="106"/>
      <c r="BZ166" s="106"/>
      <c r="CA166" s="106"/>
      <c r="CB166" s="106"/>
      <c r="CC166" s="106"/>
      <c r="CD166" s="106"/>
      <c r="CE166" s="106"/>
      <c r="CF166" s="106"/>
      <c r="CG166" s="106"/>
      <c r="CH166" s="106"/>
      <c r="CI166" s="106"/>
      <c r="CJ166" s="106"/>
      <c r="CK166" s="106"/>
      <c r="CL166" s="106"/>
      <c r="CM166" s="106"/>
      <c r="CN166" s="106"/>
      <c r="CO166" s="106"/>
      <c r="CP166" s="106"/>
      <c r="CQ166" s="106"/>
      <c r="CR166" s="106"/>
      <c r="CS166" s="106"/>
      <c r="CT166" s="106"/>
      <c r="CU166" s="106"/>
      <c r="CV166" s="106"/>
      <c r="CW166" s="106"/>
      <c r="CX166" s="106"/>
      <c r="CY166" s="106"/>
      <c r="CZ166" s="106"/>
      <c r="DA166" s="106"/>
    </row>
    <row r="167" spans="13:105">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P167" s="106"/>
      <c r="AQ167" s="106"/>
      <c r="AR167" s="106"/>
      <c r="AS167" s="106"/>
      <c r="AT167" s="106"/>
      <c r="AU167" s="106"/>
      <c r="AV167" s="106"/>
      <c r="AW167" s="106"/>
      <c r="AX167" s="106"/>
      <c r="AY167" s="106"/>
      <c r="AZ167" s="106"/>
      <c r="BA167" s="106"/>
      <c r="BB167" s="106"/>
      <c r="BC167" s="106"/>
      <c r="BD167" s="106"/>
      <c r="BE167" s="106"/>
      <c r="BF167" s="106"/>
      <c r="BG167" s="106"/>
      <c r="BH167" s="106"/>
      <c r="BI167" s="106"/>
      <c r="BJ167" s="106"/>
      <c r="BK167" s="106"/>
      <c r="BL167" s="106"/>
      <c r="BM167" s="106"/>
      <c r="BN167" s="106"/>
      <c r="BO167" s="106"/>
      <c r="BP167" s="106"/>
      <c r="BQ167" s="106"/>
      <c r="BR167" s="106"/>
      <c r="BS167" s="106"/>
      <c r="BT167" s="106"/>
      <c r="BU167" s="106"/>
      <c r="BV167" s="106"/>
      <c r="BW167" s="106"/>
      <c r="BX167" s="106"/>
      <c r="BY167" s="106"/>
      <c r="BZ167" s="106"/>
      <c r="CA167" s="106"/>
      <c r="CB167" s="106"/>
      <c r="CC167" s="106"/>
      <c r="CD167" s="106"/>
      <c r="CE167" s="106"/>
      <c r="CF167" s="106"/>
      <c r="CG167" s="106"/>
      <c r="CH167" s="106"/>
      <c r="CI167" s="106"/>
      <c r="CJ167" s="106"/>
      <c r="CK167" s="106"/>
      <c r="CL167" s="106"/>
      <c r="CM167" s="106"/>
      <c r="CN167" s="106"/>
      <c r="CO167" s="106"/>
      <c r="CP167" s="106"/>
      <c r="CQ167" s="106"/>
      <c r="CR167" s="106"/>
      <c r="CS167" s="106"/>
      <c r="CT167" s="106"/>
      <c r="CU167" s="106"/>
      <c r="CV167" s="106"/>
      <c r="CW167" s="106"/>
      <c r="CX167" s="106"/>
      <c r="CY167" s="106"/>
      <c r="CZ167" s="106"/>
      <c r="DA167" s="106"/>
    </row>
    <row r="168" spans="13:105">
      <c r="M168" s="106"/>
      <c r="N168" s="106"/>
      <c r="O168" s="106"/>
      <c r="P168" s="106"/>
      <c r="Q168" s="106"/>
      <c r="R168" s="106"/>
      <c r="S168" s="106"/>
      <c r="T168" s="106"/>
      <c r="U168" s="106"/>
      <c r="V168" s="106"/>
      <c r="W168" s="106"/>
      <c r="X168" s="106"/>
      <c r="Y168" s="106"/>
      <c r="Z168" s="106"/>
      <c r="AA168" s="106"/>
      <c r="AB168" s="106"/>
      <c r="AC168" s="106"/>
      <c r="AD168" s="106"/>
      <c r="AE168" s="106"/>
      <c r="AF168" s="106"/>
      <c r="AG168" s="106"/>
      <c r="AH168" s="106"/>
      <c r="AI168" s="106"/>
      <c r="AJ168" s="106"/>
      <c r="AK168" s="106"/>
      <c r="AL168" s="106"/>
      <c r="AM168" s="106"/>
      <c r="AN168" s="106"/>
      <c r="AO168" s="106"/>
      <c r="AP168" s="106"/>
      <c r="AQ168" s="106"/>
      <c r="AR168" s="106"/>
      <c r="AS168" s="106"/>
      <c r="AT168" s="106"/>
      <c r="AU168" s="106"/>
      <c r="AV168" s="106"/>
      <c r="AW168" s="106"/>
      <c r="AX168" s="106"/>
      <c r="AY168" s="106"/>
      <c r="AZ168" s="106"/>
      <c r="BA168" s="106"/>
      <c r="BB168" s="106"/>
      <c r="BC168" s="106"/>
      <c r="BD168" s="106"/>
      <c r="BE168" s="106"/>
      <c r="BF168" s="106"/>
      <c r="BG168" s="106"/>
      <c r="BH168" s="106"/>
      <c r="BI168" s="106"/>
      <c r="BJ168" s="106"/>
      <c r="BK168" s="106"/>
      <c r="BL168" s="106"/>
      <c r="BM168" s="106"/>
      <c r="BN168" s="106"/>
      <c r="BO168" s="106"/>
      <c r="BP168" s="106"/>
      <c r="BQ168" s="106"/>
      <c r="BR168" s="106"/>
      <c r="BS168" s="106"/>
      <c r="BT168" s="106"/>
      <c r="BU168" s="106"/>
      <c r="BV168" s="106"/>
      <c r="BW168" s="106"/>
      <c r="BX168" s="106"/>
      <c r="BY168" s="106"/>
      <c r="BZ168" s="106"/>
      <c r="CA168" s="106"/>
      <c r="CB168" s="106"/>
      <c r="CC168" s="106"/>
      <c r="CD168" s="106"/>
      <c r="CE168" s="106"/>
      <c r="CF168" s="106"/>
      <c r="CG168" s="106"/>
      <c r="CH168" s="106"/>
      <c r="CI168" s="106"/>
      <c r="CJ168" s="106"/>
      <c r="CK168" s="106"/>
      <c r="CL168" s="106"/>
      <c r="CM168" s="106"/>
      <c r="CN168" s="106"/>
      <c r="CO168" s="106"/>
      <c r="CP168" s="106"/>
      <c r="CQ168" s="106"/>
      <c r="CR168" s="106"/>
      <c r="CS168" s="106"/>
      <c r="CT168" s="106"/>
      <c r="CU168" s="106"/>
      <c r="CV168" s="106"/>
      <c r="CW168" s="106"/>
      <c r="CX168" s="106"/>
      <c r="CY168" s="106"/>
      <c r="CZ168" s="106"/>
      <c r="DA168" s="106"/>
    </row>
    <row r="169" spans="13:105">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c r="AP169" s="106"/>
      <c r="AQ169" s="106"/>
      <c r="AR169" s="106"/>
      <c r="AS169" s="106"/>
      <c r="AT169" s="106"/>
      <c r="AU169" s="106"/>
      <c r="AV169" s="106"/>
      <c r="AW169" s="106"/>
      <c r="AX169" s="106"/>
      <c r="AY169" s="106"/>
      <c r="AZ169" s="106"/>
      <c r="BA169" s="106"/>
      <c r="BB169" s="106"/>
      <c r="BC169" s="106"/>
      <c r="BD169" s="106"/>
      <c r="BE169" s="106"/>
      <c r="BF169" s="106"/>
      <c r="BG169" s="106"/>
      <c r="BH169" s="106"/>
      <c r="BI169" s="106"/>
      <c r="BJ169" s="106"/>
      <c r="BK169" s="106"/>
      <c r="BL169" s="106"/>
      <c r="BM169" s="106"/>
      <c r="BN169" s="106"/>
      <c r="BO169" s="106"/>
      <c r="BP169" s="106"/>
      <c r="BQ169" s="106"/>
      <c r="BR169" s="106"/>
      <c r="BS169" s="106"/>
      <c r="BT169" s="106"/>
      <c r="BU169" s="106"/>
      <c r="BV169" s="106"/>
      <c r="BW169" s="106"/>
      <c r="BX169" s="106"/>
      <c r="BY169" s="106"/>
      <c r="BZ169" s="106"/>
      <c r="CA169" s="106"/>
      <c r="CB169" s="106"/>
      <c r="CC169" s="106"/>
      <c r="CD169" s="106"/>
      <c r="CE169" s="106"/>
      <c r="CF169" s="106"/>
      <c r="CG169" s="106"/>
      <c r="CH169" s="106"/>
      <c r="CI169" s="106"/>
      <c r="CJ169" s="106"/>
      <c r="CK169" s="106"/>
      <c r="CL169" s="106"/>
      <c r="CM169" s="106"/>
      <c r="CN169" s="106"/>
      <c r="CO169" s="106"/>
      <c r="CP169" s="106"/>
      <c r="CQ169" s="106"/>
      <c r="CR169" s="106"/>
      <c r="CS169" s="106"/>
      <c r="CT169" s="106"/>
      <c r="CU169" s="106"/>
      <c r="CV169" s="106"/>
      <c r="CW169" s="106"/>
      <c r="CX169" s="106"/>
      <c r="CY169" s="106"/>
      <c r="CZ169" s="106"/>
      <c r="DA169" s="106"/>
    </row>
    <row r="170" spans="13:105">
      <c r="M170" s="106"/>
      <c r="N170" s="106"/>
      <c r="O170" s="106"/>
      <c r="P170" s="106"/>
      <c r="Q170" s="106"/>
      <c r="R170" s="106"/>
      <c r="S170" s="106"/>
      <c r="T170" s="106"/>
      <c r="U170" s="106"/>
      <c r="V170" s="106"/>
      <c r="W170" s="106"/>
      <c r="X170" s="106"/>
      <c r="Y170" s="106"/>
      <c r="Z170" s="106"/>
      <c r="AA170" s="106"/>
      <c r="AB170" s="106"/>
      <c r="AC170" s="106"/>
      <c r="AD170" s="106"/>
      <c r="AE170" s="106"/>
      <c r="AF170" s="106"/>
      <c r="AG170" s="106"/>
      <c r="AH170" s="106"/>
      <c r="AI170" s="106"/>
      <c r="AJ170" s="106"/>
      <c r="AK170" s="106"/>
      <c r="AL170" s="106"/>
      <c r="AM170" s="106"/>
      <c r="AN170" s="106"/>
      <c r="AO170" s="106"/>
      <c r="AP170" s="106"/>
      <c r="AQ170" s="106"/>
      <c r="AR170" s="106"/>
      <c r="AS170" s="106"/>
      <c r="AT170" s="106"/>
      <c r="AU170" s="106"/>
      <c r="AV170" s="106"/>
      <c r="AW170" s="106"/>
      <c r="AX170" s="106"/>
      <c r="AY170" s="106"/>
      <c r="AZ170" s="106"/>
      <c r="BA170" s="106"/>
      <c r="BB170" s="106"/>
      <c r="BC170" s="106"/>
      <c r="BD170" s="106"/>
      <c r="BE170" s="106"/>
      <c r="BF170" s="106"/>
      <c r="BG170" s="106"/>
      <c r="BH170" s="106"/>
      <c r="BI170" s="106"/>
      <c r="BJ170" s="106"/>
      <c r="BK170" s="106"/>
      <c r="BL170" s="106"/>
      <c r="BM170" s="106"/>
      <c r="BN170" s="106"/>
      <c r="BO170" s="106"/>
      <c r="BP170" s="106"/>
      <c r="BQ170" s="106"/>
      <c r="BR170" s="106"/>
      <c r="BS170" s="106"/>
      <c r="BT170" s="106"/>
      <c r="BU170" s="106"/>
      <c r="BV170" s="106"/>
      <c r="BW170" s="106"/>
      <c r="BX170" s="106"/>
      <c r="BY170" s="106"/>
      <c r="BZ170" s="106"/>
      <c r="CA170" s="106"/>
      <c r="CB170" s="106"/>
      <c r="CC170" s="106"/>
      <c r="CD170" s="106"/>
      <c r="CE170" s="106"/>
      <c r="CF170" s="106"/>
      <c r="CG170" s="106"/>
      <c r="CH170" s="106"/>
      <c r="CI170" s="106"/>
      <c r="CJ170" s="106"/>
      <c r="CK170" s="106"/>
      <c r="CL170" s="106"/>
      <c r="CM170" s="106"/>
      <c r="CN170" s="106"/>
      <c r="CO170" s="106"/>
      <c r="CP170" s="106"/>
      <c r="CQ170" s="106"/>
      <c r="CR170" s="106"/>
      <c r="CS170" s="106"/>
      <c r="CT170" s="106"/>
      <c r="CU170" s="106"/>
      <c r="CV170" s="106"/>
      <c r="CW170" s="106"/>
      <c r="CX170" s="106"/>
      <c r="CY170" s="106"/>
      <c r="CZ170" s="106"/>
      <c r="DA170" s="106"/>
    </row>
    <row r="171" spans="13:105">
      <c r="M171" s="106"/>
      <c r="N171" s="106"/>
      <c r="O171" s="106"/>
      <c r="P171" s="106"/>
      <c r="Q171" s="106"/>
      <c r="R171" s="106"/>
      <c r="S171" s="106"/>
      <c r="T171" s="106"/>
      <c r="U171" s="106"/>
      <c r="V171" s="106"/>
      <c r="W171" s="106"/>
      <c r="X171" s="106"/>
      <c r="Y171" s="106"/>
      <c r="Z171" s="106"/>
      <c r="AA171" s="106"/>
      <c r="AB171" s="106"/>
      <c r="AC171" s="106"/>
      <c r="AD171" s="106"/>
      <c r="AE171" s="106"/>
      <c r="AF171" s="106"/>
      <c r="AG171" s="106"/>
      <c r="AH171" s="106"/>
      <c r="AI171" s="106"/>
      <c r="AJ171" s="106"/>
      <c r="AK171" s="106"/>
      <c r="AL171" s="106"/>
      <c r="AM171" s="106"/>
      <c r="AN171" s="106"/>
      <c r="AO171" s="106"/>
      <c r="AP171" s="106"/>
      <c r="AQ171" s="106"/>
      <c r="AR171" s="106"/>
      <c r="AS171" s="106"/>
      <c r="AT171" s="106"/>
      <c r="AU171" s="106"/>
      <c r="AV171" s="106"/>
      <c r="AW171" s="106"/>
      <c r="AX171" s="106"/>
      <c r="AY171" s="106"/>
      <c r="AZ171" s="106"/>
      <c r="BA171" s="106"/>
      <c r="BB171" s="106"/>
      <c r="BC171" s="106"/>
      <c r="BD171" s="106"/>
      <c r="BE171" s="106"/>
      <c r="BF171" s="106"/>
      <c r="BG171" s="106"/>
      <c r="BH171" s="106"/>
      <c r="BI171" s="106"/>
      <c r="BJ171" s="106"/>
      <c r="BK171" s="106"/>
      <c r="BL171" s="106"/>
      <c r="BM171" s="106"/>
      <c r="BN171" s="106"/>
      <c r="BO171" s="106"/>
      <c r="BP171" s="106"/>
      <c r="BQ171" s="106"/>
      <c r="BR171" s="106"/>
      <c r="BS171" s="106"/>
      <c r="BT171" s="106"/>
      <c r="BU171" s="106"/>
      <c r="BV171" s="106"/>
      <c r="BW171" s="106"/>
      <c r="BX171" s="106"/>
      <c r="BY171" s="106"/>
      <c r="BZ171" s="106"/>
      <c r="CA171" s="106"/>
      <c r="CB171" s="106"/>
      <c r="CC171" s="106"/>
      <c r="CD171" s="106"/>
      <c r="CE171" s="106"/>
      <c r="CF171" s="106"/>
      <c r="CG171" s="106"/>
      <c r="CH171" s="106"/>
      <c r="CI171" s="106"/>
      <c r="CJ171" s="106"/>
      <c r="CK171" s="106"/>
      <c r="CL171" s="106"/>
      <c r="CM171" s="106"/>
      <c r="CN171" s="106"/>
      <c r="CO171" s="106"/>
      <c r="CP171" s="106"/>
      <c r="CQ171" s="106"/>
      <c r="CR171" s="106"/>
      <c r="CS171" s="106"/>
      <c r="CT171" s="106"/>
      <c r="CU171" s="106"/>
      <c r="CV171" s="106"/>
      <c r="CW171" s="106"/>
      <c r="CX171" s="106"/>
      <c r="CY171" s="106"/>
      <c r="CZ171" s="106"/>
      <c r="DA171" s="106"/>
    </row>
    <row r="172" spans="13:105">
      <c r="M172" s="106"/>
      <c r="N172" s="106"/>
      <c r="O172" s="106"/>
      <c r="P172" s="106"/>
      <c r="Q172" s="106"/>
      <c r="R172" s="106"/>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6"/>
      <c r="BC172" s="106"/>
      <c r="BD172" s="106"/>
      <c r="BE172" s="106"/>
      <c r="BF172" s="106"/>
      <c r="BG172" s="106"/>
      <c r="BH172" s="106"/>
      <c r="BI172" s="106"/>
      <c r="BJ172" s="106"/>
      <c r="BK172" s="106"/>
      <c r="BL172" s="106"/>
      <c r="BM172" s="106"/>
      <c r="BN172" s="106"/>
      <c r="BO172" s="106"/>
      <c r="BP172" s="106"/>
      <c r="BQ172" s="106"/>
      <c r="BR172" s="106"/>
      <c r="BS172" s="106"/>
      <c r="BT172" s="106"/>
      <c r="BU172" s="106"/>
      <c r="BV172" s="106"/>
      <c r="BW172" s="106"/>
      <c r="BX172" s="106"/>
      <c r="BY172" s="106"/>
      <c r="BZ172" s="106"/>
      <c r="CA172" s="106"/>
      <c r="CB172" s="106"/>
      <c r="CC172" s="106"/>
      <c r="CD172" s="106"/>
      <c r="CE172" s="106"/>
      <c r="CF172" s="106"/>
      <c r="CG172" s="106"/>
      <c r="CH172" s="106"/>
      <c r="CI172" s="106"/>
      <c r="CJ172" s="106"/>
      <c r="CK172" s="106"/>
      <c r="CL172" s="106"/>
      <c r="CM172" s="106"/>
      <c r="CN172" s="106"/>
      <c r="CO172" s="106"/>
      <c r="CP172" s="106"/>
      <c r="CQ172" s="106"/>
      <c r="CR172" s="106"/>
      <c r="CS172" s="106"/>
      <c r="CT172" s="106"/>
      <c r="CU172" s="106"/>
      <c r="CV172" s="106"/>
      <c r="CW172" s="106"/>
      <c r="CX172" s="106"/>
      <c r="CY172" s="106"/>
      <c r="CZ172" s="106"/>
      <c r="DA172" s="106"/>
    </row>
    <row r="173" spans="13:105">
      <c r="M173" s="106"/>
      <c r="N173" s="106"/>
      <c r="O173" s="106"/>
      <c r="P173" s="106"/>
      <c r="Q173" s="106"/>
      <c r="R173" s="106"/>
      <c r="S173" s="106"/>
      <c r="T173" s="106"/>
      <c r="U173" s="106"/>
      <c r="V173" s="106"/>
      <c r="W173" s="106"/>
      <c r="X173" s="106"/>
      <c r="Y173" s="106"/>
      <c r="Z173" s="106"/>
      <c r="AA173" s="106"/>
      <c r="AB173" s="106"/>
      <c r="AC173" s="106"/>
      <c r="AD173" s="106"/>
      <c r="AE173" s="106"/>
      <c r="AF173" s="106"/>
      <c r="AG173" s="106"/>
      <c r="AH173" s="106"/>
      <c r="AI173" s="106"/>
      <c r="AJ173" s="106"/>
      <c r="AK173" s="106"/>
      <c r="AL173" s="106"/>
      <c r="AM173" s="106"/>
      <c r="AN173" s="106"/>
      <c r="AO173" s="106"/>
      <c r="AP173" s="106"/>
      <c r="AQ173" s="106"/>
      <c r="AR173" s="106"/>
      <c r="AS173" s="106"/>
      <c r="AT173" s="106"/>
      <c r="AU173" s="106"/>
      <c r="AV173" s="106"/>
      <c r="AW173" s="106"/>
      <c r="AX173" s="106"/>
      <c r="AY173" s="106"/>
      <c r="AZ173" s="106"/>
      <c r="BA173" s="106"/>
      <c r="BB173" s="106"/>
      <c r="BC173" s="106"/>
      <c r="BD173" s="106"/>
      <c r="BE173" s="106"/>
      <c r="BF173" s="106"/>
      <c r="BG173" s="106"/>
      <c r="BH173" s="106"/>
      <c r="BI173" s="106"/>
      <c r="BJ173" s="106"/>
      <c r="BK173" s="106"/>
      <c r="BL173" s="106"/>
      <c r="BM173" s="106"/>
      <c r="BN173" s="106"/>
      <c r="BO173" s="106"/>
      <c r="BP173" s="106"/>
      <c r="BQ173" s="106"/>
      <c r="BR173" s="106"/>
      <c r="BS173" s="106"/>
      <c r="BT173" s="106"/>
      <c r="BU173" s="106"/>
      <c r="BV173" s="106"/>
      <c r="BW173" s="106"/>
      <c r="BX173" s="106"/>
      <c r="BY173" s="106"/>
      <c r="BZ173" s="106"/>
      <c r="CA173" s="106"/>
      <c r="CB173" s="106"/>
      <c r="CC173" s="106"/>
      <c r="CD173" s="106"/>
      <c r="CE173" s="106"/>
      <c r="CF173" s="106"/>
      <c r="CG173" s="106"/>
      <c r="CH173" s="106"/>
      <c r="CI173" s="106"/>
      <c r="CJ173" s="106"/>
      <c r="CK173" s="106"/>
      <c r="CL173" s="106"/>
      <c r="CM173" s="106"/>
      <c r="CN173" s="106"/>
      <c r="CO173" s="106"/>
      <c r="CP173" s="106"/>
      <c r="CQ173" s="106"/>
      <c r="CR173" s="106"/>
      <c r="CS173" s="106"/>
      <c r="CT173" s="106"/>
      <c r="CU173" s="106"/>
      <c r="CV173" s="106"/>
      <c r="CW173" s="106"/>
      <c r="CX173" s="106"/>
      <c r="CY173" s="106"/>
      <c r="CZ173" s="106"/>
      <c r="DA173" s="106"/>
    </row>
    <row r="174" spans="13:105">
      <c r="M174" s="106"/>
      <c r="N174" s="106"/>
      <c r="O174" s="106"/>
      <c r="P174" s="106"/>
      <c r="Q174" s="106"/>
      <c r="R174" s="106"/>
      <c r="S174" s="106"/>
      <c r="T174" s="106"/>
      <c r="U174" s="106"/>
      <c r="V174" s="106"/>
      <c r="W174" s="106"/>
      <c r="X174" s="106"/>
      <c r="Y174" s="106"/>
      <c r="Z174" s="106"/>
      <c r="AA174" s="106"/>
      <c r="AB174" s="106"/>
      <c r="AC174" s="106"/>
      <c r="AD174" s="106"/>
      <c r="AE174" s="106"/>
      <c r="AF174" s="106"/>
      <c r="AG174" s="106"/>
      <c r="AH174" s="106"/>
      <c r="AI174" s="106"/>
      <c r="AJ174" s="106"/>
      <c r="AK174" s="106"/>
      <c r="AL174" s="106"/>
      <c r="AM174" s="106"/>
      <c r="AN174" s="106"/>
      <c r="AO174" s="106"/>
      <c r="AP174" s="106"/>
      <c r="AQ174" s="106"/>
      <c r="AR174" s="106"/>
      <c r="AS174" s="106"/>
      <c r="AT174" s="106"/>
      <c r="AU174" s="106"/>
      <c r="AV174" s="106"/>
      <c r="AW174" s="106"/>
      <c r="AX174" s="106"/>
      <c r="AY174" s="106"/>
      <c r="AZ174" s="106"/>
      <c r="BA174" s="106"/>
      <c r="BB174" s="106"/>
      <c r="BC174" s="106"/>
      <c r="BD174" s="106"/>
      <c r="BE174" s="106"/>
      <c r="BF174" s="106"/>
      <c r="BG174" s="106"/>
      <c r="BH174" s="106"/>
      <c r="BI174" s="106"/>
      <c r="BJ174" s="106"/>
      <c r="BK174" s="106"/>
      <c r="BL174" s="106"/>
      <c r="BM174" s="106"/>
      <c r="BN174" s="106"/>
      <c r="BO174" s="106"/>
      <c r="BP174" s="106"/>
      <c r="BQ174" s="106"/>
      <c r="BR174" s="106"/>
      <c r="BS174" s="106"/>
      <c r="BT174" s="106"/>
      <c r="BU174" s="106"/>
      <c r="BV174" s="106"/>
      <c r="BW174" s="106"/>
      <c r="BX174" s="106"/>
      <c r="BY174" s="106"/>
      <c r="BZ174" s="106"/>
      <c r="CA174" s="106"/>
      <c r="CB174" s="106"/>
      <c r="CC174" s="106"/>
      <c r="CD174" s="106"/>
      <c r="CE174" s="106"/>
      <c r="CF174" s="106"/>
      <c r="CG174" s="106"/>
      <c r="CH174" s="106"/>
      <c r="CI174" s="106"/>
      <c r="CJ174" s="106"/>
      <c r="CK174" s="106"/>
      <c r="CL174" s="106"/>
      <c r="CM174" s="106"/>
      <c r="CN174" s="106"/>
      <c r="CO174" s="106"/>
      <c r="CP174" s="106"/>
      <c r="CQ174" s="106"/>
      <c r="CR174" s="106"/>
      <c r="CS174" s="106"/>
      <c r="CT174" s="106"/>
      <c r="CU174" s="106"/>
      <c r="CV174" s="106"/>
      <c r="CW174" s="106"/>
      <c r="CX174" s="106"/>
      <c r="CY174" s="106"/>
      <c r="CZ174" s="106"/>
      <c r="DA174" s="106"/>
    </row>
    <row r="175" spans="13:105">
      <c r="M175" s="106"/>
      <c r="N175" s="106"/>
      <c r="O175" s="106"/>
      <c r="P175" s="106"/>
      <c r="Q175" s="106"/>
      <c r="R175" s="106"/>
      <c r="S175" s="106"/>
      <c r="T175" s="106"/>
      <c r="U175" s="106"/>
      <c r="V175" s="106"/>
      <c r="W175" s="106"/>
      <c r="X175" s="106"/>
      <c r="Y175" s="106"/>
      <c r="Z175" s="106"/>
      <c r="AA175" s="106"/>
      <c r="AB175" s="106"/>
      <c r="AC175" s="106"/>
      <c r="AD175" s="106"/>
      <c r="AE175" s="106"/>
      <c r="AF175" s="106"/>
      <c r="AG175" s="106"/>
      <c r="AH175" s="106"/>
      <c r="AI175" s="106"/>
      <c r="AJ175" s="106"/>
      <c r="AK175" s="106"/>
      <c r="AL175" s="106"/>
      <c r="AM175" s="106"/>
      <c r="AN175" s="106"/>
      <c r="AO175" s="106"/>
      <c r="AP175" s="106"/>
      <c r="AQ175" s="106"/>
      <c r="AR175" s="106"/>
      <c r="AS175" s="106"/>
      <c r="AT175" s="106"/>
      <c r="AU175" s="106"/>
      <c r="AV175" s="106"/>
      <c r="AW175" s="106"/>
      <c r="AX175" s="106"/>
      <c r="AY175" s="106"/>
      <c r="AZ175" s="106"/>
      <c r="BA175" s="106"/>
      <c r="BB175" s="106"/>
      <c r="BC175" s="106"/>
      <c r="BD175" s="106"/>
      <c r="BE175" s="106"/>
      <c r="BF175" s="106"/>
      <c r="BG175" s="106"/>
      <c r="BH175" s="106"/>
      <c r="BI175" s="106"/>
      <c r="BJ175" s="106"/>
      <c r="BK175" s="106"/>
      <c r="BL175" s="106"/>
      <c r="BM175" s="106"/>
      <c r="BN175" s="106"/>
      <c r="BO175" s="106"/>
      <c r="BP175" s="106"/>
      <c r="BQ175" s="106"/>
      <c r="BR175" s="106"/>
      <c r="BS175" s="106"/>
      <c r="BT175" s="106"/>
      <c r="BU175" s="106"/>
      <c r="BV175" s="106"/>
      <c r="BW175" s="106"/>
      <c r="BX175" s="106"/>
      <c r="BY175" s="106"/>
      <c r="BZ175" s="106"/>
      <c r="CA175" s="106"/>
      <c r="CB175" s="106"/>
      <c r="CC175" s="106"/>
      <c r="CD175" s="106"/>
      <c r="CE175" s="106"/>
      <c r="CF175" s="106"/>
      <c r="CG175" s="106"/>
      <c r="CH175" s="106"/>
      <c r="CI175" s="106"/>
      <c r="CJ175" s="106"/>
      <c r="CK175" s="106"/>
      <c r="CL175" s="106"/>
      <c r="CM175" s="106"/>
      <c r="CN175" s="106"/>
      <c r="CO175" s="106"/>
      <c r="CP175" s="106"/>
      <c r="CQ175" s="106"/>
      <c r="CR175" s="106"/>
      <c r="CS175" s="106"/>
      <c r="CT175" s="106"/>
      <c r="CU175" s="106"/>
      <c r="CV175" s="106"/>
      <c r="CW175" s="106"/>
      <c r="CX175" s="106"/>
      <c r="CY175" s="106"/>
      <c r="CZ175" s="106"/>
      <c r="DA175" s="106"/>
    </row>
    <row r="176" spans="13:105">
      <c r="M176" s="106"/>
      <c r="N176" s="106"/>
      <c r="O176" s="106"/>
      <c r="P176" s="106"/>
      <c r="Q176" s="106"/>
      <c r="R176" s="106"/>
      <c r="S176" s="106"/>
      <c r="T176" s="106"/>
      <c r="U176" s="106"/>
      <c r="V176" s="106"/>
      <c r="W176" s="106"/>
      <c r="X176" s="106"/>
      <c r="Y176" s="106"/>
      <c r="Z176" s="106"/>
      <c r="AA176" s="106"/>
      <c r="AB176" s="106"/>
      <c r="AC176" s="106"/>
      <c r="AD176" s="106"/>
      <c r="AE176" s="106"/>
      <c r="AF176" s="106"/>
      <c r="AG176" s="106"/>
      <c r="AH176" s="106"/>
      <c r="AI176" s="106"/>
      <c r="AJ176" s="106"/>
      <c r="AK176" s="106"/>
      <c r="AL176" s="106"/>
      <c r="AM176" s="106"/>
      <c r="AN176" s="106"/>
      <c r="AO176" s="106"/>
      <c r="AP176" s="106"/>
      <c r="AQ176" s="106"/>
      <c r="AR176" s="106"/>
      <c r="AS176" s="106"/>
      <c r="AT176" s="106"/>
      <c r="AU176" s="106"/>
      <c r="AV176" s="106"/>
      <c r="AW176" s="106"/>
      <c r="AX176" s="106"/>
      <c r="AY176" s="106"/>
      <c r="AZ176" s="106"/>
      <c r="BA176" s="106"/>
      <c r="BB176" s="106"/>
      <c r="BC176" s="106"/>
      <c r="BD176" s="106"/>
      <c r="BE176" s="106"/>
      <c r="BF176" s="106"/>
      <c r="BG176" s="106"/>
      <c r="BH176" s="106"/>
      <c r="BI176" s="106"/>
      <c r="BJ176" s="106"/>
      <c r="BK176" s="106"/>
      <c r="BL176" s="106"/>
      <c r="BM176" s="106"/>
      <c r="BN176" s="106"/>
      <c r="BO176" s="106"/>
      <c r="BP176" s="106"/>
      <c r="BQ176" s="106"/>
      <c r="BR176" s="106"/>
      <c r="BS176" s="106"/>
      <c r="BT176" s="106"/>
      <c r="BU176" s="106"/>
      <c r="BV176" s="106"/>
      <c r="BW176" s="106"/>
      <c r="BX176" s="106"/>
      <c r="BY176" s="106"/>
      <c r="BZ176" s="106"/>
      <c r="CA176" s="106"/>
      <c r="CB176" s="106"/>
      <c r="CC176" s="106"/>
      <c r="CD176" s="106"/>
      <c r="CE176" s="106"/>
      <c r="CF176" s="106"/>
      <c r="CG176" s="106"/>
      <c r="CH176" s="106"/>
      <c r="CI176" s="106"/>
      <c r="CJ176" s="106"/>
      <c r="CK176" s="106"/>
      <c r="CL176" s="106"/>
      <c r="CM176" s="106"/>
      <c r="CN176" s="106"/>
      <c r="CO176" s="106"/>
      <c r="CP176" s="106"/>
      <c r="CQ176" s="106"/>
      <c r="CR176" s="106"/>
      <c r="CS176" s="106"/>
      <c r="CT176" s="106"/>
      <c r="CU176" s="106"/>
      <c r="CV176" s="106"/>
      <c r="CW176" s="106"/>
      <c r="CX176" s="106"/>
      <c r="CY176" s="106"/>
      <c r="CZ176" s="106"/>
      <c r="DA176" s="106"/>
    </row>
    <row r="177" spans="13:105">
      <c r="M177" s="106"/>
      <c r="N177" s="106"/>
      <c r="O177" s="106"/>
      <c r="P177" s="106"/>
      <c r="Q177" s="106"/>
      <c r="R177" s="106"/>
      <c r="S177" s="106"/>
      <c r="T177" s="106"/>
      <c r="U177" s="106"/>
      <c r="V177" s="106"/>
      <c r="W177" s="106"/>
      <c r="X177" s="106"/>
      <c r="Y177" s="106"/>
      <c r="Z177" s="106"/>
      <c r="AA177" s="106"/>
      <c r="AB177" s="106"/>
      <c r="AC177" s="106"/>
      <c r="AD177" s="106"/>
      <c r="AE177" s="106"/>
      <c r="AF177" s="106"/>
      <c r="AG177" s="106"/>
      <c r="AH177" s="106"/>
      <c r="AI177" s="106"/>
      <c r="AJ177" s="106"/>
      <c r="AK177" s="106"/>
      <c r="AL177" s="106"/>
      <c r="AM177" s="106"/>
      <c r="AN177" s="106"/>
      <c r="AO177" s="106"/>
      <c r="AP177" s="106"/>
      <c r="AQ177" s="106"/>
      <c r="AR177" s="106"/>
      <c r="AS177" s="106"/>
      <c r="AT177" s="106"/>
      <c r="AU177" s="106"/>
      <c r="AV177" s="106"/>
      <c r="AW177" s="106"/>
      <c r="AX177" s="106"/>
      <c r="AY177" s="106"/>
      <c r="AZ177" s="106"/>
      <c r="BA177" s="106"/>
      <c r="BB177" s="106"/>
      <c r="BC177" s="106"/>
      <c r="BD177" s="106"/>
      <c r="BE177" s="106"/>
      <c r="BF177" s="106"/>
      <c r="BG177" s="106"/>
      <c r="BH177" s="106"/>
      <c r="BI177" s="106"/>
      <c r="BJ177" s="106"/>
      <c r="BK177" s="106"/>
      <c r="BL177" s="106"/>
      <c r="BM177" s="106"/>
      <c r="BN177" s="106"/>
      <c r="BO177" s="106"/>
      <c r="BP177" s="106"/>
      <c r="BQ177" s="106"/>
      <c r="BR177" s="106"/>
      <c r="BS177" s="106"/>
      <c r="BT177" s="106"/>
      <c r="BU177" s="106"/>
      <c r="BV177" s="106"/>
      <c r="BW177" s="106"/>
      <c r="BX177" s="106"/>
      <c r="BY177" s="106"/>
      <c r="BZ177" s="106"/>
      <c r="CA177" s="106"/>
      <c r="CB177" s="106"/>
      <c r="CC177" s="106"/>
      <c r="CD177" s="106"/>
      <c r="CE177" s="106"/>
      <c r="CF177" s="106"/>
      <c r="CG177" s="106"/>
      <c r="CH177" s="106"/>
      <c r="CI177" s="106"/>
      <c r="CJ177" s="106"/>
      <c r="CK177" s="106"/>
      <c r="CL177" s="106"/>
      <c r="CM177" s="106"/>
      <c r="CN177" s="106"/>
      <c r="CO177" s="106"/>
      <c r="CP177" s="106"/>
      <c r="CQ177" s="106"/>
      <c r="CR177" s="106"/>
      <c r="CS177" s="106"/>
      <c r="CT177" s="106"/>
      <c r="CU177" s="106"/>
      <c r="CV177" s="106"/>
      <c r="CW177" s="106"/>
      <c r="CX177" s="106"/>
      <c r="CY177" s="106"/>
      <c r="CZ177" s="106"/>
      <c r="DA177" s="106"/>
    </row>
    <row r="178" spans="13:105">
      <c r="M178" s="106"/>
      <c r="N178" s="106"/>
      <c r="O178" s="106"/>
      <c r="P178" s="106"/>
      <c r="Q178" s="106"/>
      <c r="R178" s="106"/>
      <c r="S178" s="106"/>
      <c r="T178" s="106"/>
      <c r="U178" s="106"/>
      <c r="V178" s="106"/>
      <c r="W178" s="106"/>
      <c r="X178" s="106"/>
      <c r="Y178" s="106"/>
      <c r="Z178" s="106"/>
      <c r="AA178" s="106"/>
      <c r="AB178" s="106"/>
      <c r="AC178" s="106"/>
      <c r="AD178" s="106"/>
      <c r="AE178" s="106"/>
      <c r="AF178" s="106"/>
      <c r="AG178" s="106"/>
      <c r="AH178" s="106"/>
      <c r="AI178" s="106"/>
      <c r="AJ178" s="106"/>
      <c r="AK178" s="106"/>
      <c r="AL178" s="106"/>
      <c r="AM178" s="106"/>
      <c r="AN178" s="106"/>
      <c r="AO178" s="106"/>
      <c r="AP178" s="106"/>
      <c r="AQ178" s="106"/>
      <c r="AR178" s="106"/>
      <c r="AS178" s="106"/>
      <c r="AT178" s="106"/>
      <c r="AU178" s="106"/>
      <c r="AV178" s="106"/>
      <c r="AW178" s="106"/>
      <c r="AX178" s="106"/>
      <c r="AY178" s="106"/>
      <c r="AZ178" s="106"/>
      <c r="BA178" s="106"/>
      <c r="BB178" s="106"/>
      <c r="BC178" s="106"/>
      <c r="BD178" s="106"/>
      <c r="BE178" s="106"/>
      <c r="BF178" s="106"/>
      <c r="BG178" s="106"/>
      <c r="BH178" s="106"/>
      <c r="BI178" s="106"/>
      <c r="BJ178" s="106"/>
      <c r="BK178" s="106"/>
      <c r="BL178" s="106"/>
      <c r="BM178" s="106"/>
      <c r="BN178" s="106"/>
      <c r="BO178" s="106"/>
      <c r="BP178" s="106"/>
      <c r="BQ178" s="106"/>
      <c r="BR178" s="106"/>
      <c r="BS178" s="106"/>
      <c r="BT178" s="106"/>
      <c r="BU178" s="106"/>
      <c r="BV178" s="106"/>
      <c r="BW178" s="106"/>
      <c r="BX178" s="106"/>
      <c r="BY178" s="106"/>
      <c r="BZ178" s="106"/>
      <c r="CA178" s="106"/>
      <c r="CB178" s="106"/>
      <c r="CC178" s="106"/>
      <c r="CD178" s="106"/>
      <c r="CE178" s="106"/>
      <c r="CF178" s="106"/>
      <c r="CG178" s="106"/>
      <c r="CH178" s="106"/>
      <c r="CI178" s="106"/>
      <c r="CJ178" s="106"/>
      <c r="CK178" s="106"/>
      <c r="CL178" s="106"/>
      <c r="CM178" s="106"/>
      <c r="CN178" s="106"/>
      <c r="CO178" s="106"/>
      <c r="CP178" s="106"/>
      <c r="CQ178" s="106"/>
      <c r="CR178" s="106"/>
      <c r="CS178" s="106"/>
      <c r="CT178" s="106"/>
      <c r="CU178" s="106"/>
      <c r="CV178" s="106"/>
      <c r="CW178" s="106"/>
      <c r="CX178" s="106"/>
      <c r="CY178" s="106"/>
      <c r="CZ178" s="106"/>
      <c r="DA178" s="106"/>
    </row>
    <row r="179" spans="13:105">
      <c r="M179" s="106"/>
      <c r="N179" s="106"/>
      <c r="O179" s="106"/>
      <c r="P179" s="106"/>
      <c r="Q179" s="106"/>
      <c r="R179" s="106"/>
      <c r="S179" s="106"/>
      <c r="T179" s="106"/>
      <c r="U179" s="106"/>
      <c r="V179" s="106"/>
      <c r="W179" s="106"/>
      <c r="X179" s="106"/>
      <c r="Y179" s="106"/>
      <c r="Z179" s="106"/>
      <c r="AA179" s="106"/>
      <c r="AB179" s="106"/>
      <c r="AC179" s="106"/>
      <c r="AD179" s="106"/>
      <c r="AE179" s="106"/>
      <c r="AF179" s="106"/>
      <c r="AG179" s="106"/>
      <c r="AH179" s="106"/>
      <c r="AI179" s="106"/>
      <c r="AJ179" s="106"/>
      <c r="AK179" s="106"/>
      <c r="AL179" s="106"/>
      <c r="AM179" s="106"/>
      <c r="AN179" s="106"/>
      <c r="AO179" s="106"/>
      <c r="AP179" s="106"/>
      <c r="AQ179" s="106"/>
      <c r="AR179" s="106"/>
      <c r="AS179" s="106"/>
      <c r="AT179" s="106"/>
      <c r="AU179" s="106"/>
      <c r="AV179" s="106"/>
      <c r="AW179" s="106"/>
      <c r="AX179" s="106"/>
      <c r="AY179" s="106"/>
      <c r="AZ179" s="106"/>
      <c r="BA179" s="106"/>
      <c r="BB179" s="106"/>
      <c r="BC179" s="106"/>
      <c r="BD179" s="106"/>
      <c r="BE179" s="106"/>
      <c r="BF179" s="106"/>
      <c r="BG179" s="106"/>
      <c r="BH179" s="106"/>
      <c r="BI179" s="106"/>
      <c r="BJ179" s="106"/>
      <c r="BK179" s="106"/>
      <c r="BL179" s="106"/>
      <c r="BM179" s="106"/>
      <c r="BN179" s="106"/>
      <c r="BO179" s="106"/>
      <c r="BP179" s="106"/>
      <c r="BQ179" s="106"/>
      <c r="BR179" s="106"/>
      <c r="BS179" s="106"/>
      <c r="BT179" s="106"/>
      <c r="BU179" s="106"/>
      <c r="BV179" s="106"/>
      <c r="BW179" s="106"/>
      <c r="BX179" s="106"/>
      <c r="BY179" s="106"/>
      <c r="BZ179" s="106"/>
      <c r="CA179" s="106"/>
      <c r="CB179" s="106"/>
      <c r="CC179" s="106"/>
      <c r="CD179" s="106"/>
      <c r="CE179" s="106"/>
      <c r="CF179" s="106"/>
      <c r="CG179" s="106"/>
      <c r="CH179" s="106"/>
      <c r="CI179" s="106"/>
      <c r="CJ179" s="106"/>
      <c r="CK179" s="106"/>
      <c r="CL179" s="106"/>
      <c r="CM179" s="106"/>
      <c r="CN179" s="106"/>
      <c r="CO179" s="106"/>
      <c r="CP179" s="106"/>
      <c r="CQ179" s="106"/>
      <c r="CR179" s="106"/>
      <c r="CS179" s="106"/>
      <c r="CT179" s="106"/>
      <c r="CU179" s="106"/>
      <c r="CV179" s="106"/>
      <c r="CW179" s="106"/>
      <c r="CX179" s="106"/>
      <c r="CY179" s="106"/>
      <c r="CZ179" s="106"/>
      <c r="DA179" s="106"/>
    </row>
    <row r="180" spans="13:105">
      <c r="M180" s="106"/>
      <c r="N180" s="106"/>
      <c r="O180" s="106"/>
      <c r="P180" s="106"/>
      <c r="Q180" s="106"/>
      <c r="R180" s="106"/>
      <c r="S180" s="106"/>
      <c r="T180" s="106"/>
      <c r="U180" s="106"/>
      <c r="V180" s="106"/>
      <c r="W180" s="106"/>
      <c r="X180" s="106"/>
      <c r="Y180" s="106"/>
      <c r="Z180" s="106"/>
      <c r="AA180" s="106"/>
      <c r="AB180" s="106"/>
      <c r="AC180" s="106"/>
      <c r="AD180" s="106"/>
      <c r="AE180" s="106"/>
      <c r="AF180" s="106"/>
      <c r="AG180" s="106"/>
      <c r="AH180" s="106"/>
      <c r="AI180" s="106"/>
      <c r="AJ180" s="106"/>
      <c r="AK180" s="106"/>
      <c r="AL180" s="106"/>
      <c r="AM180" s="106"/>
      <c r="AN180" s="106"/>
      <c r="AO180" s="106"/>
      <c r="AP180" s="106"/>
      <c r="AQ180" s="106"/>
      <c r="AR180" s="106"/>
      <c r="AS180" s="106"/>
      <c r="AT180" s="106"/>
      <c r="AU180" s="106"/>
      <c r="AV180" s="106"/>
      <c r="AW180" s="106"/>
      <c r="AX180" s="106"/>
      <c r="AY180" s="106"/>
      <c r="AZ180" s="106"/>
      <c r="BA180" s="106"/>
      <c r="BB180" s="106"/>
      <c r="BC180" s="106"/>
      <c r="BD180" s="106"/>
      <c r="BE180" s="106"/>
      <c r="BF180" s="106"/>
      <c r="BG180" s="106"/>
      <c r="BH180" s="106"/>
      <c r="BI180" s="106"/>
      <c r="BJ180" s="106"/>
      <c r="BK180" s="106"/>
      <c r="BL180" s="106"/>
      <c r="BM180" s="106"/>
      <c r="BN180" s="106"/>
      <c r="BO180" s="106"/>
      <c r="BP180" s="106"/>
      <c r="BQ180" s="106"/>
      <c r="BR180" s="106"/>
      <c r="BS180" s="106"/>
      <c r="BT180" s="106"/>
      <c r="BU180" s="106"/>
      <c r="BV180" s="106"/>
      <c r="BW180" s="106"/>
      <c r="BX180" s="106"/>
      <c r="BY180" s="106"/>
      <c r="BZ180" s="106"/>
      <c r="CA180" s="106"/>
      <c r="CB180" s="106"/>
      <c r="CC180" s="106"/>
      <c r="CD180" s="106"/>
      <c r="CE180" s="106"/>
      <c r="CF180" s="106"/>
      <c r="CG180" s="106"/>
      <c r="CH180" s="106"/>
      <c r="CI180" s="106"/>
      <c r="CJ180" s="106"/>
      <c r="CK180" s="106"/>
      <c r="CL180" s="106"/>
      <c r="CM180" s="106"/>
      <c r="CN180" s="106"/>
      <c r="CO180" s="106"/>
      <c r="CP180" s="106"/>
      <c r="CQ180" s="106"/>
      <c r="CR180" s="106"/>
      <c r="CS180" s="106"/>
      <c r="CT180" s="106"/>
      <c r="CU180" s="106"/>
      <c r="CV180" s="106"/>
      <c r="CW180" s="106"/>
      <c r="CX180" s="106"/>
      <c r="CY180" s="106"/>
      <c r="CZ180" s="106"/>
      <c r="DA180" s="106"/>
    </row>
    <row r="181" spans="13:105">
      <c r="M181" s="106"/>
      <c r="N181" s="106"/>
      <c r="O181" s="106"/>
      <c r="P181" s="106"/>
      <c r="Q181" s="106"/>
      <c r="R181" s="106"/>
      <c r="S181" s="106"/>
      <c r="T181" s="106"/>
      <c r="U181" s="106"/>
      <c r="V181" s="106"/>
      <c r="W181" s="106"/>
      <c r="X181" s="106"/>
      <c r="Y181" s="106"/>
      <c r="Z181" s="106"/>
      <c r="AA181" s="106"/>
      <c r="AB181" s="106"/>
      <c r="AC181" s="106"/>
      <c r="AD181" s="106"/>
      <c r="AE181" s="106"/>
      <c r="AF181" s="106"/>
      <c r="AG181" s="106"/>
      <c r="AH181" s="106"/>
      <c r="AI181" s="106"/>
      <c r="AJ181" s="106"/>
      <c r="AK181" s="106"/>
      <c r="AL181" s="106"/>
      <c r="AM181" s="106"/>
      <c r="AN181" s="106"/>
      <c r="AO181" s="106"/>
      <c r="AP181" s="106"/>
      <c r="AQ181" s="106"/>
      <c r="AR181" s="106"/>
      <c r="AS181" s="106"/>
      <c r="AT181" s="106"/>
      <c r="AU181" s="106"/>
      <c r="AV181" s="106"/>
      <c r="AW181" s="106"/>
      <c r="AX181" s="106"/>
      <c r="AY181" s="106"/>
      <c r="AZ181" s="106"/>
      <c r="BA181" s="106"/>
      <c r="BB181" s="106"/>
      <c r="BC181" s="106"/>
      <c r="BD181" s="106"/>
      <c r="BE181" s="106"/>
      <c r="BF181" s="106"/>
      <c r="BG181" s="106"/>
      <c r="BH181" s="106"/>
      <c r="BI181" s="106"/>
      <c r="BJ181" s="106"/>
      <c r="BK181" s="106"/>
      <c r="BL181" s="106"/>
      <c r="BM181" s="106"/>
      <c r="BN181" s="106"/>
      <c r="BO181" s="106"/>
      <c r="BP181" s="106"/>
      <c r="BQ181" s="106"/>
      <c r="BR181" s="106"/>
      <c r="BS181" s="106"/>
      <c r="BT181" s="106"/>
      <c r="BU181" s="106"/>
      <c r="BV181" s="106"/>
      <c r="BW181" s="106"/>
      <c r="BX181" s="106"/>
      <c r="BY181" s="106"/>
      <c r="BZ181" s="106"/>
      <c r="CA181" s="106"/>
      <c r="CB181" s="106"/>
      <c r="CC181" s="106"/>
      <c r="CD181" s="106"/>
      <c r="CE181" s="106"/>
      <c r="CF181" s="106"/>
      <c r="CG181" s="106"/>
      <c r="CH181" s="106"/>
      <c r="CI181" s="106"/>
      <c r="CJ181" s="106"/>
      <c r="CK181" s="106"/>
      <c r="CL181" s="106"/>
      <c r="CM181" s="106"/>
      <c r="CN181" s="106"/>
      <c r="CO181" s="106"/>
      <c r="CP181" s="106"/>
      <c r="CQ181" s="106"/>
      <c r="CR181" s="106"/>
      <c r="CS181" s="106"/>
      <c r="CT181" s="106"/>
      <c r="CU181" s="106"/>
      <c r="CV181" s="106"/>
      <c r="CW181" s="106"/>
      <c r="CX181" s="106"/>
      <c r="CY181" s="106"/>
      <c r="CZ181" s="106"/>
      <c r="DA181" s="106"/>
    </row>
    <row r="182" spans="13:105">
      <c r="M182" s="106"/>
      <c r="N182" s="106"/>
      <c r="O182" s="106"/>
      <c r="P182" s="106"/>
      <c r="Q182" s="106"/>
      <c r="R182" s="106"/>
      <c r="S182" s="106"/>
      <c r="T182" s="106"/>
      <c r="U182" s="106"/>
      <c r="V182" s="106"/>
      <c r="W182" s="106"/>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06"/>
      <c r="AT182" s="106"/>
      <c r="AU182" s="106"/>
      <c r="AV182" s="106"/>
      <c r="AW182" s="106"/>
      <c r="AX182" s="106"/>
      <c r="AY182" s="106"/>
      <c r="AZ182" s="106"/>
      <c r="BA182" s="106"/>
      <c r="BB182" s="106"/>
      <c r="BC182" s="106"/>
      <c r="BD182" s="106"/>
      <c r="BE182" s="106"/>
      <c r="BF182" s="106"/>
      <c r="BG182" s="106"/>
      <c r="BH182" s="106"/>
      <c r="BI182" s="106"/>
      <c r="BJ182" s="106"/>
      <c r="BK182" s="106"/>
      <c r="BL182" s="106"/>
      <c r="BM182" s="106"/>
      <c r="BN182" s="106"/>
      <c r="BO182" s="106"/>
      <c r="BP182" s="106"/>
      <c r="BQ182" s="106"/>
      <c r="BR182" s="106"/>
      <c r="BS182" s="106"/>
      <c r="BT182" s="106"/>
      <c r="BU182" s="106"/>
      <c r="BV182" s="106"/>
      <c r="BW182" s="106"/>
      <c r="BX182" s="106"/>
      <c r="BY182" s="106"/>
      <c r="BZ182" s="106"/>
      <c r="CA182" s="106"/>
      <c r="CB182" s="106"/>
      <c r="CC182" s="106"/>
      <c r="CD182" s="106"/>
      <c r="CE182" s="106"/>
      <c r="CF182" s="106"/>
      <c r="CG182" s="106"/>
      <c r="CH182" s="106"/>
      <c r="CI182" s="106"/>
      <c r="CJ182" s="106"/>
      <c r="CK182" s="106"/>
      <c r="CL182" s="106"/>
      <c r="CM182" s="106"/>
      <c r="CN182" s="106"/>
      <c r="CO182" s="106"/>
      <c r="CP182" s="106"/>
      <c r="CQ182" s="106"/>
      <c r="CR182" s="106"/>
      <c r="CS182" s="106"/>
      <c r="CT182" s="106"/>
      <c r="CU182" s="106"/>
      <c r="CV182" s="106"/>
      <c r="CW182" s="106"/>
      <c r="CX182" s="106"/>
      <c r="CY182" s="106"/>
      <c r="CZ182" s="106"/>
      <c r="DA182" s="106"/>
    </row>
    <row r="183" spans="13:105">
      <c r="M183" s="106"/>
      <c r="N183" s="106"/>
      <c r="O183" s="106"/>
      <c r="P183" s="106"/>
      <c r="Q183" s="106"/>
      <c r="R183" s="106"/>
      <c r="S183" s="106"/>
      <c r="T183" s="106"/>
      <c r="U183" s="106"/>
      <c r="V183" s="106"/>
      <c r="W183" s="106"/>
      <c r="X183" s="106"/>
      <c r="Y183" s="106"/>
      <c r="Z183" s="106"/>
      <c r="AA183" s="106"/>
      <c r="AB183" s="106"/>
      <c r="AC183" s="106"/>
      <c r="AD183" s="106"/>
      <c r="AE183" s="106"/>
      <c r="AF183" s="106"/>
      <c r="AG183" s="106"/>
      <c r="AH183" s="106"/>
      <c r="AI183" s="106"/>
      <c r="AJ183" s="106"/>
      <c r="AK183" s="106"/>
      <c r="AL183" s="106"/>
      <c r="AM183" s="106"/>
      <c r="AN183" s="106"/>
      <c r="AO183" s="106"/>
      <c r="AP183" s="106"/>
      <c r="AQ183" s="106"/>
      <c r="AR183" s="106"/>
      <c r="AS183" s="106"/>
      <c r="AT183" s="106"/>
      <c r="AU183" s="106"/>
      <c r="AV183" s="106"/>
      <c r="AW183" s="106"/>
      <c r="AX183" s="106"/>
      <c r="AY183" s="106"/>
      <c r="AZ183" s="106"/>
      <c r="BA183" s="106"/>
      <c r="BB183" s="106"/>
      <c r="BC183" s="106"/>
      <c r="BD183" s="106"/>
      <c r="BE183" s="106"/>
      <c r="BF183" s="106"/>
      <c r="BG183" s="106"/>
      <c r="BH183" s="106"/>
      <c r="BI183" s="106"/>
      <c r="BJ183" s="106"/>
      <c r="BK183" s="106"/>
      <c r="BL183" s="106"/>
      <c r="BM183" s="106"/>
      <c r="BN183" s="106"/>
      <c r="BO183" s="106"/>
      <c r="BP183" s="106"/>
      <c r="BQ183" s="106"/>
      <c r="BR183" s="106"/>
      <c r="BS183" s="106"/>
      <c r="BT183" s="106"/>
      <c r="BU183" s="106"/>
      <c r="BV183" s="106"/>
      <c r="BW183" s="106"/>
      <c r="BX183" s="106"/>
      <c r="BY183" s="106"/>
      <c r="BZ183" s="106"/>
      <c r="CA183" s="106"/>
      <c r="CB183" s="106"/>
      <c r="CC183" s="106"/>
      <c r="CD183" s="106"/>
      <c r="CE183" s="106"/>
      <c r="CF183" s="106"/>
      <c r="CG183" s="106"/>
      <c r="CH183" s="106"/>
      <c r="CI183" s="106"/>
      <c r="CJ183" s="106"/>
      <c r="CK183" s="106"/>
      <c r="CL183" s="106"/>
      <c r="CM183" s="106"/>
      <c r="CN183" s="106"/>
      <c r="CO183" s="106"/>
      <c r="CP183" s="106"/>
      <c r="CQ183" s="106"/>
      <c r="CR183" s="106"/>
      <c r="CS183" s="106"/>
      <c r="CT183" s="106"/>
      <c r="CU183" s="106"/>
      <c r="CV183" s="106"/>
      <c r="CW183" s="106"/>
      <c r="CX183" s="106"/>
      <c r="CY183" s="106"/>
      <c r="CZ183" s="106"/>
      <c r="DA183" s="106"/>
    </row>
    <row r="184" spans="13:105">
      <c r="M184" s="106"/>
      <c r="N184" s="106"/>
      <c r="O184" s="106"/>
      <c r="P184" s="106"/>
      <c r="Q184" s="106"/>
      <c r="R184" s="106"/>
      <c r="S184" s="106"/>
      <c r="T184" s="106"/>
      <c r="U184" s="106"/>
      <c r="V184" s="106"/>
      <c r="W184" s="106"/>
      <c r="X184" s="106"/>
      <c r="Y184" s="106"/>
      <c r="Z184" s="106"/>
      <c r="AA184" s="106"/>
      <c r="AB184" s="106"/>
      <c r="AC184" s="106"/>
      <c r="AD184" s="106"/>
      <c r="AE184" s="106"/>
      <c r="AF184" s="106"/>
      <c r="AG184" s="106"/>
      <c r="AH184" s="106"/>
      <c r="AI184" s="106"/>
      <c r="AJ184" s="106"/>
      <c r="AK184" s="106"/>
      <c r="AL184" s="106"/>
      <c r="AM184" s="106"/>
      <c r="AN184" s="106"/>
      <c r="AO184" s="106"/>
      <c r="AP184" s="106"/>
      <c r="AQ184" s="106"/>
      <c r="AR184" s="106"/>
      <c r="AS184" s="106"/>
      <c r="AT184" s="106"/>
      <c r="AU184" s="106"/>
      <c r="AV184" s="106"/>
      <c r="AW184" s="106"/>
      <c r="AX184" s="106"/>
      <c r="AY184" s="106"/>
      <c r="AZ184" s="106"/>
      <c r="BA184" s="106"/>
      <c r="BB184" s="106"/>
      <c r="BC184" s="106"/>
      <c r="BD184" s="106"/>
      <c r="BE184" s="106"/>
      <c r="BF184" s="106"/>
      <c r="BG184" s="106"/>
      <c r="BH184" s="106"/>
      <c r="BI184" s="106"/>
      <c r="BJ184" s="106"/>
      <c r="BK184" s="106"/>
      <c r="BL184" s="106"/>
      <c r="BM184" s="106"/>
      <c r="BN184" s="106"/>
      <c r="BO184" s="106"/>
      <c r="BP184" s="106"/>
      <c r="BQ184" s="106"/>
      <c r="BR184" s="106"/>
      <c r="BS184" s="106"/>
      <c r="BT184" s="106"/>
      <c r="BU184" s="106"/>
      <c r="BV184" s="106"/>
      <c r="BW184" s="106"/>
      <c r="BX184" s="106"/>
      <c r="BY184" s="106"/>
      <c r="BZ184" s="106"/>
      <c r="CA184" s="106"/>
      <c r="CB184" s="106"/>
      <c r="CC184" s="106"/>
      <c r="CD184" s="106"/>
      <c r="CE184" s="106"/>
      <c r="CF184" s="106"/>
      <c r="CG184" s="106"/>
      <c r="CH184" s="106"/>
      <c r="CI184" s="106"/>
      <c r="CJ184" s="106"/>
      <c r="CK184" s="106"/>
      <c r="CL184" s="106"/>
      <c r="CM184" s="106"/>
      <c r="CN184" s="106"/>
      <c r="CO184" s="106"/>
      <c r="CP184" s="106"/>
      <c r="CQ184" s="106"/>
      <c r="CR184" s="106"/>
      <c r="CS184" s="106"/>
      <c r="CT184" s="106"/>
      <c r="CU184" s="106"/>
      <c r="CV184" s="106"/>
      <c r="CW184" s="106"/>
      <c r="CX184" s="106"/>
      <c r="CY184" s="106"/>
      <c r="CZ184" s="106"/>
      <c r="DA184" s="106"/>
    </row>
    <row r="185" spans="13:105">
      <c r="M185" s="106"/>
      <c r="N185" s="106"/>
      <c r="O185" s="106"/>
      <c r="P185" s="106"/>
      <c r="Q185" s="106"/>
      <c r="R185" s="106"/>
      <c r="S185" s="106"/>
      <c r="T185" s="106"/>
      <c r="U185" s="106"/>
      <c r="V185" s="106"/>
      <c r="W185" s="106"/>
      <c r="X185" s="106"/>
      <c r="Y185" s="106"/>
      <c r="Z185" s="106"/>
      <c r="AA185" s="106"/>
      <c r="AB185" s="106"/>
      <c r="AC185" s="106"/>
      <c r="AD185" s="106"/>
      <c r="AE185" s="106"/>
      <c r="AF185" s="106"/>
      <c r="AG185" s="106"/>
      <c r="AH185" s="106"/>
      <c r="AI185" s="106"/>
      <c r="AJ185" s="106"/>
      <c r="AK185" s="106"/>
      <c r="AL185" s="106"/>
      <c r="AM185" s="106"/>
      <c r="AN185" s="106"/>
      <c r="AO185" s="106"/>
      <c r="AP185" s="106"/>
      <c r="AQ185" s="106"/>
      <c r="AR185" s="106"/>
      <c r="AS185" s="106"/>
      <c r="AT185" s="106"/>
      <c r="AU185" s="106"/>
      <c r="AV185" s="106"/>
      <c r="AW185" s="106"/>
      <c r="AX185" s="106"/>
      <c r="AY185" s="106"/>
      <c r="AZ185" s="106"/>
      <c r="BA185" s="106"/>
      <c r="BB185" s="106"/>
      <c r="BC185" s="106"/>
      <c r="BD185" s="106"/>
      <c r="BE185" s="106"/>
      <c r="BF185" s="106"/>
      <c r="BG185" s="106"/>
      <c r="BH185" s="106"/>
      <c r="BI185" s="106"/>
      <c r="BJ185" s="106"/>
      <c r="BK185" s="106"/>
      <c r="BL185" s="106"/>
      <c r="BM185" s="106"/>
      <c r="BN185" s="106"/>
      <c r="BO185" s="106"/>
      <c r="BP185" s="106"/>
      <c r="BQ185" s="106"/>
      <c r="BR185" s="106"/>
      <c r="BS185" s="106"/>
      <c r="BT185" s="106"/>
      <c r="BU185" s="106"/>
      <c r="BV185" s="106"/>
      <c r="BW185" s="106"/>
      <c r="BX185" s="106"/>
      <c r="BY185" s="106"/>
      <c r="BZ185" s="106"/>
      <c r="CA185" s="106"/>
      <c r="CB185" s="106"/>
      <c r="CC185" s="106"/>
      <c r="CD185" s="106"/>
      <c r="CE185" s="106"/>
      <c r="CF185" s="106"/>
      <c r="CG185" s="106"/>
      <c r="CH185" s="106"/>
      <c r="CI185" s="106"/>
      <c r="CJ185" s="106"/>
      <c r="CK185" s="106"/>
      <c r="CL185" s="106"/>
      <c r="CM185" s="106"/>
      <c r="CN185" s="106"/>
      <c r="CO185" s="106"/>
      <c r="CP185" s="106"/>
      <c r="CQ185" s="106"/>
      <c r="CR185" s="106"/>
      <c r="CS185" s="106"/>
      <c r="CT185" s="106"/>
      <c r="CU185" s="106"/>
      <c r="CV185" s="106"/>
      <c r="CW185" s="106"/>
      <c r="CX185" s="106"/>
      <c r="CY185" s="106"/>
      <c r="CZ185" s="106"/>
      <c r="DA185" s="106"/>
    </row>
    <row r="186" spans="13:105">
      <c r="M186" s="106"/>
      <c r="N186" s="106"/>
      <c r="O186" s="106"/>
      <c r="P186" s="106"/>
      <c r="Q186" s="106"/>
      <c r="R186" s="106"/>
      <c r="S186" s="106"/>
      <c r="T186" s="106"/>
      <c r="U186" s="106"/>
      <c r="V186" s="106"/>
      <c r="W186" s="106"/>
      <c r="X186" s="106"/>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6"/>
      <c r="AZ186" s="106"/>
      <c r="BA186" s="106"/>
      <c r="BB186" s="106"/>
      <c r="BC186" s="106"/>
      <c r="BD186" s="106"/>
      <c r="BE186" s="106"/>
      <c r="BF186" s="106"/>
      <c r="BG186" s="106"/>
      <c r="BH186" s="106"/>
      <c r="BI186" s="106"/>
      <c r="BJ186" s="106"/>
      <c r="BK186" s="106"/>
      <c r="BL186" s="106"/>
      <c r="BM186" s="106"/>
      <c r="BN186" s="106"/>
      <c r="BO186" s="106"/>
      <c r="BP186" s="106"/>
      <c r="BQ186" s="106"/>
      <c r="BR186" s="106"/>
      <c r="BS186" s="106"/>
      <c r="BT186" s="106"/>
      <c r="BU186" s="106"/>
      <c r="BV186" s="106"/>
      <c r="BW186" s="106"/>
      <c r="BX186" s="106"/>
      <c r="BY186" s="106"/>
      <c r="BZ186" s="106"/>
      <c r="CA186" s="106"/>
      <c r="CB186" s="106"/>
      <c r="CC186" s="106"/>
      <c r="CD186" s="106"/>
      <c r="CE186" s="106"/>
      <c r="CF186" s="106"/>
      <c r="CG186" s="106"/>
      <c r="CH186" s="106"/>
      <c r="CI186" s="106"/>
      <c r="CJ186" s="106"/>
      <c r="CK186" s="106"/>
      <c r="CL186" s="106"/>
      <c r="CM186" s="106"/>
      <c r="CN186" s="106"/>
      <c r="CO186" s="106"/>
      <c r="CP186" s="106"/>
      <c r="CQ186" s="106"/>
      <c r="CR186" s="106"/>
      <c r="CS186" s="106"/>
      <c r="CT186" s="106"/>
      <c r="CU186" s="106"/>
      <c r="CV186" s="106"/>
      <c r="CW186" s="106"/>
      <c r="CX186" s="106"/>
      <c r="CY186" s="106"/>
      <c r="CZ186" s="106"/>
      <c r="DA186" s="106"/>
    </row>
    <row r="187" spans="13:105">
      <c r="M187" s="106"/>
      <c r="N187" s="106"/>
      <c r="O187" s="106"/>
      <c r="P187" s="106"/>
      <c r="Q187" s="106"/>
      <c r="R187" s="106"/>
      <c r="S187" s="106"/>
      <c r="T187" s="106"/>
      <c r="U187" s="106"/>
      <c r="V187" s="106"/>
      <c r="W187" s="106"/>
      <c r="X187" s="106"/>
      <c r="Y187" s="106"/>
      <c r="Z187" s="106"/>
      <c r="AA187" s="106"/>
      <c r="AB187" s="106"/>
      <c r="AC187" s="106"/>
      <c r="AD187" s="106"/>
      <c r="AE187" s="106"/>
      <c r="AF187" s="106"/>
      <c r="AG187" s="106"/>
      <c r="AH187" s="106"/>
      <c r="AI187" s="106"/>
      <c r="AJ187" s="106"/>
      <c r="AK187" s="106"/>
      <c r="AL187" s="106"/>
      <c r="AM187" s="106"/>
      <c r="AN187" s="106"/>
      <c r="AO187" s="106"/>
      <c r="AP187" s="106"/>
      <c r="AQ187" s="106"/>
      <c r="AR187" s="106"/>
      <c r="AS187" s="106"/>
      <c r="AT187" s="106"/>
      <c r="AU187" s="106"/>
      <c r="AV187" s="106"/>
      <c r="AW187" s="106"/>
      <c r="AX187" s="106"/>
      <c r="AY187" s="106"/>
      <c r="AZ187" s="106"/>
      <c r="BA187" s="106"/>
      <c r="BB187" s="106"/>
      <c r="BC187" s="106"/>
      <c r="BD187" s="106"/>
      <c r="BE187" s="106"/>
      <c r="BF187" s="106"/>
      <c r="BG187" s="106"/>
      <c r="BH187" s="106"/>
      <c r="BI187" s="106"/>
      <c r="BJ187" s="106"/>
      <c r="BK187" s="106"/>
      <c r="BL187" s="106"/>
      <c r="BM187" s="106"/>
      <c r="BN187" s="106"/>
      <c r="BO187" s="106"/>
      <c r="BP187" s="106"/>
      <c r="BQ187" s="106"/>
      <c r="BR187" s="106"/>
      <c r="BS187" s="106"/>
      <c r="BT187" s="106"/>
      <c r="BU187" s="106"/>
      <c r="BV187" s="106"/>
      <c r="BW187" s="106"/>
      <c r="BX187" s="106"/>
      <c r="BY187" s="106"/>
      <c r="BZ187" s="106"/>
      <c r="CA187" s="106"/>
      <c r="CB187" s="106"/>
      <c r="CC187" s="106"/>
      <c r="CD187" s="106"/>
      <c r="CE187" s="106"/>
      <c r="CF187" s="106"/>
      <c r="CG187" s="106"/>
      <c r="CH187" s="106"/>
      <c r="CI187" s="106"/>
      <c r="CJ187" s="106"/>
      <c r="CK187" s="106"/>
      <c r="CL187" s="106"/>
      <c r="CM187" s="106"/>
      <c r="CN187" s="106"/>
      <c r="CO187" s="106"/>
      <c r="CP187" s="106"/>
      <c r="CQ187" s="106"/>
      <c r="CR187" s="106"/>
      <c r="CS187" s="106"/>
      <c r="CT187" s="106"/>
      <c r="CU187" s="106"/>
      <c r="CV187" s="106"/>
      <c r="CW187" s="106"/>
      <c r="CX187" s="106"/>
      <c r="CY187" s="106"/>
      <c r="CZ187" s="106"/>
      <c r="DA187" s="106"/>
    </row>
    <row r="188" spans="13:105">
      <c r="M188" s="106"/>
      <c r="N188" s="106"/>
      <c r="O188" s="106"/>
      <c r="P188" s="106"/>
      <c r="Q188" s="106"/>
      <c r="R188" s="106"/>
      <c r="S188" s="106"/>
      <c r="T188" s="106"/>
      <c r="U188" s="106"/>
      <c r="V188" s="106"/>
      <c r="W188" s="106"/>
      <c r="X188" s="106"/>
      <c r="Y188" s="106"/>
      <c r="Z188" s="106"/>
      <c r="AA188" s="106"/>
      <c r="AB188" s="106"/>
      <c r="AC188" s="106"/>
      <c r="AD188" s="106"/>
      <c r="AE188" s="106"/>
      <c r="AF188" s="106"/>
      <c r="AG188" s="106"/>
      <c r="AH188" s="106"/>
      <c r="AI188" s="106"/>
      <c r="AJ188" s="106"/>
      <c r="AK188" s="106"/>
      <c r="AL188" s="106"/>
      <c r="AM188" s="106"/>
      <c r="AN188" s="106"/>
      <c r="AO188" s="106"/>
      <c r="AP188" s="106"/>
      <c r="AQ188" s="106"/>
      <c r="AR188" s="106"/>
      <c r="AS188" s="106"/>
      <c r="AT188" s="106"/>
      <c r="AU188" s="106"/>
      <c r="AV188" s="106"/>
      <c r="AW188" s="106"/>
      <c r="AX188" s="106"/>
      <c r="AY188" s="106"/>
      <c r="AZ188" s="106"/>
      <c r="BA188" s="106"/>
      <c r="BB188" s="106"/>
      <c r="BC188" s="106"/>
      <c r="BD188" s="106"/>
      <c r="BE188" s="106"/>
      <c r="BF188" s="106"/>
      <c r="BG188" s="106"/>
      <c r="BH188" s="106"/>
      <c r="BI188" s="106"/>
      <c r="BJ188" s="106"/>
      <c r="BK188" s="106"/>
      <c r="BL188" s="106"/>
      <c r="BM188" s="106"/>
      <c r="BN188" s="106"/>
      <c r="BO188" s="106"/>
      <c r="BP188" s="106"/>
      <c r="BQ188" s="106"/>
      <c r="BR188" s="106"/>
      <c r="BS188" s="106"/>
      <c r="BT188" s="106"/>
      <c r="BU188" s="106"/>
      <c r="BV188" s="106"/>
      <c r="BW188" s="106"/>
      <c r="BX188" s="106"/>
      <c r="BY188" s="106"/>
      <c r="BZ188" s="106"/>
      <c r="CA188" s="106"/>
      <c r="CB188" s="106"/>
      <c r="CC188" s="106"/>
      <c r="CD188" s="106"/>
      <c r="CE188" s="106"/>
      <c r="CF188" s="106"/>
      <c r="CG188" s="106"/>
      <c r="CH188" s="106"/>
      <c r="CI188" s="106"/>
      <c r="CJ188" s="106"/>
      <c r="CK188" s="106"/>
      <c r="CL188" s="106"/>
      <c r="CM188" s="106"/>
      <c r="CN188" s="106"/>
      <c r="CO188" s="106"/>
      <c r="CP188" s="106"/>
      <c r="CQ188" s="106"/>
      <c r="CR188" s="106"/>
      <c r="CS188" s="106"/>
      <c r="CT188" s="106"/>
      <c r="CU188" s="106"/>
      <c r="CV188" s="106"/>
      <c r="CW188" s="106"/>
      <c r="CX188" s="106"/>
      <c r="CY188" s="106"/>
      <c r="CZ188" s="106"/>
      <c r="DA188" s="106"/>
    </row>
    <row r="189" spans="13:105">
      <c r="M189" s="106"/>
      <c r="N189" s="106"/>
      <c r="O189" s="106"/>
      <c r="P189" s="106"/>
      <c r="Q189" s="106"/>
      <c r="R189" s="106"/>
      <c r="S189" s="106"/>
      <c r="T189" s="106"/>
      <c r="U189" s="106"/>
      <c r="V189" s="106"/>
      <c r="W189" s="106"/>
      <c r="X189" s="106"/>
      <c r="Y189" s="106"/>
      <c r="Z189" s="106"/>
      <c r="AA189" s="106"/>
      <c r="AB189" s="106"/>
      <c r="AC189" s="106"/>
      <c r="AD189" s="106"/>
      <c r="AE189" s="106"/>
      <c r="AF189" s="106"/>
      <c r="AG189" s="106"/>
      <c r="AH189" s="106"/>
      <c r="AI189" s="106"/>
      <c r="AJ189" s="106"/>
      <c r="AK189" s="106"/>
      <c r="AL189" s="106"/>
      <c r="AM189" s="106"/>
      <c r="AN189" s="106"/>
      <c r="AO189" s="106"/>
      <c r="AP189" s="106"/>
      <c r="AQ189" s="106"/>
      <c r="AR189" s="106"/>
      <c r="AS189" s="106"/>
      <c r="AT189" s="106"/>
      <c r="AU189" s="106"/>
      <c r="AV189" s="106"/>
      <c r="AW189" s="106"/>
      <c r="AX189" s="106"/>
      <c r="AY189" s="106"/>
      <c r="AZ189" s="106"/>
      <c r="BA189" s="106"/>
      <c r="BB189" s="106"/>
      <c r="BC189" s="106"/>
      <c r="BD189" s="106"/>
      <c r="BE189" s="106"/>
      <c r="BF189" s="106"/>
      <c r="BG189" s="106"/>
      <c r="BH189" s="106"/>
      <c r="BI189" s="106"/>
      <c r="BJ189" s="106"/>
      <c r="BK189" s="106"/>
      <c r="BL189" s="106"/>
      <c r="BM189" s="106"/>
      <c r="BN189" s="106"/>
      <c r="BO189" s="106"/>
      <c r="BP189" s="106"/>
      <c r="BQ189" s="106"/>
      <c r="BR189" s="106"/>
      <c r="BS189" s="106"/>
      <c r="BT189" s="106"/>
      <c r="BU189" s="106"/>
      <c r="BV189" s="106"/>
      <c r="BW189" s="106"/>
      <c r="BX189" s="106"/>
      <c r="BY189" s="106"/>
      <c r="BZ189" s="106"/>
      <c r="CA189" s="106"/>
      <c r="CB189" s="106"/>
      <c r="CC189" s="106"/>
      <c r="CD189" s="106"/>
      <c r="CE189" s="106"/>
      <c r="CF189" s="106"/>
      <c r="CG189" s="106"/>
      <c r="CH189" s="106"/>
      <c r="CI189" s="106"/>
      <c r="CJ189" s="106"/>
      <c r="CK189" s="106"/>
      <c r="CL189" s="106"/>
      <c r="CM189" s="106"/>
      <c r="CN189" s="106"/>
      <c r="CO189" s="106"/>
      <c r="CP189" s="106"/>
      <c r="CQ189" s="106"/>
      <c r="CR189" s="106"/>
      <c r="CS189" s="106"/>
      <c r="CT189" s="106"/>
      <c r="CU189" s="106"/>
      <c r="CV189" s="106"/>
      <c r="CW189" s="106"/>
      <c r="CX189" s="106"/>
      <c r="CY189" s="106"/>
      <c r="CZ189" s="106"/>
      <c r="DA189" s="106"/>
    </row>
    <row r="190" spans="13:105">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c r="AP190" s="106"/>
      <c r="AQ190" s="106"/>
      <c r="AR190" s="106"/>
      <c r="AS190" s="106"/>
      <c r="AT190" s="106"/>
      <c r="AU190" s="106"/>
      <c r="AV190" s="106"/>
      <c r="AW190" s="106"/>
      <c r="AX190" s="106"/>
      <c r="AY190" s="106"/>
      <c r="AZ190" s="106"/>
      <c r="BA190" s="106"/>
      <c r="BB190" s="106"/>
      <c r="BC190" s="106"/>
      <c r="BD190" s="106"/>
      <c r="BE190" s="106"/>
      <c r="BF190" s="106"/>
      <c r="BG190" s="106"/>
      <c r="BH190" s="106"/>
      <c r="BI190" s="106"/>
      <c r="BJ190" s="106"/>
      <c r="BK190" s="106"/>
      <c r="BL190" s="106"/>
      <c r="BM190" s="106"/>
      <c r="BN190" s="106"/>
      <c r="BO190" s="106"/>
      <c r="BP190" s="106"/>
      <c r="BQ190" s="106"/>
      <c r="BR190" s="106"/>
      <c r="BS190" s="106"/>
      <c r="BT190" s="106"/>
      <c r="BU190" s="106"/>
      <c r="BV190" s="106"/>
      <c r="BW190" s="106"/>
      <c r="BX190" s="106"/>
      <c r="BY190" s="106"/>
      <c r="BZ190" s="106"/>
      <c r="CA190" s="106"/>
      <c r="CB190" s="106"/>
      <c r="CC190" s="106"/>
      <c r="CD190" s="106"/>
      <c r="CE190" s="106"/>
      <c r="CF190" s="106"/>
      <c r="CG190" s="106"/>
      <c r="CH190" s="106"/>
      <c r="CI190" s="106"/>
      <c r="CJ190" s="106"/>
      <c r="CK190" s="106"/>
      <c r="CL190" s="106"/>
      <c r="CM190" s="106"/>
      <c r="CN190" s="106"/>
      <c r="CO190" s="106"/>
      <c r="CP190" s="106"/>
      <c r="CQ190" s="106"/>
      <c r="CR190" s="106"/>
      <c r="CS190" s="106"/>
      <c r="CT190" s="106"/>
      <c r="CU190" s="106"/>
      <c r="CV190" s="106"/>
      <c r="CW190" s="106"/>
      <c r="CX190" s="106"/>
      <c r="CY190" s="106"/>
      <c r="CZ190" s="106"/>
      <c r="DA190" s="106"/>
    </row>
    <row r="191" spans="13:105">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6"/>
      <c r="AP191" s="106"/>
      <c r="AQ191" s="106"/>
      <c r="AR191" s="106"/>
      <c r="AS191" s="106"/>
      <c r="AT191" s="106"/>
      <c r="AU191" s="106"/>
      <c r="AV191" s="106"/>
      <c r="AW191" s="106"/>
      <c r="AX191" s="106"/>
      <c r="AY191" s="106"/>
      <c r="AZ191" s="106"/>
      <c r="BA191" s="106"/>
      <c r="BB191" s="106"/>
      <c r="BC191" s="106"/>
      <c r="BD191" s="106"/>
      <c r="BE191" s="106"/>
      <c r="BF191" s="106"/>
      <c r="BG191" s="106"/>
      <c r="BH191" s="106"/>
      <c r="BI191" s="106"/>
      <c r="BJ191" s="106"/>
      <c r="BK191" s="106"/>
      <c r="BL191" s="106"/>
      <c r="BM191" s="106"/>
      <c r="BN191" s="106"/>
      <c r="BO191" s="106"/>
      <c r="BP191" s="106"/>
      <c r="BQ191" s="106"/>
      <c r="BR191" s="106"/>
      <c r="BS191" s="106"/>
      <c r="BT191" s="106"/>
      <c r="BU191" s="106"/>
      <c r="BV191" s="106"/>
      <c r="BW191" s="106"/>
      <c r="BX191" s="106"/>
      <c r="BY191" s="106"/>
      <c r="BZ191" s="106"/>
      <c r="CA191" s="106"/>
      <c r="CB191" s="106"/>
      <c r="CC191" s="106"/>
      <c r="CD191" s="106"/>
      <c r="CE191" s="106"/>
      <c r="CF191" s="106"/>
      <c r="CG191" s="106"/>
      <c r="CH191" s="106"/>
      <c r="CI191" s="106"/>
      <c r="CJ191" s="106"/>
      <c r="CK191" s="106"/>
      <c r="CL191" s="106"/>
      <c r="CM191" s="106"/>
      <c r="CN191" s="106"/>
      <c r="CO191" s="106"/>
      <c r="CP191" s="106"/>
      <c r="CQ191" s="106"/>
      <c r="CR191" s="106"/>
      <c r="CS191" s="106"/>
      <c r="CT191" s="106"/>
      <c r="CU191" s="106"/>
      <c r="CV191" s="106"/>
      <c r="CW191" s="106"/>
      <c r="CX191" s="106"/>
      <c r="CY191" s="106"/>
      <c r="CZ191" s="106"/>
      <c r="DA191" s="106"/>
    </row>
    <row r="192" spans="13:105">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c r="AP192" s="106"/>
      <c r="AQ192" s="106"/>
      <c r="AR192" s="106"/>
      <c r="AS192" s="106"/>
      <c r="AT192" s="106"/>
      <c r="AU192" s="106"/>
      <c r="AV192" s="106"/>
      <c r="AW192" s="106"/>
      <c r="AX192" s="106"/>
      <c r="AY192" s="106"/>
      <c r="AZ192" s="106"/>
      <c r="BA192" s="106"/>
      <c r="BB192" s="106"/>
      <c r="BC192" s="106"/>
      <c r="BD192" s="106"/>
      <c r="BE192" s="106"/>
      <c r="BF192" s="106"/>
      <c r="BG192" s="106"/>
      <c r="BH192" s="106"/>
      <c r="BI192" s="106"/>
      <c r="BJ192" s="106"/>
      <c r="BK192" s="106"/>
      <c r="BL192" s="106"/>
      <c r="BM192" s="106"/>
      <c r="BN192" s="106"/>
      <c r="BO192" s="106"/>
      <c r="BP192" s="106"/>
      <c r="BQ192" s="106"/>
      <c r="BR192" s="106"/>
      <c r="BS192" s="106"/>
      <c r="BT192" s="106"/>
      <c r="BU192" s="106"/>
      <c r="BV192" s="106"/>
      <c r="BW192" s="106"/>
      <c r="BX192" s="106"/>
      <c r="BY192" s="106"/>
      <c r="BZ192" s="106"/>
      <c r="CA192" s="106"/>
      <c r="CB192" s="106"/>
      <c r="CC192" s="106"/>
      <c r="CD192" s="106"/>
      <c r="CE192" s="106"/>
      <c r="CF192" s="106"/>
      <c r="CG192" s="106"/>
      <c r="CH192" s="106"/>
      <c r="CI192" s="106"/>
      <c r="CJ192" s="106"/>
      <c r="CK192" s="106"/>
      <c r="CL192" s="106"/>
      <c r="CM192" s="106"/>
      <c r="CN192" s="106"/>
      <c r="CO192" s="106"/>
      <c r="CP192" s="106"/>
      <c r="CQ192" s="106"/>
      <c r="CR192" s="106"/>
      <c r="CS192" s="106"/>
      <c r="CT192" s="106"/>
      <c r="CU192" s="106"/>
      <c r="CV192" s="106"/>
      <c r="CW192" s="106"/>
      <c r="CX192" s="106"/>
      <c r="CY192" s="106"/>
      <c r="CZ192" s="106"/>
      <c r="DA192" s="106"/>
    </row>
    <row r="193" spans="13:105">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c r="AP193" s="106"/>
      <c r="AQ193" s="106"/>
      <c r="AR193" s="106"/>
      <c r="AS193" s="106"/>
      <c r="AT193" s="106"/>
      <c r="AU193" s="106"/>
      <c r="AV193" s="106"/>
      <c r="AW193" s="106"/>
      <c r="AX193" s="106"/>
      <c r="AY193" s="106"/>
      <c r="AZ193" s="106"/>
      <c r="BA193" s="106"/>
      <c r="BB193" s="106"/>
      <c r="BC193" s="106"/>
      <c r="BD193" s="106"/>
      <c r="BE193" s="106"/>
      <c r="BF193" s="106"/>
      <c r="BG193" s="106"/>
      <c r="BH193" s="106"/>
      <c r="BI193" s="106"/>
      <c r="BJ193" s="106"/>
      <c r="BK193" s="106"/>
      <c r="BL193" s="106"/>
      <c r="BM193" s="106"/>
      <c r="BN193" s="106"/>
      <c r="BO193" s="106"/>
      <c r="BP193" s="106"/>
      <c r="BQ193" s="106"/>
      <c r="BR193" s="106"/>
      <c r="BS193" s="106"/>
      <c r="BT193" s="106"/>
      <c r="BU193" s="106"/>
      <c r="BV193" s="106"/>
      <c r="BW193" s="106"/>
      <c r="BX193" s="106"/>
      <c r="BY193" s="106"/>
      <c r="BZ193" s="106"/>
      <c r="CA193" s="106"/>
      <c r="CB193" s="106"/>
      <c r="CC193" s="106"/>
      <c r="CD193" s="106"/>
      <c r="CE193" s="106"/>
      <c r="CF193" s="106"/>
      <c r="CG193" s="106"/>
      <c r="CH193" s="106"/>
      <c r="CI193" s="106"/>
      <c r="CJ193" s="106"/>
      <c r="CK193" s="106"/>
      <c r="CL193" s="106"/>
      <c r="CM193" s="106"/>
      <c r="CN193" s="106"/>
      <c r="CO193" s="106"/>
      <c r="CP193" s="106"/>
      <c r="CQ193" s="106"/>
      <c r="CR193" s="106"/>
      <c r="CS193" s="106"/>
      <c r="CT193" s="106"/>
      <c r="CU193" s="106"/>
      <c r="CV193" s="106"/>
      <c r="CW193" s="106"/>
      <c r="CX193" s="106"/>
      <c r="CY193" s="106"/>
      <c r="CZ193" s="106"/>
      <c r="DA193" s="106"/>
    </row>
    <row r="194" spans="13:105">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106"/>
      <c r="AN194" s="106"/>
      <c r="AO194" s="106"/>
      <c r="AP194" s="106"/>
      <c r="AQ194" s="106"/>
      <c r="AR194" s="106"/>
      <c r="AS194" s="106"/>
      <c r="AT194" s="106"/>
      <c r="AU194" s="106"/>
      <c r="AV194" s="106"/>
      <c r="AW194" s="106"/>
      <c r="AX194" s="106"/>
      <c r="AY194" s="106"/>
      <c r="AZ194" s="106"/>
      <c r="BA194" s="106"/>
      <c r="BB194" s="106"/>
      <c r="BC194" s="106"/>
      <c r="BD194" s="106"/>
      <c r="BE194" s="106"/>
      <c r="BF194" s="106"/>
      <c r="BG194" s="106"/>
      <c r="BH194" s="106"/>
      <c r="BI194" s="106"/>
      <c r="BJ194" s="106"/>
      <c r="BK194" s="106"/>
      <c r="BL194" s="106"/>
      <c r="BM194" s="106"/>
      <c r="BN194" s="106"/>
      <c r="BO194" s="106"/>
      <c r="BP194" s="106"/>
      <c r="BQ194" s="106"/>
      <c r="BR194" s="106"/>
      <c r="BS194" s="106"/>
      <c r="BT194" s="106"/>
      <c r="BU194" s="106"/>
      <c r="BV194" s="106"/>
      <c r="BW194" s="106"/>
      <c r="BX194" s="106"/>
      <c r="BY194" s="106"/>
      <c r="BZ194" s="106"/>
      <c r="CA194" s="106"/>
      <c r="CB194" s="106"/>
      <c r="CC194" s="106"/>
      <c r="CD194" s="106"/>
      <c r="CE194" s="106"/>
      <c r="CF194" s="106"/>
      <c r="CG194" s="106"/>
      <c r="CH194" s="106"/>
      <c r="CI194" s="106"/>
      <c r="CJ194" s="106"/>
      <c r="CK194" s="106"/>
      <c r="CL194" s="106"/>
      <c r="CM194" s="106"/>
      <c r="CN194" s="106"/>
      <c r="CO194" s="106"/>
      <c r="CP194" s="106"/>
      <c r="CQ194" s="106"/>
      <c r="CR194" s="106"/>
      <c r="CS194" s="106"/>
      <c r="CT194" s="106"/>
      <c r="CU194" s="106"/>
      <c r="CV194" s="106"/>
      <c r="CW194" s="106"/>
      <c r="CX194" s="106"/>
      <c r="CY194" s="106"/>
      <c r="CZ194" s="106"/>
      <c r="DA194" s="106"/>
    </row>
    <row r="195" spans="13:105">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195" s="106"/>
      <c r="AN195" s="106"/>
      <c r="AO195" s="106"/>
      <c r="AP195" s="106"/>
      <c r="AQ195" s="106"/>
      <c r="AR195" s="106"/>
      <c r="AS195" s="106"/>
      <c r="AT195" s="106"/>
      <c r="AU195" s="106"/>
      <c r="AV195" s="106"/>
      <c r="AW195" s="106"/>
      <c r="AX195" s="106"/>
      <c r="AY195" s="106"/>
      <c r="AZ195" s="106"/>
      <c r="BA195" s="106"/>
      <c r="BB195" s="106"/>
      <c r="BC195" s="106"/>
      <c r="BD195" s="106"/>
      <c r="BE195" s="106"/>
      <c r="BF195" s="106"/>
      <c r="BG195" s="106"/>
      <c r="BH195" s="106"/>
      <c r="BI195" s="106"/>
      <c r="BJ195" s="106"/>
      <c r="BK195" s="106"/>
      <c r="BL195" s="106"/>
      <c r="BM195" s="106"/>
      <c r="BN195" s="106"/>
      <c r="BO195" s="106"/>
      <c r="BP195" s="106"/>
      <c r="BQ195" s="106"/>
      <c r="BR195" s="106"/>
      <c r="BS195" s="106"/>
      <c r="BT195" s="106"/>
      <c r="BU195" s="106"/>
      <c r="BV195" s="106"/>
      <c r="BW195" s="106"/>
      <c r="BX195" s="106"/>
      <c r="BY195" s="106"/>
      <c r="BZ195" s="106"/>
      <c r="CA195" s="106"/>
      <c r="CB195" s="106"/>
      <c r="CC195" s="106"/>
      <c r="CD195" s="106"/>
      <c r="CE195" s="106"/>
      <c r="CF195" s="106"/>
      <c r="CG195" s="106"/>
      <c r="CH195" s="106"/>
      <c r="CI195" s="106"/>
      <c r="CJ195" s="106"/>
      <c r="CK195" s="106"/>
      <c r="CL195" s="106"/>
      <c r="CM195" s="106"/>
      <c r="CN195" s="106"/>
      <c r="CO195" s="106"/>
      <c r="CP195" s="106"/>
      <c r="CQ195" s="106"/>
      <c r="CR195" s="106"/>
      <c r="CS195" s="106"/>
      <c r="CT195" s="106"/>
      <c r="CU195" s="106"/>
      <c r="CV195" s="106"/>
      <c r="CW195" s="106"/>
      <c r="CX195" s="106"/>
      <c r="CY195" s="106"/>
      <c r="CZ195" s="106"/>
      <c r="DA195" s="106"/>
    </row>
    <row r="196" spans="13:105">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6"/>
      <c r="BC196" s="106"/>
      <c r="BD196" s="106"/>
      <c r="BE196" s="106"/>
      <c r="BF196" s="106"/>
      <c r="BG196" s="106"/>
      <c r="BH196" s="106"/>
      <c r="BI196" s="106"/>
      <c r="BJ196" s="106"/>
      <c r="BK196" s="106"/>
      <c r="BL196" s="106"/>
      <c r="BM196" s="106"/>
      <c r="BN196" s="106"/>
      <c r="BO196" s="106"/>
      <c r="BP196" s="106"/>
      <c r="BQ196" s="106"/>
      <c r="BR196" s="106"/>
      <c r="BS196" s="106"/>
      <c r="BT196" s="106"/>
      <c r="BU196" s="106"/>
      <c r="BV196" s="106"/>
      <c r="BW196" s="106"/>
      <c r="BX196" s="106"/>
      <c r="BY196" s="106"/>
      <c r="BZ196" s="106"/>
      <c r="CA196" s="106"/>
      <c r="CB196" s="106"/>
      <c r="CC196" s="106"/>
      <c r="CD196" s="106"/>
      <c r="CE196" s="106"/>
      <c r="CF196" s="106"/>
      <c r="CG196" s="106"/>
      <c r="CH196" s="106"/>
      <c r="CI196" s="106"/>
      <c r="CJ196" s="106"/>
      <c r="CK196" s="106"/>
      <c r="CL196" s="106"/>
      <c r="CM196" s="106"/>
      <c r="CN196" s="106"/>
      <c r="CO196" s="106"/>
      <c r="CP196" s="106"/>
      <c r="CQ196" s="106"/>
      <c r="CR196" s="106"/>
      <c r="CS196" s="106"/>
      <c r="CT196" s="106"/>
      <c r="CU196" s="106"/>
      <c r="CV196" s="106"/>
      <c r="CW196" s="106"/>
      <c r="CX196" s="106"/>
      <c r="CY196" s="106"/>
      <c r="CZ196" s="106"/>
      <c r="DA196" s="106"/>
    </row>
    <row r="197" spans="13:105">
      <c r="M197" s="106"/>
      <c r="N197" s="106"/>
      <c r="O197" s="106"/>
      <c r="P197" s="106"/>
      <c r="Q197" s="106"/>
      <c r="R197" s="106"/>
      <c r="S197" s="106"/>
      <c r="T197" s="106"/>
      <c r="U197" s="106"/>
      <c r="V197" s="106"/>
      <c r="W197" s="106"/>
      <c r="X197" s="106"/>
      <c r="Y197" s="106"/>
      <c r="Z197" s="106"/>
      <c r="AA197" s="106"/>
      <c r="AB197" s="106"/>
      <c r="AC197" s="106"/>
      <c r="AD197" s="106"/>
      <c r="AE197" s="106"/>
      <c r="AF197" s="106"/>
      <c r="AG197" s="106"/>
      <c r="AH197" s="106"/>
      <c r="AI197" s="106"/>
      <c r="AJ197" s="106"/>
      <c r="AK197" s="106"/>
      <c r="AL197" s="106"/>
      <c r="AM197" s="106"/>
      <c r="AN197" s="106"/>
      <c r="AO197" s="106"/>
      <c r="AP197" s="106"/>
      <c r="AQ197" s="106"/>
      <c r="AR197" s="106"/>
      <c r="AS197" s="106"/>
      <c r="AT197" s="106"/>
      <c r="AU197" s="106"/>
      <c r="AV197" s="106"/>
      <c r="AW197" s="106"/>
      <c r="AX197" s="106"/>
      <c r="AY197" s="106"/>
      <c r="AZ197" s="106"/>
      <c r="BA197" s="106"/>
      <c r="BB197" s="106"/>
      <c r="BC197" s="106"/>
      <c r="BD197" s="106"/>
      <c r="BE197" s="106"/>
      <c r="BF197" s="106"/>
      <c r="BG197" s="106"/>
      <c r="BH197" s="106"/>
      <c r="BI197" s="106"/>
      <c r="BJ197" s="106"/>
      <c r="BK197" s="106"/>
      <c r="BL197" s="106"/>
      <c r="BM197" s="106"/>
      <c r="BN197" s="106"/>
      <c r="BO197" s="106"/>
      <c r="BP197" s="106"/>
      <c r="BQ197" s="106"/>
      <c r="BR197" s="106"/>
      <c r="BS197" s="106"/>
      <c r="BT197" s="106"/>
      <c r="BU197" s="106"/>
      <c r="BV197" s="106"/>
      <c r="BW197" s="106"/>
      <c r="BX197" s="106"/>
      <c r="BY197" s="106"/>
      <c r="BZ197" s="106"/>
      <c r="CA197" s="106"/>
      <c r="CB197" s="106"/>
      <c r="CC197" s="106"/>
      <c r="CD197" s="106"/>
      <c r="CE197" s="106"/>
      <c r="CF197" s="106"/>
      <c r="CG197" s="106"/>
      <c r="CH197" s="106"/>
      <c r="CI197" s="106"/>
      <c r="CJ197" s="106"/>
      <c r="CK197" s="106"/>
      <c r="CL197" s="106"/>
      <c r="CM197" s="106"/>
      <c r="CN197" s="106"/>
      <c r="CO197" s="106"/>
      <c r="CP197" s="106"/>
      <c r="CQ197" s="106"/>
      <c r="CR197" s="106"/>
      <c r="CS197" s="106"/>
      <c r="CT197" s="106"/>
      <c r="CU197" s="106"/>
      <c r="CV197" s="106"/>
      <c r="CW197" s="106"/>
      <c r="CX197" s="106"/>
      <c r="CY197" s="106"/>
      <c r="CZ197" s="106"/>
      <c r="DA197" s="106"/>
    </row>
    <row r="198" spans="13:105">
      <c r="M198" s="106"/>
      <c r="N198" s="106"/>
      <c r="O198" s="106"/>
      <c r="P198" s="106"/>
      <c r="Q198" s="106"/>
      <c r="R198" s="106"/>
      <c r="S198" s="106"/>
      <c r="T198" s="106"/>
      <c r="U198" s="106"/>
      <c r="V198" s="106"/>
      <c r="W198" s="106"/>
      <c r="X198" s="106"/>
      <c r="Y198" s="106"/>
      <c r="Z198" s="106"/>
      <c r="AA198" s="106"/>
      <c r="AB198" s="106"/>
      <c r="AC198" s="106"/>
      <c r="AD198" s="106"/>
      <c r="AE198" s="106"/>
      <c r="AF198" s="106"/>
      <c r="AG198" s="106"/>
      <c r="AH198" s="106"/>
      <c r="AI198" s="106"/>
      <c r="AJ198" s="106"/>
      <c r="AK198" s="106"/>
      <c r="AL198" s="106"/>
      <c r="AM198" s="106"/>
      <c r="AN198" s="106"/>
      <c r="AO198" s="106"/>
      <c r="AP198" s="106"/>
      <c r="AQ198" s="106"/>
      <c r="AR198" s="106"/>
      <c r="AS198" s="106"/>
      <c r="AT198" s="106"/>
      <c r="AU198" s="106"/>
      <c r="AV198" s="106"/>
      <c r="AW198" s="106"/>
      <c r="AX198" s="106"/>
      <c r="AY198" s="106"/>
      <c r="AZ198" s="106"/>
      <c r="BA198" s="106"/>
      <c r="BB198" s="106"/>
      <c r="BC198" s="106"/>
      <c r="BD198" s="106"/>
      <c r="BE198" s="106"/>
      <c r="BF198" s="106"/>
      <c r="BG198" s="106"/>
      <c r="BH198" s="106"/>
      <c r="BI198" s="106"/>
      <c r="BJ198" s="106"/>
      <c r="BK198" s="106"/>
      <c r="BL198" s="106"/>
      <c r="BM198" s="106"/>
      <c r="BN198" s="106"/>
      <c r="BO198" s="106"/>
      <c r="BP198" s="106"/>
      <c r="BQ198" s="106"/>
      <c r="BR198" s="106"/>
      <c r="BS198" s="106"/>
      <c r="BT198" s="106"/>
      <c r="BU198" s="106"/>
      <c r="BV198" s="106"/>
      <c r="BW198" s="106"/>
      <c r="BX198" s="106"/>
      <c r="BY198" s="106"/>
      <c r="BZ198" s="106"/>
      <c r="CA198" s="106"/>
      <c r="CB198" s="106"/>
      <c r="CC198" s="106"/>
      <c r="CD198" s="106"/>
      <c r="CE198" s="106"/>
      <c r="CF198" s="106"/>
      <c r="CG198" s="106"/>
      <c r="CH198" s="106"/>
      <c r="CI198" s="106"/>
      <c r="CJ198" s="106"/>
      <c r="CK198" s="106"/>
      <c r="CL198" s="106"/>
      <c r="CM198" s="106"/>
      <c r="CN198" s="106"/>
      <c r="CO198" s="106"/>
      <c r="CP198" s="106"/>
      <c r="CQ198" s="106"/>
      <c r="CR198" s="106"/>
      <c r="CS198" s="106"/>
      <c r="CT198" s="106"/>
      <c r="CU198" s="106"/>
      <c r="CV198" s="106"/>
      <c r="CW198" s="106"/>
      <c r="CX198" s="106"/>
      <c r="CY198" s="106"/>
      <c r="CZ198" s="106"/>
      <c r="DA198" s="106"/>
    </row>
    <row r="199" spans="13:105">
      <c r="M199" s="106"/>
      <c r="N199" s="106"/>
      <c r="O199" s="106"/>
      <c r="P199" s="106"/>
      <c r="Q199" s="106"/>
      <c r="R199" s="106"/>
      <c r="S199" s="106"/>
      <c r="T199" s="106"/>
      <c r="U199" s="106"/>
      <c r="V199" s="106"/>
      <c r="W199" s="106"/>
      <c r="X199" s="106"/>
      <c r="Y199" s="106"/>
      <c r="Z199" s="106"/>
      <c r="AA199" s="106"/>
      <c r="AB199" s="106"/>
      <c r="AC199" s="106"/>
      <c r="AD199" s="106"/>
      <c r="AE199" s="106"/>
      <c r="AF199" s="106"/>
      <c r="AG199" s="106"/>
      <c r="AH199" s="106"/>
      <c r="AI199" s="106"/>
      <c r="AJ199" s="106"/>
      <c r="AK199" s="106"/>
      <c r="AL199" s="106"/>
      <c r="AM199" s="106"/>
      <c r="AN199" s="106"/>
      <c r="AO199" s="106"/>
      <c r="AP199" s="106"/>
      <c r="AQ199" s="106"/>
      <c r="AR199" s="106"/>
      <c r="AS199" s="106"/>
      <c r="AT199" s="106"/>
      <c r="AU199" s="106"/>
      <c r="AV199" s="106"/>
      <c r="AW199" s="106"/>
      <c r="AX199" s="106"/>
      <c r="AY199" s="106"/>
      <c r="AZ199" s="106"/>
      <c r="BA199" s="106"/>
      <c r="BB199" s="106"/>
      <c r="BC199" s="106"/>
      <c r="BD199" s="106"/>
      <c r="BE199" s="106"/>
      <c r="BF199" s="106"/>
      <c r="BG199" s="106"/>
      <c r="BH199" s="106"/>
      <c r="BI199" s="106"/>
      <c r="BJ199" s="106"/>
      <c r="BK199" s="106"/>
      <c r="BL199" s="106"/>
      <c r="BM199" s="106"/>
      <c r="BN199" s="106"/>
      <c r="BO199" s="106"/>
      <c r="BP199" s="106"/>
      <c r="BQ199" s="106"/>
      <c r="BR199" s="106"/>
      <c r="BS199" s="106"/>
      <c r="BT199" s="106"/>
      <c r="BU199" s="106"/>
      <c r="BV199" s="106"/>
      <c r="BW199" s="106"/>
      <c r="BX199" s="106"/>
      <c r="BY199" s="106"/>
      <c r="BZ199" s="106"/>
      <c r="CA199" s="106"/>
      <c r="CB199" s="106"/>
      <c r="CC199" s="106"/>
      <c r="CD199" s="106"/>
      <c r="CE199" s="106"/>
      <c r="CF199" s="106"/>
      <c r="CG199" s="106"/>
      <c r="CH199" s="106"/>
      <c r="CI199" s="106"/>
      <c r="CJ199" s="106"/>
      <c r="CK199" s="106"/>
      <c r="CL199" s="106"/>
      <c r="CM199" s="106"/>
      <c r="CN199" s="106"/>
      <c r="CO199" s="106"/>
      <c r="CP199" s="106"/>
      <c r="CQ199" s="106"/>
      <c r="CR199" s="106"/>
      <c r="CS199" s="106"/>
      <c r="CT199" s="106"/>
      <c r="CU199" s="106"/>
      <c r="CV199" s="106"/>
      <c r="CW199" s="106"/>
      <c r="CX199" s="106"/>
      <c r="CY199" s="106"/>
      <c r="CZ199" s="106"/>
      <c r="DA199" s="106"/>
    </row>
    <row r="200" spans="13:105">
      <c r="M200" s="106"/>
      <c r="N200" s="106"/>
      <c r="O200" s="106"/>
      <c r="P200" s="106"/>
      <c r="Q200" s="106"/>
      <c r="R200" s="106"/>
      <c r="S200" s="106"/>
      <c r="T200" s="106"/>
      <c r="U200" s="106"/>
      <c r="V200" s="106"/>
      <c r="W200" s="106"/>
      <c r="X200" s="106"/>
      <c r="Y200" s="106"/>
      <c r="Z200" s="106"/>
      <c r="AA200" s="106"/>
      <c r="AB200" s="106"/>
      <c r="AC200" s="106"/>
      <c r="AD200" s="106"/>
      <c r="AE200" s="106"/>
      <c r="AF200" s="106"/>
      <c r="AG200" s="106"/>
      <c r="AH200" s="106"/>
      <c r="AI200" s="106"/>
      <c r="AJ200" s="106"/>
      <c r="AK200" s="106"/>
      <c r="AL200" s="106"/>
      <c r="AM200" s="106"/>
      <c r="AN200" s="106"/>
      <c r="AO200" s="106"/>
      <c r="AP200" s="106"/>
      <c r="AQ200" s="106"/>
      <c r="AR200" s="106"/>
      <c r="AS200" s="106"/>
      <c r="AT200" s="106"/>
      <c r="AU200" s="106"/>
      <c r="AV200" s="106"/>
      <c r="AW200" s="106"/>
      <c r="AX200" s="106"/>
      <c r="AY200" s="106"/>
      <c r="AZ200" s="106"/>
      <c r="BA200" s="106"/>
      <c r="BB200" s="106"/>
      <c r="BC200" s="106"/>
      <c r="BD200" s="106"/>
      <c r="BE200" s="106"/>
      <c r="BF200" s="106"/>
      <c r="BG200" s="106"/>
      <c r="BH200" s="106"/>
      <c r="BI200" s="106"/>
      <c r="BJ200" s="106"/>
      <c r="BK200" s="106"/>
      <c r="BL200" s="106"/>
      <c r="BM200" s="106"/>
      <c r="BN200" s="106"/>
      <c r="BO200" s="106"/>
      <c r="BP200" s="106"/>
      <c r="BQ200" s="106"/>
      <c r="BR200" s="106"/>
      <c r="BS200" s="106"/>
      <c r="BT200" s="106"/>
      <c r="BU200" s="106"/>
      <c r="BV200" s="106"/>
      <c r="BW200" s="106"/>
      <c r="BX200" s="106"/>
      <c r="BY200" s="106"/>
      <c r="BZ200" s="106"/>
      <c r="CA200" s="106"/>
      <c r="CB200" s="106"/>
      <c r="CC200" s="106"/>
      <c r="CD200" s="106"/>
      <c r="CE200" s="106"/>
      <c r="CF200" s="106"/>
      <c r="CG200" s="106"/>
      <c r="CH200" s="106"/>
      <c r="CI200" s="106"/>
      <c r="CJ200" s="106"/>
      <c r="CK200" s="106"/>
      <c r="CL200" s="106"/>
      <c r="CM200" s="106"/>
      <c r="CN200" s="106"/>
      <c r="CO200" s="106"/>
      <c r="CP200" s="106"/>
      <c r="CQ200" s="106"/>
      <c r="CR200" s="106"/>
      <c r="CS200" s="106"/>
      <c r="CT200" s="106"/>
      <c r="CU200" s="106"/>
      <c r="CV200" s="106"/>
      <c r="CW200" s="106"/>
      <c r="CX200" s="106"/>
      <c r="CY200" s="106"/>
      <c r="CZ200" s="106"/>
      <c r="DA200" s="106"/>
    </row>
    <row r="201" spans="13:105">
      <c r="M201" s="106"/>
      <c r="N201" s="106"/>
      <c r="O201" s="106"/>
      <c r="P201" s="106"/>
      <c r="Q201" s="106"/>
      <c r="R201" s="106"/>
      <c r="S201" s="106"/>
      <c r="T201" s="106"/>
      <c r="U201" s="106"/>
      <c r="V201" s="106"/>
      <c r="W201" s="106"/>
      <c r="X201" s="106"/>
      <c r="Y201" s="106"/>
      <c r="Z201" s="106"/>
      <c r="AA201" s="106"/>
      <c r="AB201" s="106"/>
      <c r="AC201" s="106"/>
      <c r="AD201" s="106"/>
      <c r="AE201" s="106"/>
      <c r="AF201" s="106"/>
      <c r="AG201" s="106"/>
      <c r="AH201" s="106"/>
      <c r="AI201" s="106"/>
      <c r="AJ201" s="106"/>
      <c r="AK201" s="106"/>
      <c r="AL201" s="106"/>
      <c r="AM201" s="106"/>
      <c r="AN201" s="106"/>
      <c r="AO201" s="106"/>
      <c r="AP201" s="106"/>
      <c r="AQ201" s="106"/>
      <c r="AR201" s="106"/>
      <c r="AS201" s="106"/>
      <c r="AT201" s="106"/>
      <c r="AU201" s="106"/>
      <c r="AV201" s="106"/>
      <c r="AW201" s="106"/>
      <c r="AX201" s="106"/>
      <c r="AY201" s="106"/>
      <c r="AZ201" s="106"/>
      <c r="BA201" s="106"/>
      <c r="BB201" s="106"/>
      <c r="BC201" s="106"/>
      <c r="BD201" s="106"/>
      <c r="BE201" s="106"/>
      <c r="BF201" s="106"/>
      <c r="BG201" s="106"/>
      <c r="BH201" s="106"/>
      <c r="BI201" s="106"/>
      <c r="BJ201" s="106"/>
      <c r="BK201" s="106"/>
      <c r="BL201" s="106"/>
      <c r="BM201" s="106"/>
      <c r="BN201" s="106"/>
      <c r="BO201" s="106"/>
      <c r="BP201" s="106"/>
      <c r="BQ201" s="106"/>
      <c r="BR201" s="106"/>
      <c r="BS201" s="106"/>
      <c r="BT201" s="106"/>
      <c r="BU201" s="106"/>
      <c r="BV201" s="106"/>
      <c r="BW201" s="106"/>
      <c r="BX201" s="106"/>
      <c r="BY201" s="106"/>
      <c r="BZ201" s="106"/>
      <c r="CA201" s="106"/>
      <c r="CB201" s="106"/>
      <c r="CC201" s="106"/>
      <c r="CD201" s="106"/>
      <c r="CE201" s="106"/>
      <c r="CF201" s="106"/>
      <c r="CG201" s="106"/>
      <c r="CH201" s="106"/>
      <c r="CI201" s="106"/>
      <c r="CJ201" s="106"/>
      <c r="CK201" s="106"/>
      <c r="CL201" s="106"/>
      <c r="CM201" s="106"/>
      <c r="CN201" s="106"/>
      <c r="CO201" s="106"/>
      <c r="CP201" s="106"/>
      <c r="CQ201" s="106"/>
      <c r="CR201" s="106"/>
      <c r="CS201" s="106"/>
      <c r="CT201" s="106"/>
      <c r="CU201" s="106"/>
      <c r="CV201" s="106"/>
      <c r="CW201" s="106"/>
      <c r="CX201" s="106"/>
      <c r="CY201" s="106"/>
      <c r="CZ201" s="106"/>
      <c r="DA201" s="106"/>
    </row>
    <row r="202" spans="13:105">
      <c r="M202" s="106"/>
      <c r="N202" s="106"/>
      <c r="O202" s="106"/>
      <c r="P202" s="106"/>
      <c r="Q202" s="106"/>
      <c r="R202" s="106"/>
      <c r="S202" s="106"/>
      <c r="T202" s="106"/>
      <c r="U202" s="106"/>
      <c r="V202" s="106"/>
      <c r="W202" s="106"/>
      <c r="X202" s="106"/>
      <c r="Y202" s="106"/>
      <c r="Z202" s="106"/>
      <c r="AA202" s="106"/>
      <c r="AB202" s="106"/>
      <c r="AC202" s="106"/>
      <c r="AD202" s="106"/>
      <c r="AE202" s="106"/>
      <c r="AF202" s="106"/>
      <c r="AG202" s="106"/>
      <c r="AH202" s="106"/>
      <c r="AI202" s="106"/>
      <c r="AJ202" s="106"/>
      <c r="AK202" s="106"/>
      <c r="AL202" s="106"/>
      <c r="AM202" s="106"/>
      <c r="AN202" s="106"/>
      <c r="AO202" s="106"/>
      <c r="AP202" s="106"/>
      <c r="AQ202" s="106"/>
      <c r="AR202" s="106"/>
      <c r="AS202" s="106"/>
      <c r="AT202" s="106"/>
      <c r="AU202" s="106"/>
      <c r="AV202" s="106"/>
      <c r="AW202" s="106"/>
      <c r="AX202" s="106"/>
      <c r="AY202" s="106"/>
      <c r="AZ202" s="106"/>
      <c r="BA202" s="106"/>
      <c r="BB202" s="106"/>
      <c r="BC202" s="106"/>
      <c r="BD202" s="106"/>
      <c r="BE202" s="106"/>
      <c r="BF202" s="106"/>
      <c r="BG202" s="106"/>
      <c r="BH202" s="106"/>
      <c r="BI202" s="106"/>
      <c r="BJ202" s="106"/>
      <c r="BK202" s="106"/>
      <c r="BL202" s="106"/>
      <c r="BM202" s="106"/>
      <c r="BN202" s="106"/>
      <c r="BO202" s="106"/>
      <c r="BP202" s="106"/>
      <c r="BQ202" s="106"/>
      <c r="BR202" s="106"/>
      <c r="BS202" s="106"/>
      <c r="BT202" s="106"/>
      <c r="BU202" s="106"/>
      <c r="BV202" s="106"/>
      <c r="BW202" s="106"/>
      <c r="BX202" s="106"/>
      <c r="BY202" s="106"/>
      <c r="BZ202" s="106"/>
      <c r="CA202" s="106"/>
      <c r="CB202" s="106"/>
      <c r="CC202" s="106"/>
      <c r="CD202" s="106"/>
      <c r="CE202" s="106"/>
      <c r="CF202" s="106"/>
      <c r="CG202" s="106"/>
      <c r="CH202" s="106"/>
      <c r="CI202" s="106"/>
      <c r="CJ202" s="106"/>
      <c r="CK202" s="106"/>
      <c r="CL202" s="106"/>
      <c r="CM202" s="106"/>
      <c r="CN202" s="106"/>
      <c r="CO202" s="106"/>
      <c r="CP202" s="106"/>
      <c r="CQ202" s="106"/>
      <c r="CR202" s="106"/>
      <c r="CS202" s="106"/>
      <c r="CT202" s="106"/>
      <c r="CU202" s="106"/>
      <c r="CV202" s="106"/>
      <c r="CW202" s="106"/>
      <c r="CX202" s="106"/>
      <c r="CY202" s="106"/>
      <c r="CZ202" s="106"/>
      <c r="DA202" s="106"/>
    </row>
    <row r="203" spans="13:105">
      <c r="M203" s="106"/>
      <c r="N203" s="106"/>
      <c r="O203" s="106"/>
      <c r="P203" s="106"/>
      <c r="Q203" s="106"/>
      <c r="R203" s="106"/>
      <c r="S203" s="106"/>
      <c r="T203" s="106"/>
      <c r="U203" s="106"/>
      <c r="V203" s="106"/>
      <c r="W203" s="106"/>
      <c r="X203" s="106"/>
      <c r="Y203" s="106"/>
      <c r="Z203" s="106"/>
      <c r="AA203" s="106"/>
      <c r="AB203" s="106"/>
      <c r="AC203" s="106"/>
      <c r="AD203" s="106"/>
      <c r="AE203" s="106"/>
      <c r="AF203" s="106"/>
      <c r="AG203" s="106"/>
      <c r="AH203" s="106"/>
      <c r="AI203" s="106"/>
      <c r="AJ203" s="106"/>
      <c r="AK203" s="106"/>
      <c r="AL203" s="106"/>
      <c r="AM203" s="106"/>
      <c r="AN203" s="106"/>
      <c r="AO203" s="106"/>
      <c r="AP203" s="106"/>
      <c r="AQ203" s="106"/>
      <c r="AR203" s="106"/>
      <c r="AS203" s="106"/>
      <c r="AT203" s="106"/>
      <c r="AU203" s="106"/>
      <c r="AV203" s="106"/>
      <c r="AW203" s="106"/>
      <c r="AX203" s="106"/>
      <c r="AY203" s="106"/>
      <c r="AZ203" s="106"/>
      <c r="BA203" s="106"/>
      <c r="BB203" s="106"/>
      <c r="BC203" s="106"/>
      <c r="BD203" s="106"/>
      <c r="BE203" s="106"/>
      <c r="BF203" s="106"/>
      <c r="BG203" s="106"/>
      <c r="BH203" s="106"/>
      <c r="BI203" s="106"/>
      <c r="BJ203" s="106"/>
      <c r="BK203" s="106"/>
      <c r="BL203" s="106"/>
      <c r="BM203" s="106"/>
      <c r="BN203" s="106"/>
      <c r="BO203" s="106"/>
      <c r="BP203" s="106"/>
      <c r="BQ203" s="106"/>
      <c r="BR203" s="106"/>
      <c r="BS203" s="106"/>
      <c r="BT203" s="106"/>
      <c r="BU203" s="106"/>
      <c r="BV203" s="106"/>
      <c r="BW203" s="106"/>
      <c r="BX203" s="106"/>
      <c r="BY203" s="106"/>
      <c r="BZ203" s="106"/>
      <c r="CA203" s="106"/>
      <c r="CB203" s="106"/>
      <c r="CC203" s="106"/>
      <c r="CD203" s="106"/>
      <c r="CE203" s="106"/>
      <c r="CF203" s="106"/>
      <c r="CG203" s="106"/>
      <c r="CH203" s="106"/>
      <c r="CI203" s="106"/>
      <c r="CJ203" s="106"/>
      <c r="CK203" s="106"/>
      <c r="CL203" s="106"/>
      <c r="CM203" s="106"/>
      <c r="CN203" s="106"/>
      <c r="CO203" s="106"/>
      <c r="CP203" s="106"/>
      <c r="CQ203" s="106"/>
      <c r="CR203" s="106"/>
      <c r="CS203" s="106"/>
      <c r="CT203" s="106"/>
      <c r="CU203" s="106"/>
      <c r="CV203" s="106"/>
      <c r="CW203" s="106"/>
      <c r="CX203" s="106"/>
      <c r="CY203" s="106"/>
      <c r="CZ203" s="106"/>
      <c r="DA203" s="106"/>
    </row>
    <row r="204" spans="13:105">
      <c r="M204" s="106"/>
      <c r="N204" s="106"/>
      <c r="O204" s="106"/>
      <c r="P204" s="106"/>
      <c r="Q204" s="106"/>
      <c r="R204" s="106"/>
      <c r="S204" s="106"/>
      <c r="T204" s="106"/>
      <c r="U204" s="106"/>
      <c r="V204" s="106"/>
      <c r="W204" s="106"/>
      <c r="X204" s="106"/>
      <c r="Y204" s="106"/>
      <c r="Z204" s="106"/>
      <c r="AA204" s="106"/>
      <c r="AB204" s="106"/>
      <c r="AC204" s="106"/>
      <c r="AD204" s="106"/>
      <c r="AE204" s="106"/>
      <c r="AF204" s="106"/>
      <c r="AG204" s="106"/>
      <c r="AH204" s="106"/>
      <c r="AI204" s="106"/>
      <c r="AJ204" s="106"/>
      <c r="AK204" s="106"/>
      <c r="AL204" s="106"/>
      <c r="AM204" s="106"/>
      <c r="AN204" s="106"/>
      <c r="AO204" s="106"/>
      <c r="AP204" s="106"/>
      <c r="AQ204" s="106"/>
      <c r="AR204" s="106"/>
      <c r="AS204" s="106"/>
      <c r="AT204" s="106"/>
      <c r="AU204" s="106"/>
      <c r="AV204" s="106"/>
      <c r="AW204" s="106"/>
      <c r="AX204" s="106"/>
      <c r="AY204" s="106"/>
      <c r="AZ204" s="106"/>
      <c r="BA204" s="106"/>
      <c r="BB204" s="106"/>
      <c r="BC204" s="106"/>
      <c r="BD204" s="106"/>
      <c r="BE204" s="106"/>
      <c r="BF204" s="106"/>
      <c r="BG204" s="106"/>
      <c r="BH204" s="106"/>
      <c r="BI204" s="106"/>
      <c r="BJ204" s="106"/>
      <c r="BK204" s="106"/>
      <c r="BL204" s="106"/>
      <c r="BM204" s="106"/>
      <c r="BN204" s="106"/>
      <c r="BO204" s="106"/>
      <c r="BP204" s="106"/>
      <c r="BQ204" s="106"/>
      <c r="BR204" s="106"/>
      <c r="BS204" s="106"/>
      <c r="BT204" s="106"/>
      <c r="BU204" s="106"/>
      <c r="BV204" s="106"/>
      <c r="BW204" s="106"/>
      <c r="BX204" s="106"/>
      <c r="BY204" s="106"/>
      <c r="BZ204" s="106"/>
      <c r="CA204" s="106"/>
      <c r="CB204" s="106"/>
      <c r="CC204" s="106"/>
      <c r="CD204" s="106"/>
      <c r="CE204" s="106"/>
      <c r="CF204" s="106"/>
      <c r="CG204" s="106"/>
      <c r="CH204" s="106"/>
      <c r="CI204" s="106"/>
      <c r="CJ204" s="106"/>
      <c r="CK204" s="106"/>
      <c r="CL204" s="106"/>
      <c r="CM204" s="106"/>
      <c r="CN204" s="106"/>
      <c r="CO204" s="106"/>
      <c r="CP204" s="106"/>
      <c r="CQ204" s="106"/>
      <c r="CR204" s="106"/>
      <c r="CS204" s="106"/>
      <c r="CT204" s="106"/>
      <c r="CU204" s="106"/>
      <c r="CV204" s="106"/>
      <c r="CW204" s="106"/>
      <c r="CX204" s="106"/>
      <c r="CY204" s="106"/>
      <c r="CZ204" s="106"/>
      <c r="DA204" s="106"/>
    </row>
    <row r="205" spans="13:105">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106"/>
      <c r="BI205" s="106"/>
      <c r="BJ205" s="106"/>
      <c r="BK205" s="106"/>
      <c r="BL205" s="106"/>
      <c r="BM205" s="106"/>
      <c r="BN205" s="106"/>
      <c r="BO205" s="106"/>
      <c r="BP205" s="106"/>
      <c r="BQ205" s="106"/>
      <c r="BR205" s="106"/>
      <c r="BS205" s="106"/>
      <c r="BT205" s="106"/>
      <c r="BU205" s="106"/>
      <c r="BV205" s="106"/>
      <c r="BW205" s="106"/>
      <c r="BX205" s="106"/>
      <c r="BY205" s="106"/>
      <c r="BZ205" s="106"/>
      <c r="CA205" s="106"/>
      <c r="CB205" s="106"/>
      <c r="CC205" s="106"/>
      <c r="CD205" s="106"/>
      <c r="CE205" s="106"/>
      <c r="CF205" s="106"/>
      <c r="CG205" s="106"/>
      <c r="CH205" s="106"/>
      <c r="CI205" s="106"/>
      <c r="CJ205" s="106"/>
      <c r="CK205" s="106"/>
      <c r="CL205" s="106"/>
      <c r="CM205" s="106"/>
      <c r="CN205" s="106"/>
      <c r="CO205" s="106"/>
      <c r="CP205" s="106"/>
      <c r="CQ205" s="106"/>
      <c r="CR205" s="106"/>
      <c r="CS205" s="106"/>
      <c r="CT205" s="106"/>
      <c r="CU205" s="106"/>
      <c r="CV205" s="106"/>
      <c r="CW205" s="106"/>
      <c r="CX205" s="106"/>
      <c r="CY205" s="106"/>
      <c r="CZ205" s="106"/>
      <c r="DA205" s="106"/>
    </row>
    <row r="206" spans="13:105">
      <c r="M206" s="106"/>
      <c r="N206" s="106"/>
      <c r="O206" s="106"/>
      <c r="P206" s="106"/>
      <c r="Q206" s="106"/>
      <c r="R206" s="106"/>
      <c r="S206" s="106"/>
      <c r="T206" s="106"/>
      <c r="U206" s="106"/>
      <c r="V206" s="106"/>
      <c r="W206" s="106"/>
      <c r="X206" s="106"/>
      <c r="Y206" s="106"/>
      <c r="Z206" s="106"/>
      <c r="AA206" s="106"/>
      <c r="AB206" s="106"/>
      <c r="AC206" s="106"/>
      <c r="AD206" s="106"/>
      <c r="AE206" s="106"/>
      <c r="AF206" s="106"/>
      <c r="AG206" s="106"/>
      <c r="AH206" s="106"/>
      <c r="AI206" s="106"/>
      <c r="AJ206" s="106"/>
      <c r="AK206" s="106"/>
      <c r="AL206" s="106"/>
      <c r="AM206" s="106"/>
      <c r="AN206" s="106"/>
      <c r="AO206" s="106"/>
      <c r="AP206" s="106"/>
      <c r="AQ206" s="106"/>
      <c r="AR206" s="106"/>
      <c r="AS206" s="106"/>
      <c r="AT206" s="106"/>
      <c r="AU206" s="106"/>
      <c r="AV206" s="106"/>
      <c r="AW206" s="106"/>
      <c r="AX206" s="106"/>
      <c r="AY206" s="106"/>
      <c r="AZ206" s="106"/>
      <c r="BA206" s="106"/>
      <c r="BB206" s="106"/>
      <c r="BC206" s="106"/>
      <c r="BD206" s="106"/>
      <c r="BE206" s="106"/>
      <c r="BF206" s="106"/>
      <c r="BG206" s="106"/>
      <c r="BH206" s="106"/>
      <c r="BI206" s="106"/>
      <c r="BJ206" s="106"/>
      <c r="BK206" s="106"/>
      <c r="BL206" s="106"/>
      <c r="BM206" s="106"/>
      <c r="BN206" s="106"/>
      <c r="BO206" s="106"/>
      <c r="BP206" s="106"/>
      <c r="BQ206" s="106"/>
      <c r="BR206" s="106"/>
      <c r="BS206" s="106"/>
      <c r="BT206" s="106"/>
      <c r="BU206" s="106"/>
      <c r="BV206" s="106"/>
      <c r="BW206" s="106"/>
      <c r="BX206" s="106"/>
      <c r="BY206" s="106"/>
      <c r="BZ206" s="106"/>
      <c r="CA206" s="106"/>
      <c r="CB206" s="106"/>
      <c r="CC206" s="106"/>
      <c r="CD206" s="106"/>
      <c r="CE206" s="106"/>
      <c r="CF206" s="106"/>
      <c r="CG206" s="106"/>
      <c r="CH206" s="106"/>
      <c r="CI206" s="106"/>
      <c r="CJ206" s="106"/>
      <c r="CK206" s="106"/>
      <c r="CL206" s="106"/>
      <c r="CM206" s="106"/>
      <c r="CN206" s="106"/>
      <c r="CO206" s="106"/>
      <c r="CP206" s="106"/>
      <c r="CQ206" s="106"/>
      <c r="CR206" s="106"/>
      <c r="CS206" s="106"/>
      <c r="CT206" s="106"/>
      <c r="CU206" s="106"/>
      <c r="CV206" s="106"/>
      <c r="CW206" s="106"/>
      <c r="CX206" s="106"/>
      <c r="CY206" s="106"/>
      <c r="CZ206" s="106"/>
      <c r="DA206" s="106"/>
    </row>
    <row r="207" spans="13:105">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c r="AP207" s="106"/>
      <c r="AQ207" s="106"/>
      <c r="AR207" s="106"/>
      <c r="AS207" s="106"/>
      <c r="AT207" s="106"/>
      <c r="AU207" s="106"/>
      <c r="AV207" s="106"/>
      <c r="AW207" s="106"/>
      <c r="AX207" s="106"/>
      <c r="AY207" s="106"/>
      <c r="AZ207" s="106"/>
      <c r="BA207" s="106"/>
      <c r="BB207" s="106"/>
      <c r="BC207" s="106"/>
      <c r="BD207" s="106"/>
      <c r="BE207" s="106"/>
      <c r="BF207" s="106"/>
      <c r="BG207" s="106"/>
      <c r="BH207" s="106"/>
      <c r="BI207" s="106"/>
      <c r="BJ207" s="106"/>
      <c r="BK207" s="106"/>
      <c r="BL207" s="106"/>
      <c r="BM207" s="106"/>
      <c r="BN207" s="106"/>
      <c r="BO207" s="106"/>
      <c r="BP207" s="106"/>
      <c r="BQ207" s="106"/>
      <c r="BR207" s="106"/>
      <c r="BS207" s="106"/>
      <c r="BT207" s="106"/>
      <c r="BU207" s="106"/>
      <c r="BV207" s="106"/>
      <c r="BW207" s="106"/>
      <c r="BX207" s="106"/>
      <c r="BY207" s="106"/>
      <c r="BZ207" s="106"/>
      <c r="CA207" s="106"/>
      <c r="CB207" s="106"/>
      <c r="CC207" s="106"/>
      <c r="CD207" s="106"/>
      <c r="CE207" s="106"/>
      <c r="CF207" s="106"/>
      <c r="CG207" s="106"/>
      <c r="CH207" s="106"/>
      <c r="CI207" s="106"/>
      <c r="CJ207" s="106"/>
      <c r="CK207" s="106"/>
      <c r="CL207" s="106"/>
      <c r="CM207" s="106"/>
      <c r="CN207" s="106"/>
      <c r="CO207" s="106"/>
      <c r="CP207" s="106"/>
      <c r="CQ207" s="106"/>
      <c r="CR207" s="106"/>
      <c r="CS207" s="106"/>
      <c r="CT207" s="106"/>
      <c r="CU207" s="106"/>
      <c r="CV207" s="106"/>
      <c r="CW207" s="106"/>
      <c r="CX207" s="106"/>
      <c r="CY207" s="106"/>
      <c r="CZ207" s="106"/>
      <c r="DA207" s="106"/>
    </row>
    <row r="208" spans="13:105">
      <c r="M208" s="106"/>
      <c r="N208" s="106"/>
      <c r="O208" s="106"/>
      <c r="P208" s="106"/>
      <c r="Q208" s="106"/>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106"/>
      <c r="BI208" s="106"/>
      <c r="BJ208" s="106"/>
      <c r="BK208" s="106"/>
      <c r="BL208" s="106"/>
      <c r="BM208" s="106"/>
      <c r="BN208" s="106"/>
      <c r="BO208" s="106"/>
      <c r="BP208" s="106"/>
      <c r="BQ208" s="106"/>
      <c r="BR208" s="106"/>
      <c r="BS208" s="106"/>
      <c r="BT208" s="106"/>
      <c r="BU208" s="106"/>
      <c r="BV208" s="106"/>
      <c r="BW208" s="106"/>
      <c r="BX208" s="106"/>
      <c r="BY208" s="106"/>
      <c r="BZ208" s="106"/>
      <c r="CA208" s="106"/>
      <c r="CB208" s="106"/>
      <c r="CC208" s="106"/>
      <c r="CD208" s="106"/>
      <c r="CE208" s="106"/>
      <c r="CF208" s="106"/>
      <c r="CG208" s="106"/>
      <c r="CH208" s="106"/>
      <c r="CI208" s="106"/>
      <c r="CJ208" s="106"/>
      <c r="CK208" s="106"/>
      <c r="CL208" s="106"/>
      <c r="CM208" s="106"/>
      <c r="CN208" s="106"/>
      <c r="CO208" s="106"/>
      <c r="CP208" s="106"/>
      <c r="CQ208" s="106"/>
      <c r="CR208" s="106"/>
      <c r="CS208" s="106"/>
      <c r="CT208" s="106"/>
      <c r="CU208" s="106"/>
      <c r="CV208" s="106"/>
      <c r="CW208" s="106"/>
      <c r="CX208" s="106"/>
      <c r="CY208" s="106"/>
      <c r="CZ208" s="106"/>
      <c r="DA208" s="106"/>
    </row>
    <row r="209" spans="13:105">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209" s="106"/>
      <c r="AN209" s="106"/>
      <c r="AO209" s="106"/>
      <c r="AP209" s="106"/>
      <c r="AQ209" s="106"/>
      <c r="AR209" s="106"/>
      <c r="AS209" s="106"/>
      <c r="AT209" s="106"/>
      <c r="AU209" s="106"/>
      <c r="AV209" s="106"/>
      <c r="AW209" s="106"/>
      <c r="AX209" s="106"/>
      <c r="AY209" s="106"/>
      <c r="AZ209" s="106"/>
      <c r="BA209" s="106"/>
      <c r="BB209" s="106"/>
      <c r="BC209" s="106"/>
      <c r="BD209" s="106"/>
      <c r="BE209" s="106"/>
      <c r="BF209" s="106"/>
      <c r="BG209" s="106"/>
      <c r="BH209" s="106"/>
      <c r="BI209" s="106"/>
      <c r="BJ209" s="106"/>
      <c r="BK209" s="106"/>
      <c r="BL209" s="106"/>
      <c r="BM209" s="106"/>
      <c r="BN209" s="106"/>
      <c r="BO209" s="106"/>
      <c r="BP209" s="106"/>
      <c r="BQ209" s="106"/>
      <c r="BR209" s="106"/>
      <c r="BS209" s="106"/>
      <c r="BT209" s="106"/>
      <c r="BU209" s="106"/>
      <c r="BV209" s="106"/>
      <c r="BW209" s="106"/>
      <c r="BX209" s="106"/>
      <c r="BY209" s="106"/>
      <c r="BZ209" s="106"/>
      <c r="CA209" s="106"/>
      <c r="CB209" s="106"/>
      <c r="CC209" s="106"/>
      <c r="CD209" s="106"/>
      <c r="CE209" s="106"/>
      <c r="CF209" s="106"/>
      <c r="CG209" s="106"/>
      <c r="CH209" s="106"/>
      <c r="CI209" s="106"/>
      <c r="CJ209" s="106"/>
      <c r="CK209" s="106"/>
      <c r="CL209" s="106"/>
      <c r="CM209" s="106"/>
      <c r="CN209" s="106"/>
      <c r="CO209" s="106"/>
      <c r="CP209" s="106"/>
      <c r="CQ209" s="106"/>
      <c r="CR209" s="106"/>
      <c r="CS209" s="106"/>
      <c r="CT209" s="106"/>
      <c r="CU209" s="106"/>
      <c r="CV209" s="106"/>
      <c r="CW209" s="106"/>
      <c r="CX209" s="106"/>
      <c r="CY209" s="106"/>
      <c r="CZ209" s="106"/>
      <c r="DA209" s="106"/>
    </row>
    <row r="210" spans="13:105">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c r="AL210" s="106"/>
      <c r="AM210" s="106"/>
      <c r="AN210" s="106"/>
      <c r="AO210" s="106"/>
      <c r="AP210" s="106"/>
      <c r="AQ210" s="106"/>
      <c r="AR210" s="106"/>
      <c r="AS210" s="106"/>
      <c r="AT210" s="106"/>
      <c r="AU210" s="106"/>
      <c r="AV210" s="106"/>
      <c r="AW210" s="106"/>
      <c r="AX210" s="106"/>
      <c r="AY210" s="106"/>
      <c r="AZ210" s="106"/>
      <c r="BA210" s="106"/>
      <c r="BB210" s="106"/>
      <c r="BC210" s="106"/>
      <c r="BD210" s="106"/>
      <c r="BE210" s="106"/>
      <c r="BF210" s="106"/>
      <c r="BG210" s="106"/>
      <c r="BH210" s="106"/>
      <c r="BI210" s="106"/>
      <c r="BJ210" s="106"/>
      <c r="BK210" s="106"/>
      <c r="BL210" s="106"/>
      <c r="BM210" s="106"/>
      <c r="BN210" s="106"/>
      <c r="BO210" s="106"/>
      <c r="BP210" s="106"/>
      <c r="BQ210" s="106"/>
      <c r="BR210" s="106"/>
      <c r="BS210" s="106"/>
      <c r="BT210" s="106"/>
      <c r="BU210" s="106"/>
      <c r="BV210" s="106"/>
      <c r="BW210" s="106"/>
      <c r="BX210" s="106"/>
      <c r="BY210" s="106"/>
      <c r="BZ210" s="106"/>
      <c r="CA210" s="106"/>
      <c r="CB210" s="106"/>
      <c r="CC210" s="106"/>
      <c r="CD210" s="106"/>
      <c r="CE210" s="106"/>
      <c r="CF210" s="106"/>
      <c r="CG210" s="106"/>
      <c r="CH210" s="106"/>
      <c r="CI210" s="106"/>
      <c r="CJ210" s="106"/>
      <c r="CK210" s="106"/>
      <c r="CL210" s="106"/>
      <c r="CM210" s="106"/>
      <c r="CN210" s="106"/>
      <c r="CO210" s="106"/>
      <c r="CP210" s="106"/>
      <c r="CQ210" s="106"/>
      <c r="CR210" s="106"/>
      <c r="CS210" s="106"/>
      <c r="CT210" s="106"/>
      <c r="CU210" s="106"/>
      <c r="CV210" s="106"/>
      <c r="CW210" s="106"/>
      <c r="CX210" s="106"/>
      <c r="CY210" s="106"/>
      <c r="CZ210" s="106"/>
      <c r="DA210" s="106"/>
    </row>
    <row r="211" spans="13:105">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106"/>
      <c r="BI211" s="106"/>
      <c r="BJ211" s="106"/>
      <c r="BK211" s="106"/>
      <c r="BL211" s="106"/>
      <c r="BM211" s="106"/>
      <c r="BN211" s="106"/>
      <c r="BO211" s="106"/>
      <c r="BP211" s="106"/>
      <c r="BQ211" s="106"/>
      <c r="BR211" s="106"/>
      <c r="BS211" s="106"/>
      <c r="BT211" s="106"/>
      <c r="BU211" s="106"/>
      <c r="BV211" s="106"/>
      <c r="BW211" s="106"/>
      <c r="BX211" s="106"/>
      <c r="BY211" s="106"/>
      <c r="BZ211" s="106"/>
      <c r="CA211" s="106"/>
      <c r="CB211" s="106"/>
      <c r="CC211" s="106"/>
      <c r="CD211" s="106"/>
      <c r="CE211" s="106"/>
      <c r="CF211" s="106"/>
      <c r="CG211" s="106"/>
      <c r="CH211" s="106"/>
      <c r="CI211" s="106"/>
      <c r="CJ211" s="106"/>
      <c r="CK211" s="106"/>
      <c r="CL211" s="106"/>
      <c r="CM211" s="106"/>
      <c r="CN211" s="106"/>
      <c r="CO211" s="106"/>
      <c r="CP211" s="106"/>
      <c r="CQ211" s="106"/>
      <c r="CR211" s="106"/>
      <c r="CS211" s="106"/>
      <c r="CT211" s="106"/>
      <c r="CU211" s="106"/>
      <c r="CV211" s="106"/>
      <c r="CW211" s="106"/>
      <c r="CX211" s="106"/>
      <c r="CY211" s="106"/>
      <c r="CZ211" s="106"/>
      <c r="DA211" s="106"/>
    </row>
    <row r="212" spans="13:105">
      <c r="M212" s="106"/>
      <c r="N212" s="106"/>
      <c r="O212" s="106"/>
      <c r="P212" s="106"/>
      <c r="Q212" s="106"/>
      <c r="R212" s="106"/>
      <c r="S212" s="106"/>
      <c r="T212" s="106"/>
      <c r="U212" s="106"/>
      <c r="V212" s="106"/>
      <c r="W212" s="106"/>
      <c r="X212" s="106"/>
      <c r="Y212" s="106"/>
      <c r="Z212" s="106"/>
      <c r="AA212" s="106"/>
      <c r="AB212" s="106"/>
      <c r="AC212" s="106"/>
      <c r="AD212" s="106"/>
      <c r="AE212" s="106"/>
      <c r="AF212" s="106"/>
      <c r="AG212" s="106"/>
      <c r="AH212" s="106"/>
      <c r="AI212" s="106"/>
      <c r="AJ212" s="106"/>
      <c r="AK212" s="106"/>
      <c r="AL212" s="106"/>
      <c r="AM212" s="106"/>
      <c r="AN212" s="106"/>
      <c r="AO212" s="106"/>
      <c r="AP212" s="106"/>
      <c r="AQ212" s="106"/>
      <c r="AR212" s="106"/>
      <c r="AS212" s="106"/>
      <c r="AT212" s="106"/>
      <c r="AU212" s="106"/>
      <c r="AV212" s="106"/>
      <c r="AW212" s="106"/>
      <c r="AX212" s="106"/>
      <c r="AY212" s="106"/>
      <c r="AZ212" s="106"/>
      <c r="BA212" s="106"/>
      <c r="BB212" s="106"/>
      <c r="BC212" s="106"/>
      <c r="BD212" s="106"/>
      <c r="BE212" s="106"/>
      <c r="BF212" s="106"/>
      <c r="BG212" s="106"/>
      <c r="BH212" s="106"/>
      <c r="BI212" s="106"/>
      <c r="BJ212" s="106"/>
      <c r="BK212" s="106"/>
      <c r="BL212" s="106"/>
      <c r="BM212" s="106"/>
      <c r="BN212" s="106"/>
      <c r="BO212" s="106"/>
      <c r="BP212" s="106"/>
      <c r="BQ212" s="106"/>
      <c r="BR212" s="106"/>
      <c r="BS212" s="106"/>
      <c r="BT212" s="106"/>
      <c r="BU212" s="106"/>
      <c r="BV212" s="106"/>
      <c r="BW212" s="106"/>
      <c r="BX212" s="106"/>
      <c r="BY212" s="106"/>
      <c r="BZ212" s="106"/>
      <c r="CA212" s="106"/>
      <c r="CB212" s="106"/>
      <c r="CC212" s="106"/>
      <c r="CD212" s="106"/>
      <c r="CE212" s="106"/>
      <c r="CF212" s="106"/>
      <c r="CG212" s="106"/>
      <c r="CH212" s="106"/>
      <c r="CI212" s="106"/>
      <c r="CJ212" s="106"/>
      <c r="CK212" s="106"/>
      <c r="CL212" s="106"/>
      <c r="CM212" s="106"/>
      <c r="CN212" s="106"/>
      <c r="CO212" s="106"/>
      <c r="CP212" s="106"/>
      <c r="CQ212" s="106"/>
      <c r="CR212" s="106"/>
      <c r="CS212" s="106"/>
      <c r="CT212" s="106"/>
      <c r="CU212" s="106"/>
      <c r="CV212" s="106"/>
      <c r="CW212" s="106"/>
      <c r="CX212" s="106"/>
      <c r="CY212" s="106"/>
      <c r="CZ212" s="106"/>
      <c r="DA212" s="106"/>
    </row>
    <row r="213" spans="13:105">
      <c r="M213" s="106"/>
      <c r="N213" s="106"/>
      <c r="O213" s="106"/>
      <c r="P213" s="106"/>
      <c r="Q213" s="106"/>
      <c r="R213" s="106"/>
      <c r="S213" s="106"/>
      <c r="T213" s="106"/>
      <c r="U213" s="106"/>
      <c r="V213" s="106"/>
      <c r="W213" s="106"/>
      <c r="X213" s="106"/>
      <c r="Y213" s="106"/>
      <c r="Z213" s="106"/>
      <c r="AA213" s="106"/>
      <c r="AB213" s="106"/>
      <c r="AC213" s="106"/>
      <c r="AD213" s="106"/>
      <c r="AE213" s="106"/>
      <c r="AF213" s="106"/>
      <c r="AG213" s="106"/>
      <c r="AH213" s="106"/>
      <c r="AI213" s="106"/>
      <c r="AJ213" s="106"/>
      <c r="AK213" s="106"/>
      <c r="AL213" s="106"/>
      <c r="AM213" s="106"/>
      <c r="AN213" s="106"/>
      <c r="AO213" s="106"/>
      <c r="AP213" s="106"/>
      <c r="AQ213" s="106"/>
      <c r="AR213" s="106"/>
      <c r="AS213" s="106"/>
      <c r="AT213" s="106"/>
      <c r="AU213" s="106"/>
      <c r="AV213" s="106"/>
      <c r="AW213" s="106"/>
      <c r="AX213" s="106"/>
      <c r="AY213" s="106"/>
      <c r="AZ213" s="106"/>
      <c r="BA213" s="106"/>
      <c r="BB213" s="106"/>
      <c r="BC213" s="106"/>
      <c r="BD213" s="106"/>
      <c r="BE213" s="106"/>
      <c r="BF213" s="106"/>
      <c r="BG213" s="106"/>
      <c r="BH213" s="106"/>
      <c r="BI213" s="106"/>
      <c r="BJ213" s="106"/>
      <c r="BK213" s="106"/>
      <c r="BL213" s="106"/>
      <c r="BM213" s="106"/>
      <c r="BN213" s="106"/>
      <c r="BO213" s="106"/>
      <c r="BP213" s="106"/>
      <c r="BQ213" s="106"/>
      <c r="BR213" s="106"/>
      <c r="BS213" s="106"/>
      <c r="BT213" s="106"/>
      <c r="BU213" s="106"/>
      <c r="BV213" s="106"/>
      <c r="BW213" s="106"/>
      <c r="BX213" s="106"/>
      <c r="BY213" s="106"/>
      <c r="BZ213" s="106"/>
      <c r="CA213" s="106"/>
      <c r="CB213" s="106"/>
      <c r="CC213" s="106"/>
      <c r="CD213" s="106"/>
      <c r="CE213" s="106"/>
      <c r="CF213" s="106"/>
      <c r="CG213" s="106"/>
      <c r="CH213" s="106"/>
      <c r="CI213" s="106"/>
      <c r="CJ213" s="106"/>
      <c r="CK213" s="106"/>
      <c r="CL213" s="106"/>
      <c r="CM213" s="106"/>
      <c r="CN213" s="106"/>
      <c r="CO213" s="106"/>
      <c r="CP213" s="106"/>
      <c r="CQ213" s="106"/>
      <c r="CR213" s="106"/>
      <c r="CS213" s="106"/>
      <c r="CT213" s="106"/>
      <c r="CU213" s="106"/>
      <c r="CV213" s="106"/>
      <c r="CW213" s="106"/>
      <c r="CX213" s="106"/>
      <c r="CY213" s="106"/>
      <c r="CZ213" s="106"/>
      <c r="DA213" s="106"/>
    </row>
    <row r="214" spans="13:105">
      <c r="M214" s="106"/>
      <c r="N214" s="106"/>
      <c r="O214" s="106"/>
      <c r="P214" s="106"/>
      <c r="Q214" s="106"/>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106"/>
      <c r="BI214" s="106"/>
      <c r="BJ214" s="106"/>
      <c r="BK214" s="106"/>
      <c r="BL214" s="106"/>
      <c r="BM214" s="106"/>
      <c r="BN214" s="106"/>
      <c r="BO214" s="106"/>
      <c r="BP214" s="106"/>
      <c r="BQ214" s="106"/>
      <c r="BR214" s="106"/>
      <c r="BS214" s="106"/>
      <c r="BT214" s="106"/>
      <c r="BU214" s="106"/>
      <c r="BV214" s="106"/>
      <c r="BW214" s="106"/>
      <c r="BX214" s="106"/>
      <c r="BY214" s="106"/>
      <c r="BZ214" s="106"/>
      <c r="CA214" s="106"/>
      <c r="CB214" s="106"/>
      <c r="CC214" s="106"/>
      <c r="CD214" s="106"/>
      <c r="CE214" s="106"/>
      <c r="CF214" s="106"/>
      <c r="CG214" s="106"/>
      <c r="CH214" s="106"/>
      <c r="CI214" s="106"/>
      <c r="CJ214" s="106"/>
      <c r="CK214" s="106"/>
      <c r="CL214" s="106"/>
      <c r="CM214" s="106"/>
      <c r="CN214" s="106"/>
      <c r="CO214" s="106"/>
      <c r="CP214" s="106"/>
      <c r="CQ214" s="106"/>
      <c r="CR214" s="106"/>
      <c r="CS214" s="106"/>
      <c r="CT214" s="106"/>
      <c r="CU214" s="106"/>
      <c r="CV214" s="106"/>
      <c r="CW214" s="106"/>
      <c r="CX214" s="106"/>
      <c r="CY214" s="106"/>
      <c r="CZ214" s="106"/>
      <c r="DA214" s="106"/>
    </row>
    <row r="215" spans="13:105">
      <c r="M215" s="106"/>
      <c r="N215" s="106"/>
      <c r="O215" s="106"/>
      <c r="P215" s="106"/>
      <c r="Q215" s="106"/>
      <c r="R215" s="106"/>
      <c r="S215" s="106"/>
      <c r="T215" s="106"/>
      <c r="U215" s="106"/>
      <c r="V215" s="106"/>
      <c r="W215" s="106"/>
      <c r="X215" s="106"/>
      <c r="Y215" s="106"/>
      <c r="Z215" s="106"/>
      <c r="AA215" s="106"/>
      <c r="AB215" s="106"/>
      <c r="AC215" s="106"/>
      <c r="AD215" s="106"/>
      <c r="AE215" s="106"/>
      <c r="AF215" s="106"/>
      <c r="AG215" s="106"/>
      <c r="AH215" s="106"/>
      <c r="AI215" s="106"/>
      <c r="AJ215" s="106"/>
      <c r="AK215" s="106"/>
      <c r="AL215" s="106"/>
      <c r="AM215" s="106"/>
      <c r="AN215" s="106"/>
      <c r="AO215" s="106"/>
      <c r="AP215" s="106"/>
      <c r="AQ215" s="106"/>
      <c r="AR215" s="106"/>
      <c r="AS215" s="106"/>
      <c r="AT215" s="106"/>
      <c r="AU215" s="106"/>
      <c r="AV215" s="106"/>
      <c r="AW215" s="106"/>
      <c r="AX215" s="106"/>
      <c r="AY215" s="106"/>
      <c r="AZ215" s="106"/>
      <c r="BA215" s="106"/>
      <c r="BB215" s="106"/>
      <c r="BC215" s="106"/>
      <c r="BD215" s="106"/>
      <c r="BE215" s="106"/>
      <c r="BF215" s="106"/>
      <c r="BG215" s="106"/>
      <c r="BH215" s="106"/>
      <c r="BI215" s="106"/>
      <c r="BJ215" s="106"/>
      <c r="BK215" s="106"/>
      <c r="BL215" s="106"/>
      <c r="BM215" s="106"/>
      <c r="BN215" s="106"/>
      <c r="BO215" s="106"/>
      <c r="BP215" s="106"/>
      <c r="BQ215" s="106"/>
      <c r="BR215" s="106"/>
      <c r="BS215" s="106"/>
      <c r="BT215" s="106"/>
      <c r="BU215" s="106"/>
      <c r="BV215" s="106"/>
      <c r="BW215" s="106"/>
      <c r="BX215" s="106"/>
      <c r="BY215" s="106"/>
      <c r="BZ215" s="106"/>
      <c r="CA215" s="106"/>
      <c r="CB215" s="106"/>
      <c r="CC215" s="106"/>
      <c r="CD215" s="106"/>
      <c r="CE215" s="106"/>
      <c r="CF215" s="106"/>
      <c r="CG215" s="106"/>
      <c r="CH215" s="106"/>
      <c r="CI215" s="106"/>
      <c r="CJ215" s="106"/>
      <c r="CK215" s="106"/>
      <c r="CL215" s="106"/>
      <c r="CM215" s="106"/>
      <c r="CN215" s="106"/>
      <c r="CO215" s="106"/>
      <c r="CP215" s="106"/>
      <c r="CQ215" s="106"/>
      <c r="CR215" s="106"/>
      <c r="CS215" s="106"/>
      <c r="CT215" s="106"/>
      <c r="CU215" s="106"/>
      <c r="CV215" s="106"/>
      <c r="CW215" s="106"/>
      <c r="CX215" s="106"/>
      <c r="CY215" s="106"/>
      <c r="CZ215" s="106"/>
      <c r="DA215" s="106"/>
    </row>
    <row r="216" spans="13:105">
      <c r="M216" s="106"/>
      <c r="N216" s="106"/>
      <c r="O216" s="106"/>
      <c r="P216" s="106"/>
      <c r="Q216" s="106"/>
      <c r="R216" s="106"/>
      <c r="S216" s="106"/>
      <c r="T216" s="106"/>
      <c r="U216" s="106"/>
      <c r="V216" s="106"/>
      <c r="W216" s="106"/>
      <c r="X216" s="106"/>
      <c r="Y216" s="106"/>
      <c r="Z216" s="106"/>
      <c r="AA216" s="106"/>
      <c r="AB216" s="106"/>
      <c r="AC216" s="106"/>
      <c r="AD216" s="106"/>
      <c r="AE216" s="106"/>
      <c r="AF216" s="106"/>
      <c r="AG216" s="106"/>
      <c r="AH216" s="106"/>
      <c r="AI216" s="106"/>
      <c r="AJ216" s="106"/>
      <c r="AK216" s="106"/>
      <c r="AL216" s="106"/>
      <c r="AM216" s="106"/>
      <c r="AN216" s="106"/>
      <c r="AO216" s="106"/>
      <c r="AP216" s="106"/>
      <c r="AQ216" s="106"/>
      <c r="AR216" s="106"/>
      <c r="AS216" s="106"/>
      <c r="AT216" s="106"/>
      <c r="AU216" s="106"/>
      <c r="AV216" s="106"/>
      <c r="AW216" s="106"/>
      <c r="AX216" s="106"/>
      <c r="AY216" s="106"/>
      <c r="AZ216" s="106"/>
      <c r="BA216" s="106"/>
      <c r="BB216" s="106"/>
      <c r="BC216" s="106"/>
      <c r="BD216" s="106"/>
      <c r="BE216" s="106"/>
      <c r="BF216" s="106"/>
      <c r="BG216" s="106"/>
      <c r="BH216" s="106"/>
      <c r="BI216" s="106"/>
      <c r="BJ216" s="106"/>
      <c r="BK216" s="106"/>
      <c r="BL216" s="106"/>
      <c r="BM216" s="106"/>
      <c r="BN216" s="106"/>
      <c r="BO216" s="106"/>
      <c r="BP216" s="106"/>
      <c r="BQ216" s="106"/>
      <c r="BR216" s="106"/>
      <c r="BS216" s="106"/>
      <c r="BT216" s="106"/>
      <c r="BU216" s="106"/>
      <c r="BV216" s="106"/>
      <c r="BW216" s="106"/>
      <c r="BX216" s="106"/>
      <c r="BY216" s="106"/>
      <c r="BZ216" s="106"/>
      <c r="CA216" s="106"/>
      <c r="CB216" s="106"/>
      <c r="CC216" s="106"/>
      <c r="CD216" s="106"/>
      <c r="CE216" s="106"/>
      <c r="CF216" s="106"/>
      <c r="CG216" s="106"/>
      <c r="CH216" s="106"/>
      <c r="CI216" s="106"/>
      <c r="CJ216" s="106"/>
      <c r="CK216" s="106"/>
      <c r="CL216" s="106"/>
      <c r="CM216" s="106"/>
      <c r="CN216" s="106"/>
      <c r="CO216" s="106"/>
      <c r="CP216" s="106"/>
      <c r="CQ216" s="106"/>
      <c r="CR216" s="106"/>
      <c r="CS216" s="106"/>
      <c r="CT216" s="106"/>
      <c r="CU216" s="106"/>
      <c r="CV216" s="106"/>
      <c r="CW216" s="106"/>
      <c r="CX216" s="106"/>
      <c r="CY216" s="106"/>
      <c r="CZ216" s="106"/>
      <c r="DA216" s="106"/>
    </row>
    <row r="217" spans="13:105">
      <c r="M217" s="106"/>
      <c r="N217" s="106"/>
      <c r="O217" s="106"/>
      <c r="P217" s="106"/>
      <c r="Q217" s="106"/>
      <c r="R217" s="106"/>
      <c r="S217" s="106"/>
      <c r="T217" s="106"/>
      <c r="U217" s="106"/>
      <c r="V217" s="106"/>
      <c r="W217" s="106"/>
      <c r="X217" s="106"/>
      <c r="Y217" s="106"/>
      <c r="Z217" s="106"/>
      <c r="AA217" s="106"/>
      <c r="AB217" s="106"/>
      <c r="AC217" s="106"/>
      <c r="AD217" s="106"/>
      <c r="AE217" s="106"/>
      <c r="AF217" s="106"/>
      <c r="AG217" s="106"/>
      <c r="AH217" s="106"/>
      <c r="AI217" s="106"/>
      <c r="AJ217" s="106"/>
      <c r="AK217" s="106"/>
      <c r="AL217" s="106"/>
      <c r="AM217" s="106"/>
      <c r="AN217" s="106"/>
      <c r="AO217" s="106"/>
      <c r="AP217" s="106"/>
      <c r="AQ217" s="106"/>
      <c r="AR217" s="106"/>
      <c r="AS217" s="106"/>
      <c r="AT217" s="106"/>
      <c r="AU217" s="106"/>
      <c r="AV217" s="106"/>
      <c r="AW217" s="106"/>
      <c r="AX217" s="106"/>
      <c r="AY217" s="106"/>
      <c r="AZ217" s="106"/>
      <c r="BA217" s="106"/>
      <c r="BB217" s="106"/>
      <c r="BC217" s="106"/>
      <c r="BD217" s="106"/>
      <c r="BE217" s="106"/>
      <c r="BF217" s="106"/>
      <c r="BG217" s="106"/>
      <c r="BH217" s="106"/>
      <c r="BI217" s="106"/>
      <c r="BJ217" s="106"/>
      <c r="BK217" s="106"/>
      <c r="BL217" s="106"/>
      <c r="BM217" s="106"/>
      <c r="BN217" s="106"/>
      <c r="BO217" s="106"/>
      <c r="BP217" s="106"/>
      <c r="BQ217" s="106"/>
      <c r="BR217" s="106"/>
      <c r="BS217" s="106"/>
      <c r="BT217" s="106"/>
      <c r="BU217" s="106"/>
      <c r="BV217" s="106"/>
      <c r="BW217" s="106"/>
      <c r="BX217" s="106"/>
      <c r="BY217" s="106"/>
      <c r="BZ217" s="106"/>
      <c r="CA217" s="106"/>
      <c r="CB217" s="106"/>
      <c r="CC217" s="106"/>
      <c r="CD217" s="106"/>
      <c r="CE217" s="106"/>
      <c r="CF217" s="106"/>
      <c r="CG217" s="106"/>
      <c r="CH217" s="106"/>
      <c r="CI217" s="106"/>
      <c r="CJ217" s="106"/>
      <c r="CK217" s="106"/>
      <c r="CL217" s="106"/>
      <c r="CM217" s="106"/>
      <c r="CN217" s="106"/>
      <c r="CO217" s="106"/>
      <c r="CP217" s="106"/>
      <c r="CQ217" s="106"/>
      <c r="CR217" s="106"/>
      <c r="CS217" s="106"/>
      <c r="CT217" s="106"/>
      <c r="CU217" s="106"/>
      <c r="CV217" s="106"/>
      <c r="CW217" s="106"/>
      <c r="CX217" s="106"/>
      <c r="CY217" s="106"/>
      <c r="CZ217" s="106"/>
      <c r="DA217" s="106"/>
    </row>
    <row r="218" spans="13:105">
      <c r="M218" s="106"/>
      <c r="N218" s="106"/>
      <c r="O218" s="106"/>
      <c r="P218" s="106"/>
      <c r="Q218" s="106"/>
      <c r="R218" s="106"/>
      <c r="S218" s="106"/>
      <c r="T218" s="106"/>
      <c r="U218" s="106"/>
      <c r="V218" s="106"/>
      <c r="W218" s="106"/>
      <c r="X218" s="106"/>
      <c r="Y218" s="106"/>
      <c r="Z218" s="106"/>
      <c r="AA218" s="106"/>
      <c r="AB218" s="106"/>
      <c r="AC218" s="106"/>
      <c r="AD218" s="106"/>
      <c r="AE218" s="106"/>
      <c r="AF218" s="106"/>
      <c r="AG218" s="106"/>
      <c r="AH218" s="106"/>
      <c r="AI218" s="106"/>
      <c r="AJ218" s="106"/>
      <c r="AK218" s="106"/>
      <c r="AL218" s="106"/>
      <c r="AM218" s="106"/>
      <c r="AN218" s="106"/>
      <c r="AO218" s="106"/>
      <c r="AP218" s="106"/>
      <c r="AQ218" s="106"/>
      <c r="AR218" s="106"/>
      <c r="AS218" s="106"/>
      <c r="AT218" s="106"/>
      <c r="AU218" s="106"/>
      <c r="AV218" s="106"/>
      <c r="AW218" s="106"/>
      <c r="AX218" s="106"/>
      <c r="AY218" s="106"/>
      <c r="AZ218" s="106"/>
      <c r="BA218" s="106"/>
      <c r="BB218" s="106"/>
      <c r="BC218" s="106"/>
      <c r="BD218" s="106"/>
      <c r="BE218" s="106"/>
      <c r="BF218" s="106"/>
      <c r="BG218" s="106"/>
      <c r="BH218" s="106"/>
      <c r="BI218" s="106"/>
      <c r="BJ218" s="106"/>
      <c r="BK218" s="106"/>
      <c r="BL218" s="106"/>
      <c r="BM218" s="106"/>
      <c r="BN218" s="106"/>
      <c r="BO218" s="106"/>
      <c r="BP218" s="106"/>
      <c r="BQ218" s="106"/>
      <c r="BR218" s="106"/>
      <c r="BS218" s="106"/>
      <c r="BT218" s="106"/>
      <c r="BU218" s="106"/>
      <c r="BV218" s="106"/>
      <c r="BW218" s="106"/>
      <c r="BX218" s="106"/>
      <c r="BY218" s="106"/>
      <c r="BZ218" s="106"/>
      <c r="CA218" s="106"/>
      <c r="CB218" s="106"/>
      <c r="CC218" s="106"/>
      <c r="CD218" s="106"/>
      <c r="CE218" s="106"/>
      <c r="CF218" s="106"/>
      <c r="CG218" s="106"/>
      <c r="CH218" s="106"/>
      <c r="CI218" s="106"/>
      <c r="CJ218" s="106"/>
      <c r="CK218" s="106"/>
      <c r="CL218" s="106"/>
      <c r="CM218" s="106"/>
      <c r="CN218" s="106"/>
      <c r="CO218" s="106"/>
      <c r="CP218" s="106"/>
      <c r="CQ218" s="106"/>
      <c r="CR218" s="106"/>
      <c r="CS218" s="106"/>
      <c r="CT218" s="106"/>
      <c r="CU218" s="106"/>
      <c r="CV218" s="106"/>
      <c r="CW218" s="106"/>
      <c r="CX218" s="106"/>
      <c r="CY218" s="106"/>
      <c r="CZ218" s="106"/>
      <c r="DA218" s="106"/>
    </row>
    <row r="219" spans="13:105">
      <c r="M219" s="106"/>
      <c r="N219" s="106"/>
      <c r="O219" s="106"/>
      <c r="P219" s="106"/>
      <c r="Q219" s="106"/>
      <c r="R219" s="106"/>
      <c r="S219" s="106"/>
      <c r="T219" s="106"/>
      <c r="U219" s="106"/>
      <c r="V219" s="106"/>
      <c r="W219" s="106"/>
      <c r="X219" s="106"/>
      <c r="Y219" s="106"/>
      <c r="Z219" s="106"/>
      <c r="AA219" s="106"/>
      <c r="AB219" s="106"/>
      <c r="AC219" s="106"/>
      <c r="AD219" s="106"/>
      <c r="AE219" s="106"/>
      <c r="AF219" s="106"/>
      <c r="AG219" s="106"/>
      <c r="AH219" s="106"/>
      <c r="AI219" s="106"/>
      <c r="AJ219" s="106"/>
      <c r="AK219" s="106"/>
      <c r="AL219" s="106"/>
      <c r="AM219" s="106"/>
      <c r="AN219" s="106"/>
      <c r="AO219" s="106"/>
      <c r="AP219" s="106"/>
      <c r="AQ219" s="106"/>
      <c r="AR219" s="106"/>
      <c r="AS219" s="106"/>
      <c r="AT219" s="106"/>
      <c r="AU219" s="106"/>
      <c r="AV219" s="106"/>
      <c r="AW219" s="106"/>
      <c r="AX219" s="106"/>
      <c r="AY219" s="106"/>
      <c r="AZ219" s="106"/>
      <c r="BA219" s="106"/>
      <c r="BB219" s="106"/>
      <c r="BC219" s="106"/>
      <c r="BD219" s="106"/>
      <c r="BE219" s="106"/>
      <c r="BF219" s="106"/>
      <c r="BG219" s="106"/>
      <c r="BH219" s="106"/>
      <c r="BI219" s="106"/>
      <c r="BJ219" s="106"/>
      <c r="BK219" s="106"/>
      <c r="BL219" s="106"/>
      <c r="BM219" s="106"/>
      <c r="BN219" s="106"/>
      <c r="BO219" s="106"/>
      <c r="BP219" s="106"/>
      <c r="BQ219" s="106"/>
      <c r="BR219" s="106"/>
      <c r="BS219" s="106"/>
      <c r="BT219" s="106"/>
      <c r="BU219" s="106"/>
      <c r="BV219" s="106"/>
      <c r="BW219" s="106"/>
      <c r="BX219" s="106"/>
      <c r="BY219" s="106"/>
      <c r="BZ219" s="106"/>
      <c r="CA219" s="106"/>
      <c r="CB219" s="106"/>
      <c r="CC219" s="106"/>
      <c r="CD219" s="106"/>
      <c r="CE219" s="106"/>
      <c r="CF219" s="106"/>
      <c r="CG219" s="106"/>
      <c r="CH219" s="106"/>
      <c r="CI219" s="106"/>
      <c r="CJ219" s="106"/>
      <c r="CK219" s="106"/>
      <c r="CL219" s="106"/>
      <c r="CM219" s="106"/>
      <c r="CN219" s="106"/>
      <c r="CO219" s="106"/>
      <c r="CP219" s="106"/>
      <c r="CQ219" s="106"/>
      <c r="CR219" s="106"/>
      <c r="CS219" s="106"/>
      <c r="CT219" s="106"/>
      <c r="CU219" s="106"/>
      <c r="CV219" s="106"/>
      <c r="CW219" s="106"/>
      <c r="CX219" s="106"/>
      <c r="CY219" s="106"/>
      <c r="CZ219" s="106"/>
      <c r="DA219" s="106"/>
    </row>
    <row r="220" spans="13:105">
      <c r="M220" s="106"/>
      <c r="N220" s="106"/>
      <c r="O220" s="106"/>
      <c r="P220" s="106"/>
      <c r="Q220" s="106"/>
      <c r="R220" s="106"/>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6"/>
      <c r="BC220" s="106"/>
      <c r="BD220" s="106"/>
      <c r="BE220" s="106"/>
      <c r="BF220" s="106"/>
      <c r="BG220" s="106"/>
      <c r="BH220" s="106"/>
      <c r="BI220" s="106"/>
      <c r="BJ220" s="106"/>
      <c r="BK220" s="106"/>
      <c r="BL220" s="106"/>
      <c r="BM220" s="106"/>
      <c r="BN220" s="106"/>
      <c r="BO220" s="106"/>
      <c r="BP220" s="106"/>
      <c r="BQ220" s="106"/>
      <c r="BR220" s="106"/>
      <c r="BS220" s="106"/>
      <c r="BT220" s="106"/>
      <c r="BU220" s="106"/>
      <c r="BV220" s="106"/>
      <c r="BW220" s="106"/>
      <c r="BX220" s="106"/>
      <c r="BY220" s="106"/>
      <c r="BZ220" s="106"/>
      <c r="CA220" s="106"/>
      <c r="CB220" s="106"/>
      <c r="CC220" s="106"/>
      <c r="CD220" s="106"/>
      <c r="CE220" s="106"/>
      <c r="CF220" s="106"/>
      <c r="CG220" s="106"/>
      <c r="CH220" s="106"/>
      <c r="CI220" s="106"/>
      <c r="CJ220" s="106"/>
      <c r="CK220" s="106"/>
      <c r="CL220" s="106"/>
      <c r="CM220" s="106"/>
      <c r="CN220" s="106"/>
      <c r="CO220" s="106"/>
      <c r="CP220" s="106"/>
      <c r="CQ220" s="106"/>
      <c r="CR220" s="106"/>
      <c r="CS220" s="106"/>
      <c r="CT220" s="106"/>
      <c r="CU220" s="106"/>
      <c r="CV220" s="106"/>
      <c r="CW220" s="106"/>
      <c r="CX220" s="106"/>
      <c r="CY220" s="106"/>
      <c r="CZ220" s="106"/>
      <c r="DA220" s="106"/>
    </row>
    <row r="221" spans="13:105">
      <c r="M221" s="106"/>
      <c r="N221" s="106"/>
      <c r="O221" s="106"/>
      <c r="P221" s="106"/>
      <c r="Q221" s="106"/>
      <c r="R221" s="106"/>
      <c r="S221" s="106"/>
      <c r="T221" s="106"/>
      <c r="U221" s="106"/>
      <c r="V221" s="106"/>
      <c r="W221" s="106"/>
      <c r="X221" s="106"/>
      <c r="Y221" s="106"/>
      <c r="Z221" s="106"/>
      <c r="AA221" s="106"/>
      <c r="AB221" s="106"/>
      <c r="AC221" s="106"/>
      <c r="AD221" s="106"/>
      <c r="AE221" s="106"/>
      <c r="AF221" s="106"/>
      <c r="AG221" s="106"/>
      <c r="AH221" s="106"/>
      <c r="AI221" s="106"/>
      <c r="AJ221" s="106"/>
      <c r="AK221" s="106"/>
      <c r="AL221" s="106"/>
      <c r="AM221" s="106"/>
      <c r="AN221" s="106"/>
      <c r="AO221" s="106"/>
      <c r="AP221" s="106"/>
      <c r="AQ221" s="106"/>
      <c r="AR221" s="106"/>
      <c r="AS221" s="106"/>
      <c r="AT221" s="106"/>
      <c r="AU221" s="106"/>
      <c r="AV221" s="106"/>
      <c r="AW221" s="106"/>
      <c r="AX221" s="106"/>
      <c r="AY221" s="106"/>
      <c r="AZ221" s="106"/>
      <c r="BA221" s="106"/>
      <c r="BB221" s="106"/>
      <c r="BC221" s="106"/>
      <c r="BD221" s="106"/>
      <c r="BE221" s="106"/>
      <c r="BF221" s="106"/>
      <c r="BG221" s="106"/>
      <c r="BH221" s="106"/>
      <c r="BI221" s="106"/>
      <c r="BJ221" s="106"/>
      <c r="BK221" s="106"/>
      <c r="BL221" s="106"/>
      <c r="BM221" s="106"/>
      <c r="BN221" s="106"/>
      <c r="BO221" s="106"/>
      <c r="BP221" s="106"/>
      <c r="BQ221" s="106"/>
      <c r="BR221" s="106"/>
      <c r="BS221" s="106"/>
      <c r="BT221" s="106"/>
      <c r="BU221" s="106"/>
      <c r="BV221" s="106"/>
      <c r="BW221" s="106"/>
      <c r="BX221" s="106"/>
      <c r="BY221" s="106"/>
      <c r="BZ221" s="106"/>
      <c r="CA221" s="106"/>
      <c r="CB221" s="106"/>
      <c r="CC221" s="106"/>
      <c r="CD221" s="106"/>
      <c r="CE221" s="106"/>
      <c r="CF221" s="106"/>
      <c r="CG221" s="106"/>
      <c r="CH221" s="106"/>
      <c r="CI221" s="106"/>
      <c r="CJ221" s="106"/>
      <c r="CK221" s="106"/>
      <c r="CL221" s="106"/>
      <c r="CM221" s="106"/>
      <c r="CN221" s="106"/>
      <c r="CO221" s="106"/>
      <c r="CP221" s="106"/>
      <c r="CQ221" s="106"/>
      <c r="CR221" s="106"/>
      <c r="CS221" s="106"/>
      <c r="CT221" s="106"/>
      <c r="CU221" s="106"/>
      <c r="CV221" s="106"/>
      <c r="CW221" s="106"/>
      <c r="CX221" s="106"/>
      <c r="CY221" s="106"/>
      <c r="CZ221" s="106"/>
      <c r="DA221" s="106"/>
    </row>
    <row r="222" spans="13:105">
      <c r="M222" s="106"/>
      <c r="N222" s="106"/>
      <c r="O222" s="106"/>
      <c r="P222" s="106"/>
      <c r="Q222" s="106"/>
      <c r="R222" s="106"/>
      <c r="S222" s="106"/>
      <c r="T222" s="106"/>
      <c r="U222" s="106"/>
      <c r="V222" s="106"/>
      <c r="W222" s="106"/>
      <c r="X222" s="106"/>
      <c r="Y222" s="106"/>
      <c r="Z222" s="106"/>
      <c r="AA222" s="106"/>
      <c r="AB222" s="106"/>
      <c r="AC222" s="106"/>
      <c r="AD222" s="106"/>
      <c r="AE222" s="106"/>
      <c r="AF222" s="106"/>
      <c r="AG222" s="106"/>
      <c r="AH222" s="106"/>
      <c r="AI222" s="106"/>
      <c r="AJ222" s="106"/>
      <c r="AK222" s="106"/>
      <c r="AL222" s="106"/>
      <c r="AM222" s="106"/>
      <c r="AN222" s="106"/>
      <c r="AO222" s="106"/>
      <c r="AP222" s="106"/>
      <c r="AQ222" s="106"/>
      <c r="AR222" s="106"/>
      <c r="AS222" s="106"/>
      <c r="AT222" s="106"/>
      <c r="AU222" s="106"/>
      <c r="AV222" s="106"/>
      <c r="AW222" s="106"/>
      <c r="AX222" s="106"/>
      <c r="AY222" s="106"/>
      <c r="AZ222" s="106"/>
      <c r="BA222" s="106"/>
      <c r="BB222" s="106"/>
      <c r="BC222" s="106"/>
      <c r="BD222" s="106"/>
      <c r="BE222" s="106"/>
      <c r="BF222" s="106"/>
      <c r="BG222" s="106"/>
      <c r="BH222" s="106"/>
      <c r="BI222" s="106"/>
      <c r="BJ222" s="106"/>
      <c r="BK222" s="106"/>
      <c r="BL222" s="106"/>
      <c r="BM222" s="106"/>
      <c r="BN222" s="106"/>
      <c r="BO222" s="106"/>
      <c r="BP222" s="106"/>
      <c r="BQ222" s="106"/>
      <c r="BR222" s="106"/>
      <c r="BS222" s="106"/>
      <c r="BT222" s="106"/>
      <c r="BU222" s="106"/>
      <c r="BV222" s="106"/>
      <c r="BW222" s="106"/>
      <c r="BX222" s="106"/>
      <c r="BY222" s="106"/>
      <c r="BZ222" s="106"/>
      <c r="CA222" s="106"/>
      <c r="CB222" s="106"/>
      <c r="CC222" s="106"/>
      <c r="CD222" s="106"/>
      <c r="CE222" s="106"/>
      <c r="CF222" s="106"/>
      <c r="CG222" s="106"/>
      <c r="CH222" s="106"/>
      <c r="CI222" s="106"/>
      <c r="CJ222" s="106"/>
      <c r="CK222" s="106"/>
      <c r="CL222" s="106"/>
      <c r="CM222" s="106"/>
      <c r="CN222" s="106"/>
      <c r="CO222" s="106"/>
      <c r="CP222" s="106"/>
      <c r="CQ222" s="106"/>
      <c r="CR222" s="106"/>
      <c r="CS222" s="106"/>
      <c r="CT222" s="106"/>
      <c r="CU222" s="106"/>
      <c r="CV222" s="106"/>
      <c r="CW222" s="106"/>
      <c r="CX222" s="106"/>
      <c r="CY222" s="106"/>
      <c r="CZ222" s="106"/>
      <c r="DA222" s="106"/>
    </row>
    <row r="223" spans="13:105">
      <c r="M223" s="106"/>
      <c r="N223" s="106"/>
      <c r="O223" s="106"/>
      <c r="P223" s="106"/>
      <c r="Q223" s="106"/>
      <c r="R223" s="106"/>
      <c r="S223" s="106"/>
      <c r="T223" s="106"/>
      <c r="U223" s="106"/>
      <c r="V223" s="106"/>
      <c r="W223" s="106"/>
      <c r="X223" s="106"/>
      <c r="Y223" s="106"/>
      <c r="Z223" s="106"/>
      <c r="AA223" s="106"/>
      <c r="AB223" s="106"/>
      <c r="AC223" s="106"/>
      <c r="AD223" s="106"/>
      <c r="AE223" s="106"/>
      <c r="AF223" s="106"/>
      <c r="AG223" s="106"/>
      <c r="AH223" s="106"/>
      <c r="AI223" s="106"/>
      <c r="AJ223" s="106"/>
      <c r="AK223" s="106"/>
      <c r="AL223" s="106"/>
      <c r="AM223" s="106"/>
      <c r="AN223" s="106"/>
      <c r="AO223" s="106"/>
      <c r="AP223" s="106"/>
      <c r="AQ223" s="106"/>
      <c r="AR223" s="106"/>
      <c r="AS223" s="106"/>
      <c r="AT223" s="106"/>
      <c r="AU223" s="106"/>
      <c r="AV223" s="106"/>
      <c r="AW223" s="106"/>
      <c r="AX223" s="106"/>
      <c r="AY223" s="106"/>
      <c r="AZ223" s="106"/>
      <c r="BA223" s="106"/>
      <c r="BB223" s="106"/>
      <c r="BC223" s="106"/>
      <c r="BD223" s="106"/>
      <c r="BE223" s="106"/>
      <c r="BF223" s="106"/>
      <c r="BG223" s="106"/>
      <c r="BH223" s="106"/>
      <c r="BI223" s="106"/>
      <c r="BJ223" s="106"/>
      <c r="BK223" s="106"/>
      <c r="BL223" s="106"/>
      <c r="BM223" s="106"/>
      <c r="BN223" s="106"/>
      <c r="BO223" s="106"/>
      <c r="BP223" s="106"/>
      <c r="BQ223" s="106"/>
      <c r="BR223" s="106"/>
      <c r="BS223" s="106"/>
      <c r="BT223" s="106"/>
      <c r="BU223" s="106"/>
      <c r="BV223" s="106"/>
      <c r="BW223" s="106"/>
      <c r="BX223" s="106"/>
      <c r="BY223" s="106"/>
      <c r="BZ223" s="106"/>
      <c r="CA223" s="106"/>
      <c r="CB223" s="106"/>
      <c r="CC223" s="106"/>
      <c r="CD223" s="106"/>
      <c r="CE223" s="106"/>
      <c r="CF223" s="106"/>
      <c r="CG223" s="106"/>
      <c r="CH223" s="106"/>
      <c r="CI223" s="106"/>
      <c r="CJ223" s="106"/>
      <c r="CK223" s="106"/>
      <c r="CL223" s="106"/>
      <c r="CM223" s="106"/>
      <c r="CN223" s="106"/>
      <c r="CO223" s="106"/>
      <c r="CP223" s="106"/>
      <c r="CQ223" s="106"/>
      <c r="CR223" s="106"/>
      <c r="CS223" s="106"/>
      <c r="CT223" s="106"/>
      <c r="CU223" s="106"/>
      <c r="CV223" s="106"/>
      <c r="CW223" s="106"/>
      <c r="CX223" s="106"/>
      <c r="CY223" s="106"/>
      <c r="CZ223" s="106"/>
      <c r="DA223" s="106"/>
    </row>
    <row r="224" spans="13:105">
      <c r="M224" s="106"/>
      <c r="N224" s="106"/>
      <c r="O224" s="106"/>
      <c r="P224" s="106"/>
      <c r="Q224" s="106"/>
      <c r="R224" s="106"/>
      <c r="S224" s="106"/>
      <c r="T224" s="106"/>
      <c r="U224" s="106"/>
      <c r="V224" s="106"/>
      <c r="W224" s="106"/>
      <c r="X224" s="106"/>
      <c r="Y224" s="106"/>
      <c r="Z224" s="106"/>
      <c r="AA224" s="106"/>
      <c r="AB224" s="106"/>
      <c r="AC224" s="106"/>
      <c r="AD224" s="106"/>
      <c r="AE224" s="106"/>
      <c r="AF224" s="106"/>
      <c r="AG224" s="106"/>
      <c r="AH224" s="106"/>
      <c r="AI224" s="106"/>
      <c r="AJ224" s="106"/>
      <c r="AK224" s="106"/>
      <c r="AL224" s="106"/>
      <c r="AM224" s="106"/>
      <c r="AN224" s="106"/>
      <c r="AO224" s="106"/>
      <c r="AP224" s="106"/>
      <c r="AQ224" s="106"/>
      <c r="AR224" s="106"/>
      <c r="AS224" s="106"/>
      <c r="AT224" s="106"/>
      <c r="AU224" s="106"/>
      <c r="AV224" s="106"/>
      <c r="AW224" s="106"/>
      <c r="AX224" s="106"/>
      <c r="AY224" s="106"/>
      <c r="AZ224" s="106"/>
      <c r="BA224" s="106"/>
      <c r="BB224" s="106"/>
      <c r="BC224" s="106"/>
      <c r="BD224" s="106"/>
      <c r="BE224" s="106"/>
      <c r="BF224" s="106"/>
      <c r="BG224" s="106"/>
      <c r="BH224" s="106"/>
      <c r="BI224" s="106"/>
      <c r="BJ224" s="106"/>
      <c r="BK224" s="106"/>
      <c r="BL224" s="106"/>
      <c r="BM224" s="106"/>
      <c r="BN224" s="106"/>
      <c r="BO224" s="106"/>
      <c r="BP224" s="106"/>
      <c r="BQ224" s="106"/>
      <c r="BR224" s="106"/>
      <c r="BS224" s="106"/>
      <c r="BT224" s="106"/>
      <c r="BU224" s="106"/>
      <c r="BV224" s="106"/>
      <c r="BW224" s="106"/>
      <c r="BX224" s="106"/>
      <c r="BY224" s="106"/>
      <c r="BZ224" s="106"/>
      <c r="CA224" s="106"/>
      <c r="CB224" s="106"/>
      <c r="CC224" s="106"/>
      <c r="CD224" s="106"/>
      <c r="CE224" s="106"/>
      <c r="CF224" s="106"/>
      <c r="CG224" s="106"/>
      <c r="CH224" s="106"/>
      <c r="CI224" s="106"/>
      <c r="CJ224" s="106"/>
      <c r="CK224" s="106"/>
      <c r="CL224" s="106"/>
      <c r="CM224" s="106"/>
      <c r="CN224" s="106"/>
      <c r="CO224" s="106"/>
      <c r="CP224" s="106"/>
      <c r="CQ224" s="106"/>
      <c r="CR224" s="106"/>
      <c r="CS224" s="106"/>
      <c r="CT224" s="106"/>
      <c r="CU224" s="106"/>
      <c r="CV224" s="106"/>
      <c r="CW224" s="106"/>
      <c r="CX224" s="106"/>
      <c r="CY224" s="106"/>
      <c r="CZ224" s="106"/>
      <c r="DA224" s="106"/>
    </row>
    <row r="225" spans="13:105">
      <c r="M225" s="106"/>
      <c r="N225" s="106"/>
      <c r="O225" s="106"/>
      <c r="P225" s="106"/>
      <c r="Q225" s="106"/>
      <c r="R225" s="106"/>
      <c r="S225" s="106"/>
      <c r="T225" s="106"/>
      <c r="U225" s="106"/>
      <c r="V225" s="106"/>
      <c r="W225" s="106"/>
      <c r="X225" s="106"/>
      <c r="Y225" s="106"/>
      <c r="Z225" s="106"/>
      <c r="AA225" s="106"/>
      <c r="AB225" s="106"/>
      <c r="AC225" s="106"/>
      <c r="AD225" s="106"/>
      <c r="AE225" s="106"/>
      <c r="AF225" s="106"/>
      <c r="AG225" s="106"/>
      <c r="AH225" s="106"/>
      <c r="AI225" s="106"/>
      <c r="AJ225" s="106"/>
      <c r="AK225" s="106"/>
      <c r="AL225" s="106"/>
      <c r="AM225" s="106"/>
      <c r="AN225" s="106"/>
      <c r="AO225" s="106"/>
      <c r="AP225" s="106"/>
      <c r="AQ225" s="106"/>
      <c r="AR225" s="106"/>
      <c r="AS225" s="106"/>
      <c r="AT225" s="106"/>
      <c r="AU225" s="106"/>
      <c r="AV225" s="106"/>
      <c r="AW225" s="106"/>
      <c r="AX225" s="106"/>
      <c r="AY225" s="106"/>
      <c r="AZ225" s="106"/>
      <c r="BA225" s="106"/>
      <c r="BB225" s="106"/>
      <c r="BC225" s="106"/>
      <c r="BD225" s="106"/>
      <c r="BE225" s="106"/>
      <c r="BF225" s="106"/>
      <c r="BG225" s="106"/>
      <c r="BH225" s="106"/>
      <c r="BI225" s="106"/>
      <c r="BJ225" s="106"/>
      <c r="BK225" s="106"/>
      <c r="BL225" s="106"/>
      <c r="BM225" s="106"/>
      <c r="BN225" s="106"/>
      <c r="BO225" s="106"/>
      <c r="BP225" s="106"/>
      <c r="BQ225" s="106"/>
      <c r="BR225" s="106"/>
      <c r="BS225" s="106"/>
      <c r="BT225" s="106"/>
      <c r="BU225" s="106"/>
      <c r="BV225" s="106"/>
      <c r="BW225" s="106"/>
      <c r="BX225" s="106"/>
      <c r="BY225" s="106"/>
      <c r="BZ225" s="106"/>
      <c r="CA225" s="106"/>
      <c r="CB225" s="106"/>
      <c r="CC225" s="106"/>
      <c r="CD225" s="106"/>
      <c r="CE225" s="106"/>
      <c r="CF225" s="106"/>
      <c r="CG225" s="106"/>
      <c r="CH225" s="106"/>
      <c r="CI225" s="106"/>
      <c r="CJ225" s="106"/>
      <c r="CK225" s="106"/>
      <c r="CL225" s="106"/>
      <c r="CM225" s="106"/>
      <c r="CN225" s="106"/>
      <c r="CO225" s="106"/>
      <c r="CP225" s="106"/>
      <c r="CQ225" s="106"/>
      <c r="CR225" s="106"/>
      <c r="CS225" s="106"/>
      <c r="CT225" s="106"/>
      <c r="CU225" s="106"/>
      <c r="CV225" s="106"/>
      <c r="CW225" s="106"/>
      <c r="CX225" s="106"/>
      <c r="CY225" s="106"/>
      <c r="CZ225" s="106"/>
      <c r="DA225" s="106"/>
    </row>
    <row r="226" spans="13:105">
      <c r="M226" s="106"/>
      <c r="N226" s="106"/>
      <c r="O226" s="106"/>
      <c r="P226" s="106"/>
      <c r="Q226" s="106"/>
      <c r="R226" s="106"/>
      <c r="S226" s="106"/>
      <c r="T226" s="106"/>
      <c r="U226" s="106"/>
      <c r="V226" s="106"/>
      <c r="W226" s="106"/>
      <c r="X226" s="106"/>
      <c r="Y226" s="106"/>
      <c r="Z226" s="106"/>
      <c r="AA226" s="106"/>
      <c r="AB226" s="106"/>
      <c r="AC226" s="106"/>
      <c r="AD226" s="106"/>
      <c r="AE226" s="106"/>
      <c r="AF226" s="106"/>
      <c r="AG226" s="106"/>
      <c r="AH226" s="106"/>
      <c r="AI226" s="106"/>
      <c r="AJ226" s="106"/>
      <c r="AK226" s="106"/>
      <c r="AL226" s="106"/>
      <c r="AM226" s="106"/>
      <c r="AN226" s="106"/>
      <c r="AO226" s="106"/>
      <c r="AP226" s="106"/>
      <c r="AQ226" s="106"/>
      <c r="AR226" s="106"/>
      <c r="AS226" s="106"/>
      <c r="AT226" s="106"/>
      <c r="AU226" s="106"/>
      <c r="AV226" s="106"/>
      <c r="AW226" s="106"/>
      <c r="AX226" s="106"/>
      <c r="AY226" s="106"/>
      <c r="AZ226" s="106"/>
      <c r="BA226" s="106"/>
      <c r="BB226" s="106"/>
      <c r="BC226" s="106"/>
      <c r="BD226" s="106"/>
      <c r="BE226" s="106"/>
      <c r="BF226" s="106"/>
      <c r="BG226" s="106"/>
      <c r="BH226" s="106"/>
      <c r="BI226" s="106"/>
      <c r="BJ226" s="106"/>
      <c r="BK226" s="106"/>
      <c r="BL226" s="106"/>
      <c r="BM226" s="106"/>
      <c r="BN226" s="106"/>
      <c r="BO226" s="106"/>
      <c r="BP226" s="106"/>
      <c r="BQ226" s="106"/>
      <c r="BR226" s="106"/>
      <c r="BS226" s="106"/>
      <c r="BT226" s="106"/>
      <c r="BU226" s="106"/>
      <c r="BV226" s="106"/>
      <c r="BW226" s="106"/>
      <c r="BX226" s="106"/>
      <c r="BY226" s="106"/>
      <c r="BZ226" s="106"/>
      <c r="CA226" s="106"/>
      <c r="CB226" s="106"/>
      <c r="CC226" s="106"/>
      <c r="CD226" s="106"/>
      <c r="CE226" s="106"/>
      <c r="CF226" s="106"/>
      <c r="CG226" s="106"/>
      <c r="CH226" s="106"/>
      <c r="CI226" s="106"/>
      <c r="CJ226" s="106"/>
      <c r="CK226" s="106"/>
      <c r="CL226" s="106"/>
      <c r="CM226" s="106"/>
      <c r="CN226" s="106"/>
      <c r="CO226" s="106"/>
      <c r="CP226" s="106"/>
      <c r="CQ226" s="106"/>
      <c r="CR226" s="106"/>
      <c r="CS226" s="106"/>
      <c r="CT226" s="106"/>
      <c r="CU226" s="106"/>
      <c r="CV226" s="106"/>
      <c r="CW226" s="106"/>
      <c r="CX226" s="106"/>
      <c r="CY226" s="106"/>
      <c r="CZ226" s="106"/>
      <c r="DA226" s="106"/>
    </row>
    <row r="227" spans="13:105">
      <c r="M227" s="106"/>
      <c r="N227" s="106"/>
      <c r="O227" s="106"/>
      <c r="P227" s="106"/>
      <c r="Q227" s="106"/>
      <c r="R227" s="106"/>
      <c r="S227" s="106"/>
      <c r="T227" s="106"/>
      <c r="U227" s="106"/>
      <c r="V227" s="106"/>
      <c r="W227" s="106"/>
      <c r="X227" s="106"/>
      <c r="Y227" s="106"/>
      <c r="Z227" s="106"/>
      <c r="AA227" s="106"/>
      <c r="AB227" s="106"/>
      <c r="AC227" s="106"/>
      <c r="AD227" s="106"/>
      <c r="AE227" s="106"/>
      <c r="AF227" s="106"/>
      <c r="AG227" s="106"/>
      <c r="AH227" s="106"/>
      <c r="AI227" s="106"/>
      <c r="AJ227" s="106"/>
      <c r="AK227" s="106"/>
      <c r="AL227" s="106"/>
      <c r="AM227" s="106"/>
      <c r="AN227" s="106"/>
      <c r="AO227" s="106"/>
      <c r="AP227" s="106"/>
      <c r="AQ227" s="106"/>
      <c r="AR227" s="106"/>
      <c r="AS227" s="106"/>
      <c r="AT227" s="106"/>
      <c r="AU227" s="106"/>
      <c r="AV227" s="106"/>
      <c r="AW227" s="106"/>
      <c r="AX227" s="106"/>
      <c r="AY227" s="106"/>
      <c r="AZ227" s="106"/>
      <c r="BA227" s="106"/>
      <c r="BB227" s="106"/>
      <c r="BC227" s="106"/>
      <c r="BD227" s="106"/>
      <c r="BE227" s="106"/>
      <c r="BF227" s="106"/>
      <c r="BG227" s="106"/>
      <c r="BH227" s="106"/>
      <c r="BI227" s="106"/>
      <c r="BJ227" s="106"/>
      <c r="BK227" s="106"/>
      <c r="BL227" s="106"/>
      <c r="BM227" s="106"/>
      <c r="BN227" s="106"/>
      <c r="BO227" s="106"/>
      <c r="BP227" s="106"/>
      <c r="BQ227" s="106"/>
      <c r="BR227" s="106"/>
      <c r="BS227" s="106"/>
      <c r="BT227" s="106"/>
      <c r="BU227" s="106"/>
      <c r="BV227" s="106"/>
      <c r="BW227" s="106"/>
      <c r="BX227" s="106"/>
      <c r="BY227" s="106"/>
      <c r="BZ227" s="106"/>
      <c r="CA227" s="106"/>
      <c r="CB227" s="106"/>
      <c r="CC227" s="106"/>
      <c r="CD227" s="106"/>
      <c r="CE227" s="106"/>
      <c r="CF227" s="106"/>
      <c r="CG227" s="106"/>
      <c r="CH227" s="106"/>
      <c r="CI227" s="106"/>
      <c r="CJ227" s="106"/>
      <c r="CK227" s="106"/>
      <c r="CL227" s="106"/>
      <c r="CM227" s="106"/>
      <c r="CN227" s="106"/>
      <c r="CO227" s="106"/>
      <c r="CP227" s="106"/>
      <c r="CQ227" s="106"/>
      <c r="CR227" s="106"/>
      <c r="CS227" s="106"/>
      <c r="CT227" s="106"/>
      <c r="CU227" s="106"/>
      <c r="CV227" s="106"/>
      <c r="CW227" s="106"/>
      <c r="CX227" s="106"/>
      <c r="CY227" s="106"/>
      <c r="CZ227" s="106"/>
      <c r="DA227" s="106"/>
    </row>
    <row r="228" spans="13:105">
      <c r="M228" s="106"/>
      <c r="N228" s="106"/>
      <c r="O228" s="106"/>
      <c r="P228" s="106"/>
      <c r="Q228" s="106"/>
      <c r="R228" s="106"/>
      <c r="S228" s="106"/>
      <c r="T228" s="106"/>
      <c r="U228" s="106"/>
      <c r="V228" s="106"/>
      <c r="W228" s="106"/>
      <c r="X228" s="106"/>
      <c r="Y228" s="106"/>
      <c r="Z228" s="106"/>
      <c r="AA228" s="106"/>
      <c r="AB228" s="106"/>
      <c r="AC228" s="106"/>
      <c r="AD228" s="106"/>
      <c r="AE228" s="106"/>
      <c r="AF228" s="106"/>
      <c r="AG228" s="106"/>
      <c r="AH228" s="106"/>
      <c r="AI228" s="106"/>
      <c r="AJ228" s="106"/>
      <c r="AK228" s="106"/>
      <c r="AL228" s="106"/>
      <c r="AM228" s="106"/>
      <c r="AN228" s="106"/>
      <c r="AO228" s="106"/>
      <c r="AP228" s="106"/>
      <c r="AQ228" s="106"/>
      <c r="AR228" s="106"/>
      <c r="AS228" s="106"/>
      <c r="AT228" s="106"/>
      <c r="AU228" s="106"/>
      <c r="AV228" s="106"/>
      <c r="AW228" s="106"/>
      <c r="AX228" s="106"/>
      <c r="AY228" s="106"/>
      <c r="AZ228" s="106"/>
      <c r="BA228" s="106"/>
      <c r="BB228" s="106"/>
      <c r="BC228" s="106"/>
      <c r="BD228" s="106"/>
      <c r="BE228" s="106"/>
      <c r="BF228" s="106"/>
      <c r="BG228" s="106"/>
      <c r="BH228" s="106"/>
      <c r="BI228" s="106"/>
      <c r="BJ228" s="106"/>
      <c r="BK228" s="106"/>
      <c r="BL228" s="106"/>
      <c r="BM228" s="106"/>
      <c r="BN228" s="106"/>
      <c r="BO228" s="106"/>
      <c r="BP228" s="106"/>
      <c r="BQ228" s="106"/>
      <c r="BR228" s="106"/>
      <c r="BS228" s="106"/>
      <c r="BT228" s="106"/>
      <c r="BU228" s="106"/>
      <c r="BV228" s="106"/>
      <c r="BW228" s="106"/>
      <c r="BX228" s="106"/>
      <c r="BY228" s="106"/>
      <c r="BZ228" s="106"/>
      <c r="CA228" s="106"/>
      <c r="CB228" s="106"/>
      <c r="CC228" s="106"/>
      <c r="CD228" s="106"/>
      <c r="CE228" s="106"/>
      <c r="CF228" s="106"/>
      <c r="CG228" s="106"/>
      <c r="CH228" s="106"/>
      <c r="CI228" s="106"/>
      <c r="CJ228" s="106"/>
      <c r="CK228" s="106"/>
      <c r="CL228" s="106"/>
      <c r="CM228" s="106"/>
      <c r="CN228" s="106"/>
      <c r="CO228" s="106"/>
      <c r="CP228" s="106"/>
      <c r="CQ228" s="106"/>
      <c r="CR228" s="106"/>
      <c r="CS228" s="106"/>
      <c r="CT228" s="106"/>
      <c r="CU228" s="106"/>
      <c r="CV228" s="106"/>
      <c r="CW228" s="106"/>
      <c r="CX228" s="106"/>
      <c r="CY228" s="106"/>
      <c r="CZ228" s="106"/>
      <c r="DA228" s="106"/>
    </row>
    <row r="229" spans="13:105">
      <c r="M229" s="106"/>
      <c r="N229" s="106"/>
      <c r="O229" s="106"/>
      <c r="P229" s="106"/>
      <c r="Q229" s="106"/>
      <c r="R229" s="106"/>
      <c r="S229" s="106"/>
      <c r="T229" s="106"/>
      <c r="U229" s="106"/>
      <c r="V229" s="106"/>
      <c r="W229" s="106"/>
      <c r="X229" s="106"/>
      <c r="Y229" s="106"/>
      <c r="Z229" s="106"/>
      <c r="AA229" s="106"/>
      <c r="AB229" s="106"/>
      <c r="AC229" s="106"/>
      <c r="AD229" s="106"/>
      <c r="AE229" s="106"/>
      <c r="AF229" s="106"/>
      <c r="AG229" s="106"/>
      <c r="AH229" s="106"/>
      <c r="AI229" s="106"/>
      <c r="AJ229" s="106"/>
      <c r="AK229" s="106"/>
      <c r="AL229" s="106"/>
      <c r="AM229" s="106"/>
      <c r="AN229" s="106"/>
      <c r="AO229" s="106"/>
      <c r="AP229" s="106"/>
      <c r="AQ229" s="106"/>
      <c r="AR229" s="106"/>
      <c r="AS229" s="106"/>
      <c r="AT229" s="106"/>
      <c r="AU229" s="106"/>
      <c r="AV229" s="106"/>
      <c r="AW229" s="106"/>
      <c r="AX229" s="106"/>
      <c r="AY229" s="106"/>
      <c r="AZ229" s="106"/>
      <c r="BA229" s="106"/>
      <c r="BB229" s="106"/>
      <c r="BC229" s="106"/>
      <c r="BD229" s="106"/>
      <c r="BE229" s="106"/>
      <c r="BF229" s="106"/>
      <c r="BG229" s="106"/>
      <c r="BH229" s="106"/>
      <c r="BI229" s="106"/>
      <c r="BJ229" s="106"/>
      <c r="BK229" s="106"/>
      <c r="BL229" s="106"/>
      <c r="BM229" s="106"/>
      <c r="BN229" s="106"/>
      <c r="BO229" s="106"/>
      <c r="BP229" s="106"/>
      <c r="BQ229" s="106"/>
      <c r="BR229" s="106"/>
      <c r="BS229" s="106"/>
      <c r="BT229" s="106"/>
      <c r="BU229" s="106"/>
      <c r="BV229" s="106"/>
      <c r="BW229" s="106"/>
      <c r="BX229" s="106"/>
      <c r="BY229" s="106"/>
      <c r="BZ229" s="106"/>
      <c r="CA229" s="106"/>
      <c r="CB229" s="106"/>
      <c r="CC229" s="106"/>
      <c r="CD229" s="106"/>
      <c r="CE229" s="106"/>
      <c r="CF229" s="106"/>
      <c r="CG229" s="106"/>
      <c r="CH229" s="106"/>
      <c r="CI229" s="106"/>
      <c r="CJ229" s="106"/>
      <c r="CK229" s="106"/>
      <c r="CL229" s="106"/>
      <c r="CM229" s="106"/>
      <c r="CN229" s="106"/>
      <c r="CO229" s="106"/>
      <c r="CP229" s="106"/>
      <c r="CQ229" s="106"/>
      <c r="CR229" s="106"/>
      <c r="CS229" s="106"/>
      <c r="CT229" s="106"/>
      <c r="CU229" s="106"/>
      <c r="CV229" s="106"/>
      <c r="CW229" s="106"/>
      <c r="CX229" s="106"/>
      <c r="CY229" s="106"/>
      <c r="CZ229" s="106"/>
      <c r="DA229" s="106"/>
    </row>
    <row r="230" spans="13:105">
      <c r="M230" s="106"/>
      <c r="N230" s="106"/>
      <c r="O230" s="106"/>
      <c r="P230" s="106"/>
      <c r="Q230" s="106"/>
      <c r="R230" s="106"/>
      <c r="S230" s="106"/>
      <c r="T230" s="106"/>
      <c r="U230" s="106"/>
      <c r="V230" s="106"/>
      <c r="W230" s="106"/>
      <c r="X230" s="106"/>
      <c r="Y230" s="106"/>
      <c r="Z230" s="106"/>
      <c r="AA230" s="106"/>
      <c r="AB230" s="106"/>
      <c r="AC230" s="106"/>
      <c r="AD230" s="106"/>
      <c r="AE230" s="106"/>
      <c r="AF230" s="106"/>
      <c r="AG230" s="106"/>
      <c r="AH230" s="106"/>
      <c r="AI230" s="106"/>
      <c r="AJ230" s="106"/>
      <c r="AK230" s="106"/>
      <c r="AL230" s="106"/>
      <c r="AM230" s="106"/>
      <c r="AN230" s="106"/>
      <c r="AO230" s="106"/>
      <c r="AP230" s="106"/>
      <c r="AQ230" s="106"/>
      <c r="AR230" s="106"/>
      <c r="AS230" s="106"/>
      <c r="AT230" s="106"/>
      <c r="AU230" s="106"/>
      <c r="AV230" s="106"/>
      <c r="AW230" s="106"/>
      <c r="AX230" s="106"/>
      <c r="AY230" s="106"/>
      <c r="AZ230" s="106"/>
      <c r="BA230" s="106"/>
      <c r="BB230" s="106"/>
      <c r="BC230" s="106"/>
      <c r="BD230" s="106"/>
      <c r="BE230" s="106"/>
      <c r="BF230" s="106"/>
      <c r="BG230" s="106"/>
      <c r="BH230" s="106"/>
      <c r="BI230" s="106"/>
      <c r="BJ230" s="106"/>
      <c r="BK230" s="106"/>
      <c r="BL230" s="106"/>
      <c r="BM230" s="106"/>
      <c r="BN230" s="106"/>
      <c r="BO230" s="106"/>
      <c r="BP230" s="106"/>
      <c r="BQ230" s="106"/>
      <c r="BR230" s="106"/>
      <c r="BS230" s="106"/>
      <c r="BT230" s="106"/>
      <c r="BU230" s="106"/>
      <c r="BV230" s="106"/>
      <c r="BW230" s="106"/>
      <c r="BX230" s="106"/>
      <c r="BY230" s="106"/>
      <c r="BZ230" s="106"/>
      <c r="CA230" s="106"/>
      <c r="CB230" s="106"/>
      <c r="CC230" s="106"/>
      <c r="CD230" s="106"/>
      <c r="CE230" s="106"/>
      <c r="CF230" s="106"/>
      <c r="CG230" s="106"/>
      <c r="CH230" s="106"/>
      <c r="CI230" s="106"/>
      <c r="CJ230" s="106"/>
      <c r="CK230" s="106"/>
      <c r="CL230" s="106"/>
      <c r="CM230" s="106"/>
      <c r="CN230" s="106"/>
      <c r="CO230" s="106"/>
      <c r="CP230" s="106"/>
      <c r="CQ230" s="106"/>
      <c r="CR230" s="106"/>
      <c r="CS230" s="106"/>
      <c r="CT230" s="106"/>
      <c r="CU230" s="106"/>
      <c r="CV230" s="106"/>
      <c r="CW230" s="106"/>
      <c r="CX230" s="106"/>
      <c r="CY230" s="106"/>
      <c r="CZ230" s="106"/>
      <c r="DA230" s="106"/>
    </row>
    <row r="231" spans="13:105">
      <c r="M231" s="106"/>
      <c r="N231" s="106"/>
      <c r="O231" s="106"/>
      <c r="P231" s="106"/>
      <c r="Q231" s="106"/>
      <c r="R231" s="106"/>
      <c r="S231" s="106"/>
      <c r="T231" s="106"/>
      <c r="U231" s="106"/>
      <c r="V231" s="106"/>
      <c r="W231" s="106"/>
      <c r="X231" s="106"/>
      <c r="Y231" s="106"/>
      <c r="Z231" s="106"/>
      <c r="AA231" s="106"/>
      <c r="AB231" s="106"/>
      <c r="AC231" s="106"/>
      <c r="AD231" s="106"/>
      <c r="AE231" s="106"/>
      <c r="AF231" s="106"/>
      <c r="AG231" s="106"/>
      <c r="AH231" s="106"/>
      <c r="AI231" s="106"/>
      <c r="AJ231" s="106"/>
      <c r="AK231" s="106"/>
      <c r="AL231" s="106"/>
      <c r="AM231" s="106"/>
      <c r="AN231" s="106"/>
      <c r="AO231" s="106"/>
      <c r="AP231" s="106"/>
      <c r="AQ231" s="106"/>
      <c r="AR231" s="106"/>
      <c r="AS231" s="106"/>
      <c r="AT231" s="106"/>
      <c r="AU231" s="106"/>
      <c r="AV231" s="106"/>
      <c r="AW231" s="106"/>
      <c r="AX231" s="106"/>
      <c r="AY231" s="106"/>
      <c r="AZ231" s="106"/>
      <c r="BA231" s="106"/>
      <c r="BB231" s="106"/>
      <c r="BC231" s="106"/>
      <c r="BD231" s="106"/>
      <c r="BE231" s="106"/>
      <c r="BF231" s="106"/>
      <c r="BG231" s="106"/>
      <c r="BH231" s="106"/>
      <c r="BI231" s="106"/>
      <c r="BJ231" s="106"/>
      <c r="BK231" s="106"/>
      <c r="BL231" s="106"/>
      <c r="BM231" s="106"/>
      <c r="BN231" s="106"/>
      <c r="BO231" s="106"/>
      <c r="BP231" s="106"/>
      <c r="BQ231" s="106"/>
      <c r="BR231" s="106"/>
      <c r="BS231" s="106"/>
      <c r="BT231" s="106"/>
      <c r="BU231" s="106"/>
      <c r="BV231" s="106"/>
      <c r="BW231" s="106"/>
      <c r="BX231" s="106"/>
      <c r="BY231" s="106"/>
      <c r="BZ231" s="106"/>
      <c r="CA231" s="106"/>
      <c r="CB231" s="106"/>
      <c r="CC231" s="106"/>
      <c r="CD231" s="106"/>
      <c r="CE231" s="106"/>
      <c r="CF231" s="106"/>
      <c r="CG231" s="106"/>
      <c r="CH231" s="106"/>
      <c r="CI231" s="106"/>
      <c r="CJ231" s="106"/>
      <c r="CK231" s="106"/>
      <c r="CL231" s="106"/>
      <c r="CM231" s="106"/>
      <c r="CN231" s="106"/>
      <c r="CO231" s="106"/>
      <c r="CP231" s="106"/>
      <c r="CQ231" s="106"/>
      <c r="CR231" s="106"/>
      <c r="CS231" s="106"/>
      <c r="CT231" s="106"/>
      <c r="CU231" s="106"/>
      <c r="CV231" s="106"/>
      <c r="CW231" s="106"/>
      <c r="CX231" s="106"/>
      <c r="CY231" s="106"/>
      <c r="CZ231" s="106"/>
      <c r="DA231" s="106"/>
    </row>
    <row r="232" spans="13:105">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106"/>
      <c r="BS232" s="106"/>
      <c r="BT232" s="106"/>
      <c r="BU232" s="106"/>
      <c r="BV232" s="106"/>
      <c r="BW232" s="106"/>
      <c r="BX232" s="106"/>
      <c r="BY232" s="106"/>
      <c r="BZ232" s="106"/>
      <c r="CA232" s="106"/>
      <c r="CB232" s="106"/>
      <c r="CC232" s="106"/>
      <c r="CD232" s="106"/>
      <c r="CE232" s="106"/>
      <c r="CF232" s="106"/>
      <c r="CG232" s="106"/>
      <c r="CH232" s="106"/>
      <c r="CI232" s="106"/>
      <c r="CJ232" s="106"/>
      <c r="CK232" s="106"/>
      <c r="CL232" s="106"/>
      <c r="CM232" s="106"/>
      <c r="CN232" s="106"/>
      <c r="CO232" s="106"/>
      <c r="CP232" s="106"/>
      <c r="CQ232" s="106"/>
      <c r="CR232" s="106"/>
      <c r="CS232" s="106"/>
      <c r="CT232" s="106"/>
      <c r="CU232" s="106"/>
      <c r="CV232" s="106"/>
      <c r="CW232" s="106"/>
      <c r="CX232" s="106"/>
      <c r="CY232" s="106"/>
      <c r="CZ232" s="106"/>
      <c r="DA232" s="106"/>
    </row>
    <row r="233" spans="13:105">
      <c r="M233" s="106"/>
      <c r="N233" s="106"/>
      <c r="O233" s="106"/>
      <c r="P233" s="106"/>
      <c r="Q233" s="106"/>
      <c r="R233" s="106"/>
      <c r="S233" s="106"/>
      <c r="T233" s="106"/>
      <c r="U233" s="106"/>
      <c r="V233" s="106"/>
      <c r="W233" s="106"/>
      <c r="X233" s="106"/>
      <c r="Y233" s="106"/>
      <c r="Z233" s="106"/>
      <c r="AA233" s="106"/>
      <c r="AB233" s="106"/>
      <c r="AC233" s="106"/>
      <c r="AD233" s="106"/>
      <c r="AE233" s="106"/>
      <c r="AF233" s="106"/>
      <c r="AG233" s="106"/>
      <c r="AH233" s="106"/>
      <c r="AI233" s="106"/>
      <c r="AJ233" s="106"/>
      <c r="AK233" s="106"/>
      <c r="AL233" s="106"/>
      <c r="AM233" s="106"/>
      <c r="AN233" s="106"/>
      <c r="AO233" s="106"/>
      <c r="AP233" s="106"/>
      <c r="AQ233" s="106"/>
      <c r="AR233" s="106"/>
      <c r="AS233" s="106"/>
      <c r="AT233" s="106"/>
      <c r="AU233" s="106"/>
      <c r="AV233" s="106"/>
      <c r="AW233" s="106"/>
      <c r="AX233" s="106"/>
      <c r="AY233" s="106"/>
      <c r="AZ233" s="106"/>
      <c r="BA233" s="106"/>
      <c r="BB233" s="106"/>
      <c r="BC233" s="106"/>
      <c r="BD233" s="106"/>
      <c r="BE233" s="106"/>
      <c r="BF233" s="106"/>
      <c r="BG233" s="106"/>
      <c r="BH233" s="106"/>
      <c r="BI233" s="106"/>
      <c r="BJ233" s="106"/>
      <c r="BK233" s="106"/>
      <c r="BL233" s="106"/>
      <c r="BM233" s="106"/>
      <c r="BN233" s="106"/>
      <c r="BO233" s="106"/>
      <c r="BP233" s="106"/>
      <c r="BQ233" s="106"/>
      <c r="BR233" s="106"/>
      <c r="BS233" s="106"/>
      <c r="BT233" s="106"/>
      <c r="BU233" s="106"/>
      <c r="BV233" s="106"/>
      <c r="BW233" s="106"/>
      <c r="BX233" s="106"/>
      <c r="BY233" s="106"/>
      <c r="BZ233" s="106"/>
      <c r="CA233" s="106"/>
      <c r="CB233" s="106"/>
      <c r="CC233" s="106"/>
      <c r="CD233" s="106"/>
      <c r="CE233" s="106"/>
      <c r="CF233" s="106"/>
      <c r="CG233" s="106"/>
      <c r="CH233" s="106"/>
      <c r="CI233" s="106"/>
      <c r="CJ233" s="106"/>
      <c r="CK233" s="106"/>
      <c r="CL233" s="106"/>
      <c r="CM233" s="106"/>
      <c r="CN233" s="106"/>
      <c r="CO233" s="106"/>
      <c r="CP233" s="106"/>
      <c r="CQ233" s="106"/>
      <c r="CR233" s="106"/>
      <c r="CS233" s="106"/>
      <c r="CT233" s="106"/>
      <c r="CU233" s="106"/>
      <c r="CV233" s="106"/>
      <c r="CW233" s="106"/>
      <c r="CX233" s="106"/>
      <c r="CY233" s="106"/>
      <c r="CZ233" s="106"/>
      <c r="DA233" s="106"/>
    </row>
    <row r="234" spans="13:105">
      <c r="M234" s="106"/>
      <c r="N234" s="106"/>
      <c r="O234" s="106"/>
      <c r="P234" s="106"/>
      <c r="Q234" s="106"/>
      <c r="R234" s="106"/>
      <c r="S234" s="106"/>
      <c r="T234" s="106"/>
      <c r="U234" s="106"/>
      <c r="V234" s="106"/>
      <c r="W234" s="106"/>
      <c r="X234" s="106"/>
      <c r="Y234" s="106"/>
      <c r="Z234" s="106"/>
      <c r="AA234" s="106"/>
      <c r="AB234" s="106"/>
      <c r="AC234" s="106"/>
      <c r="AD234" s="106"/>
      <c r="AE234" s="106"/>
      <c r="AF234" s="106"/>
      <c r="AG234" s="106"/>
      <c r="AH234" s="106"/>
      <c r="AI234" s="106"/>
      <c r="AJ234" s="106"/>
      <c r="AK234" s="106"/>
      <c r="AL234" s="106"/>
      <c r="AM234" s="106"/>
      <c r="AN234" s="106"/>
      <c r="AO234" s="106"/>
      <c r="AP234" s="106"/>
      <c r="AQ234" s="106"/>
      <c r="AR234" s="106"/>
      <c r="AS234" s="106"/>
      <c r="AT234" s="106"/>
      <c r="AU234" s="106"/>
      <c r="AV234" s="106"/>
      <c r="AW234" s="106"/>
      <c r="AX234" s="106"/>
      <c r="AY234" s="106"/>
      <c r="AZ234" s="106"/>
      <c r="BA234" s="106"/>
      <c r="BB234" s="106"/>
      <c r="BC234" s="106"/>
      <c r="BD234" s="106"/>
      <c r="BE234" s="106"/>
      <c r="BF234" s="106"/>
      <c r="BG234" s="106"/>
      <c r="BH234" s="106"/>
      <c r="BI234" s="106"/>
      <c r="BJ234" s="106"/>
      <c r="BK234" s="106"/>
      <c r="BL234" s="106"/>
      <c r="BM234" s="106"/>
      <c r="BN234" s="106"/>
      <c r="BO234" s="106"/>
      <c r="BP234" s="106"/>
      <c r="BQ234" s="106"/>
      <c r="BR234" s="106"/>
      <c r="BS234" s="106"/>
      <c r="BT234" s="106"/>
      <c r="BU234" s="106"/>
      <c r="BV234" s="106"/>
      <c r="BW234" s="106"/>
      <c r="BX234" s="106"/>
      <c r="BY234" s="106"/>
      <c r="BZ234" s="106"/>
      <c r="CA234" s="106"/>
      <c r="CB234" s="106"/>
      <c r="CC234" s="106"/>
      <c r="CD234" s="106"/>
      <c r="CE234" s="106"/>
      <c r="CF234" s="106"/>
      <c r="CG234" s="106"/>
      <c r="CH234" s="106"/>
      <c r="CI234" s="106"/>
      <c r="CJ234" s="106"/>
      <c r="CK234" s="106"/>
      <c r="CL234" s="106"/>
      <c r="CM234" s="106"/>
      <c r="CN234" s="106"/>
      <c r="CO234" s="106"/>
      <c r="CP234" s="106"/>
      <c r="CQ234" s="106"/>
      <c r="CR234" s="106"/>
      <c r="CS234" s="106"/>
      <c r="CT234" s="106"/>
      <c r="CU234" s="106"/>
      <c r="CV234" s="106"/>
      <c r="CW234" s="106"/>
      <c r="CX234" s="106"/>
      <c r="CY234" s="106"/>
      <c r="CZ234" s="106"/>
      <c r="DA234" s="106"/>
    </row>
    <row r="235" spans="13:105">
      <c r="M235" s="106"/>
      <c r="N235" s="106"/>
      <c r="O235" s="106"/>
      <c r="P235" s="106"/>
      <c r="Q235" s="106"/>
      <c r="R235" s="106"/>
      <c r="S235" s="106"/>
      <c r="T235" s="106"/>
      <c r="U235" s="106"/>
      <c r="V235" s="106"/>
      <c r="W235" s="106"/>
      <c r="X235" s="106"/>
      <c r="Y235" s="106"/>
      <c r="Z235" s="106"/>
      <c r="AA235" s="106"/>
      <c r="AB235" s="106"/>
      <c r="AC235" s="106"/>
      <c r="AD235" s="106"/>
      <c r="AE235" s="106"/>
      <c r="AF235" s="106"/>
      <c r="AG235" s="106"/>
      <c r="AH235" s="106"/>
      <c r="AI235" s="106"/>
      <c r="AJ235" s="106"/>
      <c r="AK235" s="106"/>
      <c r="AL235" s="106"/>
      <c r="AM235" s="106"/>
      <c r="AN235" s="106"/>
      <c r="AO235" s="106"/>
      <c r="AP235" s="106"/>
      <c r="AQ235" s="106"/>
      <c r="AR235" s="106"/>
      <c r="AS235" s="106"/>
      <c r="AT235" s="106"/>
      <c r="AU235" s="106"/>
      <c r="AV235" s="106"/>
      <c r="AW235" s="106"/>
      <c r="AX235" s="106"/>
      <c r="AY235" s="106"/>
      <c r="AZ235" s="106"/>
      <c r="BA235" s="106"/>
      <c r="BB235" s="106"/>
      <c r="BC235" s="106"/>
      <c r="BD235" s="106"/>
      <c r="BE235" s="106"/>
      <c r="BF235" s="106"/>
      <c r="BG235" s="106"/>
      <c r="BH235" s="106"/>
      <c r="BI235" s="106"/>
      <c r="BJ235" s="106"/>
      <c r="BK235" s="106"/>
      <c r="BL235" s="106"/>
      <c r="BM235" s="106"/>
      <c r="BN235" s="106"/>
      <c r="BO235" s="106"/>
      <c r="BP235" s="106"/>
      <c r="BQ235" s="106"/>
      <c r="BR235" s="106"/>
      <c r="BS235" s="106"/>
      <c r="BT235" s="106"/>
      <c r="BU235" s="106"/>
      <c r="BV235" s="106"/>
      <c r="BW235" s="106"/>
      <c r="BX235" s="106"/>
      <c r="BY235" s="106"/>
      <c r="BZ235" s="106"/>
      <c r="CA235" s="106"/>
      <c r="CB235" s="106"/>
      <c r="CC235" s="106"/>
      <c r="CD235" s="106"/>
      <c r="CE235" s="106"/>
      <c r="CF235" s="106"/>
      <c r="CG235" s="106"/>
      <c r="CH235" s="106"/>
      <c r="CI235" s="106"/>
      <c r="CJ235" s="106"/>
      <c r="CK235" s="106"/>
      <c r="CL235" s="106"/>
      <c r="CM235" s="106"/>
      <c r="CN235" s="106"/>
      <c r="CO235" s="106"/>
      <c r="CP235" s="106"/>
      <c r="CQ235" s="106"/>
      <c r="CR235" s="106"/>
      <c r="CS235" s="106"/>
      <c r="CT235" s="106"/>
      <c r="CU235" s="106"/>
      <c r="CV235" s="106"/>
      <c r="CW235" s="106"/>
      <c r="CX235" s="106"/>
      <c r="CY235" s="106"/>
      <c r="CZ235" s="106"/>
      <c r="DA235" s="106"/>
    </row>
    <row r="236" spans="13:105">
      <c r="M236" s="106"/>
      <c r="N236" s="106"/>
      <c r="O236" s="106"/>
      <c r="P236" s="106"/>
      <c r="Q236" s="106"/>
      <c r="R236" s="106"/>
      <c r="S236" s="106"/>
      <c r="T236" s="106"/>
      <c r="U236" s="106"/>
      <c r="V236" s="106"/>
      <c r="W236" s="106"/>
      <c r="X236" s="106"/>
      <c r="Y236" s="106"/>
      <c r="Z236" s="106"/>
      <c r="AA236" s="106"/>
      <c r="AB236" s="106"/>
      <c r="AC236" s="106"/>
      <c r="AD236" s="106"/>
      <c r="AE236" s="106"/>
      <c r="AF236" s="106"/>
      <c r="AG236" s="106"/>
      <c r="AH236" s="106"/>
      <c r="AI236" s="106"/>
      <c r="AJ236" s="106"/>
      <c r="AK236" s="106"/>
      <c r="AL236" s="106"/>
      <c r="AM236" s="106"/>
      <c r="AN236" s="106"/>
      <c r="AO236" s="106"/>
      <c r="AP236" s="106"/>
      <c r="AQ236" s="106"/>
      <c r="AR236" s="106"/>
      <c r="AS236" s="106"/>
      <c r="AT236" s="106"/>
      <c r="AU236" s="106"/>
      <c r="AV236" s="106"/>
      <c r="AW236" s="106"/>
      <c r="AX236" s="106"/>
      <c r="AY236" s="106"/>
      <c r="AZ236" s="106"/>
      <c r="BA236" s="106"/>
      <c r="BB236" s="106"/>
      <c r="BC236" s="106"/>
      <c r="BD236" s="106"/>
      <c r="BE236" s="106"/>
      <c r="BF236" s="106"/>
      <c r="BG236" s="106"/>
      <c r="BH236" s="106"/>
      <c r="BI236" s="106"/>
      <c r="BJ236" s="106"/>
      <c r="BK236" s="106"/>
      <c r="BL236" s="106"/>
      <c r="BM236" s="106"/>
      <c r="BN236" s="106"/>
      <c r="BO236" s="106"/>
      <c r="BP236" s="106"/>
      <c r="BQ236" s="106"/>
      <c r="BR236" s="106"/>
      <c r="BS236" s="106"/>
      <c r="BT236" s="106"/>
      <c r="BU236" s="106"/>
      <c r="BV236" s="106"/>
      <c r="BW236" s="106"/>
      <c r="BX236" s="106"/>
      <c r="BY236" s="106"/>
      <c r="BZ236" s="106"/>
      <c r="CA236" s="106"/>
      <c r="CB236" s="106"/>
      <c r="CC236" s="106"/>
      <c r="CD236" s="106"/>
      <c r="CE236" s="106"/>
      <c r="CF236" s="106"/>
      <c r="CG236" s="106"/>
      <c r="CH236" s="106"/>
      <c r="CI236" s="106"/>
      <c r="CJ236" s="106"/>
      <c r="CK236" s="106"/>
      <c r="CL236" s="106"/>
      <c r="CM236" s="106"/>
      <c r="CN236" s="106"/>
      <c r="CO236" s="106"/>
      <c r="CP236" s="106"/>
      <c r="CQ236" s="106"/>
      <c r="CR236" s="106"/>
      <c r="CS236" s="106"/>
      <c r="CT236" s="106"/>
      <c r="CU236" s="106"/>
      <c r="CV236" s="106"/>
      <c r="CW236" s="106"/>
      <c r="CX236" s="106"/>
      <c r="CY236" s="106"/>
      <c r="CZ236" s="106"/>
      <c r="DA236" s="106"/>
    </row>
    <row r="237" spans="13:105">
      <c r="M237" s="106"/>
      <c r="N237" s="106"/>
      <c r="O237" s="106"/>
      <c r="P237" s="106"/>
      <c r="Q237" s="106"/>
      <c r="R237" s="106"/>
      <c r="S237" s="106"/>
      <c r="T237" s="106"/>
      <c r="U237" s="106"/>
      <c r="V237" s="106"/>
      <c r="W237" s="106"/>
      <c r="X237" s="106"/>
      <c r="Y237" s="106"/>
      <c r="Z237" s="106"/>
      <c r="AA237" s="106"/>
      <c r="AB237" s="106"/>
      <c r="AC237" s="106"/>
      <c r="AD237" s="106"/>
      <c r="AE237" s="106"/>
      <c r="AF237" s="106"/>
      <c r="AG237" s="106"/>
      <c r="AH237" s="106"/>
      <c r="AI237" s="106"/>
      <c r="AJ237" s="106"/>
      <c r="AK237" s="106"/>
      <c r="AL237" s="106"/>
      <c r="AM237" s="106"/>
      <c r="AN237" s="106"/>
      <c r="AO237" s="106"/>
      <c r="AP237" s="106"/>
      <c r="AQ237" s="106"/>
      <c r="AR237" s="106"/>
      <c r="AS237" s="106"/>
      <c r="AT237" s="106"/>
      <c r="AU237" s="106"/>
      <c r="AV237" s="106"/>
      <c r="AW237" s="106"/>
      <c r="AX237" s="106"/>
      <c r="AY237" s="106"/>
      <c r="AZ237" s="106"/>
      <c r="BA237" s="106"/>
      <c r="BB237" s="106"/>
      <c r="BC237" s="106"/>
      <c r="BD237" s="106"/>
      <c r="BE237" s="106"/>
      <c r="BF237" s="106"/>
      <c r="BG237" s="106"/>
      <c r="BH237" s="106"/>
      <c r="BI237" s="106"/>
      <c r="BJ237" s="106"/>
      <c r="BK237" s="106"/>
      <c r="BL237" s="106"/>
      <c r="BM237" s="106"/>
      <c r="BN237" s="106"/>
      <c r="BO237" s="106"/>
      <c r="BP237" s="106"/>
      <c r="BQ237" s="106"/>
      <c r="BR237" s="106"/>
      <c r="BS237" s="106"/>
      <c r="BT237" s="106"/>
      <c r="BU237" s="106"/>
      <c r="BV237" s="106"/>
      <c r="BW237" s="106"/>
      <c r="BX237" s="106"/>
      <c r="BY237" s="106"/>
      <c r="BZ237" s="106"/>
      <c r="CA237" s="106"/>
      <c r="CB237" s="106"/>
      <c r="CC237" s="106"/>
      <c r="CD237" s="106"/>
      <c r="CE237" s="106"/>
      <c r="CF237" s="106"/>
      <c r="CG237" s="106"/>
      <c r="CH237" s="106"/>
      <c r="CI237" s="106"/>
      <c r="CJ237" s="106"/>
      <c r="CK237" s="106"/>
      <c r="CL237" s="106"/>
      <c r="CM237" s="106"/>
      <c r="CN237" s="106"/>
      <c r="CO237" s="106"/>
      <c r="CP237" s="106"/>
      <c r="CQ237" s="106"/>
      <c r="CR237" s="106"/>
      <c r="CS237" s="106"/>
      <c r="CT237" s="106"/>
      <c r="CU237" s="106"/>
      <c r="CV237" s="106"/>
      <c r="CW237" s="106"/>
      <c r="CX237" s="106"/>
      <c r="CY237" s="106"/>
      <c r="CZ237" s="106"/>
      <c r="DA237" s="106"/>
    </row>
    <row r="238" spans="13:105">
      <c r="M238" s="106"/>
      <c r="N238" s="106"/>
      <c r="O238" s="106"/>
      <c r="P238" s="106"/>
      <c r="Q238" s="106"/>
      <c r="R238" s="106"/>
      <c r="S238" s="106"/>
      <c r="T238" s="106"/>
      <c r="U238" s="106"/>
      <c r="V238" s="106"/>
      <c r="W238" s="106"/>
      <c r="X238" s="106"/>
      <c r="Y238" s="106"/>
      <c r="Z238" s="106"/>
      <c r="AA238" s="106"/>
      <c r="AB238" s="106"/>
      <c r="AC238" s="106"/>
      <c r="AD238" s="106"/>
      <c r="AE238" s="106"/>
      <c r="AF238" s="106"/>
      <c r="AG238" s="106"/>
      <c r="AH238" s="106"/>
      <c r="AI238" s="106"/>
      <c r="AJ238" s="106"/>
      <c r="AK238" s="106"/>
      <c r="AL238" s="106"/>
      <c r="AM238" s="106"/>
      <c r="AN238" s="106"/>
      <c r="AO238" s="106"/>
      <c r="AP238" s="106"/>
      <c r="AQ238" s="106"/>
      <c r="AR238" s="106"/>
      <c r="AS238" s="106"/>
      <c r="AT238" s="106"/>
      <c r="AU238" s="106"/>
      <c r="AV238" s="106"/>
      <c r="AW238" s="106"/>
      <c r="AX238" s="106"/>
      <c r="AY238" s="106"/>
      <c r="AZ238" s="106"/>
      <c r="BA238" s="106"/>
      <c r="BB238" s="106"/>
      <c r="BC238" s="106"/>
      <c r="BD238" s="106"/>
      <c r="BE238" s="106"/>
      <c r="BF238" s="106"/>
      <c r="BG238" s="106"/>
      <c r="BH238" s="106"/>
      <c r="BI238" s="106"/>
      <c r="BJ238" s="106"/>
      <c r="BK238" s="106"/>
      <c r="BL238" s="106"/>
      <c r="BM238" s="106"/>
      <c r="BN238" s="106"/>
      <c r="BO238" s="106"/>
      <c r="BP238" s="106"/>
      <c r="BQ238" s="106"/>
      <c r="BR238" s="106"/>
      <c r="BS238" s="106"/>
      <c r="BT238" s="106"/>
      <c r="BU238" s="106"/>
      <c r="BV238" s="106"/>
      <c r="BW238" s="106"/>
      <c r="BX238" s="106"/>
      <c r="BY238" s="106"/>
      <c r="BZ238" s="106"/>
      <c r="CA238" s="106"/>
      <c r="CB238" s="106"/>
      <c r="CC238" s="106"/>
      <c r="CD238" s="106"/>
      <c r="CE238" s="106"/>
      <c r="CF238" s="106"/>
      <c r="CG238" s="106"/>
      <c r="CH238" s="106"/>
      <c r="CI238" s="106"/>
      <c r="CJ238" s="106"/>
      <c r="CK238" s="106"/>
      <c r="CL238" s="106"/>
      <c r="CM238" s="106"/>
      <c r="CN238" s="106"/>
      <c r="CO238" s="106"/>
      <c r="CP238" s="106"/>
      <c r="CQ238" s="106"/>
      <c r="CR238" s="106"/>
      <c r="CS238" s="106"/>
      <c r="CT238" s="106"/>
      <c r="CU238" s="106"/>
      <c r="CV238" s="106"/>
      <c r="CW238" s="106"/>
      <c r="CX238" s="106"/>
      <c r="CY238" s="106"/>
      <c r="CZ238" s="106"/>
      <c r="DA238" s="106"/>
    </row>
    <row r="239" spans="13:105">
      <c r="M239" s="106"/>
      <c r="N239" s="106"/>
      <c r="O239" s="106"/>
      <c r="P239" s="106"/>
      <c r="Q239" s="106"/>
      <c r="R239" s="106"/>
      <c r="S239" s="106"/>
      <c r="T239" s="106"/>
      <c r="U239" s="106"/>
      <c r="V239" s="106"/>
      <c r="W239" s="106"/>
      <c r="X239" s="106"/>
      <c r="Y239" s="106"/>
      <c r="Z239" s="106"/>
      <c r="AA239" s="106"/>
      <c r="AB239" s="106"/>
      <c r="AC239" s="106"/>
      <c r="AD239" s="106"/>
      <c r="AE239" s="106"/>
      <c r="AF239" s="106"/>
      <c r="AG239" s="106"/>
      <c r="AH239" s="106"/>
      <c r="AI239" s="106"/>
      <c r="AJ239" s="106"/>
      <c r="AK239" s="106"/>
      <c r="AL239" s="106"/>
      <c r="AM239" s="106"/>
      <c r="AN239" s="106"/>
      <c r="AO239" s="106"/>
      <c r="AP239" s="106"/>
      <c r="AQ239" s="106"/>
      <c r="AR239" s="106"/>
      <c r="AS239" s="106"/>
      <c r="AT239" s="106"/>
      <c r="AU239" s="106"/>
      <c r="AV239" s="106"/>
      <c r="AW239" s="106"/>
      <c r="AX239" s="106"/>
      <c r="AY239" s="106"/>
      <c r="AZ239" s="106"/>
      <c r="BA239" s="106"/>
      <c r="BB239" s="106"/>
      <c r="BC239" s="106"/>
      <c r="BD239" s="106"/>
      <c r="BE239" s="106"/>
      <c r="BF239" s="106"/>
      <c r="BG239" s="106"/>
      <c r="BH239" s="106"/>
      <c r="BI239" s="106"/>
      <c r="BJ239" s="106"/>
      <c r="BK239" s="106"/>
      <c r="BL239" s="106"/>
      <c r="BM239" s="106"/>
      <c r="BN239" s="106"/>
      <c r="BO239" s="106"/>
      <c r="BP239" s="106"/>
      <c r="BQ239" s="106"/>
      <c r="BR239" s="106"/>
      <c r="BS239" s="106"/>
      <c r="BT239" s="106"/>
      <c r="BU239" s="106"/>
      <c r="BV239" s="106"/>
      <c r="BW239" s="106"/>
      <c r="BX239" s="106"/>
      <c r="BY239" s="106"/>
      <c r="BZ239" s="106"/>
      <c r="CA239" s="106"/>
      <c r="CB239" s="106"/>
      <c r="CC239" s="106"/>
      <c r="CD239" s="106"/>
      <c r="CE239" s="106"/>
      <c r="CF239" s="106"/>
      <c r="CG239" s="106"/>
      <c r="CH239" s="106"/>
      <c r="CI239" s="106"/>
      <c r="CJ239" s="106"/>
      <c r="CK239" s="106"/>
      <c r="CL239" s="106"/>
      <c r="CM239" s="106"/>
      <c r="CN239" s="106"/>
      <c r="CO239" s="106"/>
      <c r="CP239" s="106"/>
      <c r="CQ239" s="106"/>
      <c r="CR239" s="106"/>
      <c r="CS239" s="106"/>
      <c r="CT239" s="106"/>
      <c r="CU239" s="106"/>
      <c r="CV239" s="106"/>
      <c r="CW239" s="106"/>
      <c r="CX239" s="106"/>
      <c r="CY239" s="106"/>
      <c r="CZ239" s="106"/>
      <c r="DA239" s="106"/>
    </row>
    <row r="240" spans="13:105">
      <c r="M240" s="106"/>
      <c r="N240" s="106"/>
      <c r="O240" s="106"/>
      <c r="P240" s="106"/>
      <c r="Q240" s="106"/>
      <c r="R240" s="106"/>
      <c r="S240" s="106"/>
      <c r="T240" s="106"/>
      <c r="U240" s="106"/>
      <c r="V240" s="106"/>
      <c r="W240" s="106"/>
      <c r="X240" s="106"/>
      <c r="Y240" s="106"/>
      <c r="Z240" s="106"/>
      <c r="AA240" s="106"/>
      <c r="AB240" s="106"/>
      <c r="AC240" s="106"/>
      <c r="AD240" s="106"/>
      <c r="AE240" s="106"/>
      <c r="AF240" s="106"/>
      <c r="AG240" s="106"/>
      <c r="AH240" s="106"/>
      <c r="AI240" s="106"/>
      <c r="AJ240" s="106"/>
      <c r="AK240" s="106"/>
      <c r="AL240" s="106"/>
      <c r="AM240" s="106"/>
      <c r="AN240" s="106"/>
      <c r="AO240" s="106"/>
      <c r="AP240" s="106"/>
      <c r="AQ240" s="106"/>
      <c r="AR240" s="106"/>
      <c r="AS240" s="106"/>
      <c r="AT240" s="106"/>
      <c r="AU240" s="106"/>
      <c r="AV240" s="106"/>
      <c r="AW240" s="106"/>
      <c r="AX240" s="106"/>
      <c r="AY240" s="106"/>
      <c r="AZ240" s="106"/>
      <c r="BA240" s="106"/>
      <c r="BB240" s="106"/>
      <c r="BC240" s="106"/>
      <c r="BD240" s="106"/>
      <c r="BE240" s="106"/>
      <c r="BF240" s="106"/>
      <c r="BG240" s="106"/>
      <c r="BH240" s="106"/>
      <c r="BI240" s="106"/>
      <c r="BJ240" s="106"/>
      <c r="BK240" s="106"/>
      <c r="BL240" s="106"/>
      <c r="BM240" s="106"/>
      <c r="BN240" s="106"/>
      <c r="BO240" s="106"/>
      <c r="BP240" s="106"/>
      <c r="BQ240" s="106"/>
      <c r="BR240" s="106"/>
      <c r="BS240" s="106"/>
      <c r="BT240" s="106"/>
      <c r="BU240" s="106"/>
      <c r="BV240" s="106"/>
      <c r="BW240" s="106"/>
      <c r="BX240" s="106"/>
      <c r="BY240" s="106"/>
      <c r="BZ240" s="106"/>
      <c r="CA240" s="106"/>
      <c r="CB240" s="106"/>
      <c r="CC240" s="106"/>
      <c r="CD240" s="106"/>
      <c r="CE240" s="106"/>
      <c r="CF240" s="106"/>
      <c r="CG240" s="106"/>
      <c r="CH240" s="106"/>
      <c r="CI240" s="106"/>
      <c r="CJ240" s="106"/>
      <c r="CK240" s="106"/>
      <c r="CL240" s="106"/>
      <c r="CM240" s="106"/>
      <c r="CN240" s="106"/>
      <c r="CO240" s="106"/>
      <c r="CP240" s="106"/>
      <c r="CQ240" s="106"/>
      <c r="CR240" s="106"/>
      <c r="CS240" s="106"/>
      <c r="CT240" s="106"/>
      <c r="CU240" s="106"/>
      <c r="CV240" s="106"/>
      <c r="CW240" s="106"/>
      <c r="CX240" s="106"/>
      <c r="CY240" s="106"/>
      <c r="CZ240" s="106"/>
      <c r="DA240" s="106"/>
    </row>
    <row r="241" spans="13:105">
      <c r="M241" s="106"/>
      <c r="N241" s="106"/>
      <c r="O241" s="106"/>
      <c r="P241" s="106"/>
      <c r="Q241" s="106"/>
      <c r="R241" s="106"/>
      <c r="S241" s="106"/>
      <c r="T241" s="106"/>
      <c r="U241" s="106"/>
      <c r="V241" s="106"/>
      <c r="W241" s="106"/>
      <c r="X241" s="106"/>
      <c r="Y241" s="106"/>
      <c r="Z241" s="106"/>
      <c r="AA241" s="106"/>
      <c r="AB241" s="106"/>
      <c r="AC241" s="106"/>
      <c r="AD241" s="106"/>
      <c r="AE241" s="106"/>
      <c r="AF241" s="106"/>
      <c r="AG241" s="106"/>
      <c r="AH241" s="106"/>
      <c r="AI241" s="106"/>
      <c r="AJ241" s="106"/>
      <c r="AK241" s="106"/>
      <c r="AL241" s="106"/>
      <c r="AM241" s="106"/>
      <c r="AN241" s="106"/>
      <c r="AO241" s="106"/>
      <c r="AP241" s="106"/>
      <c r="AQ241" s="106"/>
      <c r="AR241" s="106"/>
      <c r="AS241" s="106"/>
      <c r="AT241" s="106"/>
      <c r="AU241" s="106"/>
      <c r="AV241" s="106"/>
      <c r="AW241" s="106"/>
      <c r="AX241" s="106"/>
      <c r="AY241" s="106"/>
      <c r="AZ241" s="106"/>
      <c r="BA241" s="106"/>
      <c r="BB241" s="106"/>
      <c r="BC241" s="106"/>
      <c r="BD241" s="106"/>
      <c r="BE241" s="106"/>
      <c r="BF241" s="106"/>
      <c r="BG241" s="106"/>
      <c r="BH241" s="106"/>
      <c r="BI241" s="106"/>
      <c r="BJ241" s="106"/>
      <c r="BK241" s="106"/>
      <c r="BL241" s="106"/>
      <c r="BM241" s="106"/>
      <c r="BN241" s="106"/>
      <c r="BO241" s="106"/>
      <c r="BP241" s="106"/>
      <c r="BQ241" s="106"/>
      <c r="BR241" s="106"/>
      <c r="BS241" s="106"/>
      <c r="BT241" s="106"/>
      <c r="BU241" s="106"/>
      <c r="BV241" s="106"/>
      <c r="BW241" s="106"/>
      <c r="BX241" s="106"/>
      <c r="BY241" s="106"/>
      <c r="BZ241" s="106"/>
      <c r="CA241" s="106"/>
      <c r="CB241" s="106"/>
      <c r="CC241" s="106"/>
      <c r="CD241" s="106"/>
      <c r="CE241" s="106"/>
      <c r="CF241" s="106"/>
      <c r="CG241" s="106"/>
      <c r="CH241" s="106"/>
      <c r="CI241" s="106"/>
      <c r="CJ241" s="106"/>
      <c r="CK241" s="106"/>
      <c r="CL241" s="106"/>
      <c r="CM241" s="106"/>
      <c r="CN241" s="106"/>
      <c r="CO241" s="106"/>
      <c r="CP241" s="106"/>
      <c r="CQ241" s="106"/>
      <c r="CR241" s="106"/>
      <c r="CS241" s="106"/>
      <c r="CT241" s="106"/>
      <c r="CU241" s="106"/>
      <c r="CV241" s="106"/>
      <c r="CW241" s="106"/>
      <c r="CX241" s="106"/>
      <c r="CY241" s="106"/>
      <c r="CZ241" s="106"/>
      <c r="DA241" s="106"/>
    </row>
    <row r="242" spans="13:105">
      <c r="M242" s="106"/>
      <c r="N242" s="106"/>
      <c r="O242" s="106"/>
      <c r="P242" s="106"/>
      <c r="Q242" s="106"/>
      <c r="R242" s="106"/>
      <c r="S242" s="106"/>
      <c r="T242" s="106"/>
      <c r="U242" s="106"/>
      <c r="V242" s="106"/>
      <c r="W242" s="106"/>
      <c r="X242" s="106"/>
      <c r="Y242" s="106"/>
      <c r="Z242" s="106"/>
      <c r="AA242" s="106"/>
      <c r="AB242" s="106"/>
      <c r="AC242" s="106"/>
      <c r="AD242" s="106"/>
      <c r="AE242" s="106"/>
      <c r="AF242" s="106"/>
      <c r="AG242" s="106"/>
      <c r="AH242" s="106"/>
      <c r="AI242" s="106"/>
      <c r="AJ242" s="106"/>
      <c r="AK242" s="106"/>
      <c r="AL242" s="106"/>
      <c r="AM242" s="106"/>
      <c r="AN242" s="106"/>
      <c r="AO242" s="106"/>
      <c r="AP242" s="106"/>
      <c r="AQ242" s="106"/>
      <c r="AR242" s="106"/>
      <c r="AS242" s="106"/>
      <c r="AT242" s="106"/>
      <c r="AU242" s="106"/>
      <c r="AV242" s="106"/>
      <c r="AW242" s="106"/>
      <c r="AX242" s="106"/>
      <c r="AY242" s="106"/>
      <c r="AZ242" s="106"/>
      <c r="BA242" s="106"/>
      <c r="BB242" s="106"/>
      <c r="BC242" s="106"/>
      <c r="BD242" s="106"/>
      <c r="BE242" s="106"/>
      <c r="BF242" s="106"/>
      <c r="BG242" s="106"/>
      <c r="BH242" s="106"/>
      <c r="BI242" s="106"/>
      <c r="BJ242" s="106"/>
      <c r="BK242" s="106"/>
      <c r="BL242" s="106"/>
      <c r="BM242" s="106"/>
      <c r="BN242" s="106"/>
      <c r="BO242" s="106"/>
      <c r="BP242" s="106"/>
      <c r="BQ242" s="106"/>
      <c r="BR242" s="106"/>
      <c r="BS242" s="106"/>
      <c r="BT242" s="106"/>
      <c r="BU242" s="106"/>
      <c r="BV242" s="106"/>
      <c r="BW242" s="106"/>
      <c r="BX242" s="106"/>
      <c r="BY242" s="106"/>
      <c r="BZ242" s="106"/>
      <c r="CA242" s="106"/>
      <c r="CB242" s="106"/>
      <c r="CC242" s="106"/>
      <c r="CD242" s="106"/>
      <c r="CE242" s="106"/>
      <c r="CF242" s="106"/>
      <c r="CG242" s="106"/>
      <c r="CH242" s="106"/>
      <c r="CI242" s="106"/>
      <c r="CJ242" s="106"/>
      <c r="CK242" s="106"/>
      <c r="CL242" s="106"/>
      <c r="CM242" s="106"/>
      <c r="CN242" s="106"/>
      <c r="CO242" s="106"/>
      <c r="CP242" s="106"/>
      <c r="CQ242" s="106"/>
      <c r="CR242" s="106"/>
      <c r="CS242" s="106"/>
      <c r="CT242" s="106"/>
      <c r="CU242" s="106"/>
      <c r="CV242" s="106"/>
      <c r="CW242" s="106"/>
      <c r="CX242" s="106"/>
      <c r="CY242" s="106"/>
      <c r="CZ242" s="106"/>
      <c r="DA242" s="106"/>
    </row>
    <row r="243" spans="13:105">
      <c r="M243" s="106"/>
      <c r="N243" s="106"/>
      <c r="O243" s="106"/>
      <c r="P243" s="106"/>
      <c r="Q243" s="106"/>
      <c r="R243" s="106"/>
      <c r="S243" s="106"/>
      <c r="T243" s="106"/>
      <c r="U243" s="106"/>
      <c r="V243" s="106"/>
      <c r="W243" s="106"/>
      <c r="X243" s="106"/>
      <c r="Y243" s="106"/>
      <c r="Z243" s="106"/>
      <c r="AA243" s="106"/>
      <c r="AB243" s="106"/>
      <c r="AC243" s="106"/>
      <c r="AD243" s="106"/>
      <c r="AE243" s="106"/>
      <c r="AF243" s="106"/>
      <c r="AG243" s="106"/>
      <c r="AH243" s="106"/>
      <c r="AI243" s="106"/>
      <c r="AJ243" s="106"/>
      <c r="AK243" s="106"/>
      <c r="AL243" s="106"/>
      <c r="AM243" s="106"/>
      <c r="AN243" s="106"/>
      <c r="AO243" s="106"/>
      <c r="AP243" s="106"/>
      <c r="AQ243" s="106"/>
      <c r="AR243" s="106"/>
      <c r="AS243" s="106"/>
      <c r="AT243" s="106"/>
      <c r="AU243" s="106"/>
      <c r="AV243" s="106"/>
      <c r="AW243" s="106"/>
      <c r="AX243" s="106"/>
      <c r="AY243" s="106"/>
      <c r="AZ243" s="106"/>
      <c r="BA243" s="106"/>
      <c r="BB243" s="106"/>
      <c r="BC243" s="106"/>
      <c r="BD243" s="106"/>
      <c r="BE243" s="106"/>
      <c r="BF243" s="106"/>
      <c r="BG243" s="106"/>
      <c r="BH243" s="106"/>
      <c r="BI243" s="106"/>
      <c r="BJ243" s="106"/>
      <c r="BK243" s="106"/>
      <c r="BL243" s="106"/>
      <c r="BM243" s="106"/>
      <c r="BN243" s="106"/>
      <c r="BO243" s="106"/>
      <c r="BP243" s="106"/>
      <c r="BQ243" s="106"/>
      <c r="BR243" s="106"/>
      <c r="BS243" s="106"/>
      <c r="BT243" s="106"/>
      <c r="BU243" s="106"/>
      <c r="BV243" s="106"/>
      <c r="BW243" s="106"/>
      <c r="BX243" s="106"/>
      <c r="BY243" s="106"/>
      <c r="BZ243" s="106"/>
      <c r="CA243" s="106"/>
      <c r="CB243" s="106"/>
      <c r="CC243" s="106"/>
      <c r="CD243" s="106"/>
      <c r="CE243" s="106"/>
      <c r="CF243" s="106"/>
      <c r="CG243" s="106"/>
      <c r="CH243" s="106"/>
      <c r="CI243" s="106"/>
      <c r="CJ243" s="106"/>
      <c r="CK243" s="106"/>
      <c r="CL243" s="106"/>
      <c r="CM243" s="106"/>
      <c r="CN243" s="106"/>
      <c r="CO243" s="106"/>
      <c r="CP243" s="106"/>
      <c r="CQ243" s="106"/>
      <c r="CR243" s="106"/>
      <c r="CS243" s="106"/>
      <c r="CT243" s="106"/>
      <c r="CU243" s="106"/>
      <c r="CV243" s="106"/>
      <c r="CW243" s="106"/>
      <c r="CX243" s="106"/>
      <c r="CY243" s="106"/>
      <c r="CZ243" s="106"/>
      <c r="DA243" s="106"/>
    </row>
    <row r="244" spans="13:105">
      <c r="M244" s="106"/>
      <c r="N244" s="106"/>
      <c r="O244" s="106"/>
      <c r="P244" s="106"/>
      <c r="Q244" s="106"/>
      <c r="R244" s="106"/>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6"/>
      <c r="BC244" s="106"/>
      <c r="BD244" s="106"/>
      <c r="BE244" s="106"/>
      <c r="BF244" s="106"/>
      <c r="BG244" s="106"/>
      <c r="BH244" s="106"/>
      <c r="BI244" s="106"/>
      <c r="BJ244" s="106"/>
      <c r="BK244" s="106"/>
      <c r="BL244" s="106"/>
      <c r="BM244" s="106"/>
      <c r="BN244" s="106"/>
      <c r="BO244" s="106"/>
      <c r="BP244" s="106"/>
      <c r="BQ244" s="106"/>
      <c r="BR244" s="106"/>
      <c r="BS244" s="106"/>
      <c r="BT244" s="106"/>
      <c r="BU244" s="106"/>
      <c r="BV244" s="106"/>
      <c r="BW244" s="106"/>
      <c r="BX244" s="106"/>
      <c r="BY244" s="106"/>
      <c r="BZ244" s="106"/>
      <c r="CA244" s="106"/>
      <c r="CB244" s="106"/>
      <c r="CC244" s="106"/>
      <c r="CD244" s="106"/>
      <c r="CE244" s="106"/>
      <c r="CF244" s="106"/>
      <c r="CG244" s="106"/>
      <c r="CH244" s="106"/>
      <c r="CI244" s="106"/>
      <c r="CJ244" s="106"/>
      <c r="CK244" s="106"/>
      <c r="CL244" s="106"/>
      <c r="CM244" s="106"/>
      <c r="CN244" s="106"/>
      <c r="CO244" s="106"/>
      <c r="CP244" s="106"/>
      <c r="CQ244" s="106"/>
      <c r="CR244" s="106"/>
      <c r="CS244" s="106"/>
      <c r="CT244" s="106"/>
      <c r="CU244" s="106"/>
      <c r="CV244" s="106"/>
      <c r="CW244" s="106"/>
      <c r="CX244" s="106"/>
      <c r="CY244" s="106"/>
      <c r="CZ244" s="106"/>
      <c r="DA244" s="106"/>
    </row>
    <row r="245" spans="13:105">
      <c r="M245" s="106"/>
      <c r="N245" s="106"/>
      <c r="O245" s="106"/>
      <c r="P245" s="106"/>
      <c r="Q245" s="106"/>
      <c r="R245" s="106"/>
      <c r="S245" s="106"/>
      <c r="T245" s="106"/>
      <c r="U245" s="106"/>
      <c r="V245" s="106"/>
      <c r="W245" s="106"/>
      <c r="X245" s="106"/>
      <c r="Y245" s="106"/>
      <c r="Z245" s="106"/>
      <c r="AA245" s="106"/>
      <c r="AB245" s="106"/>
      <c r="AC245" s="106"/>
      <c r="AD245" s="106"/>
      <c r="AE245" s="106"/>
      <c r="AF245" s="106"/>
      <c r="AG245" s="106"/>
      <c r="AH245" s="106"/>
      <c r="AI245" s="106"/>
      <c r="AJ245" s="106"/>
      <c r="AK245" s="106"/>
      <c r="AL245" s="106"/>
      <c r="AM245" s="106"/>
      <c r="AN245" s="106"/>
      <c r="AO245" s="106"/>
      <c r="AP245" s="106"/>
      <c r="AQ245" s="106"/>
      <c r="AR245" s="106"/>
      <c r="AS245" s="106"/>
      <c r="AT245" s="106"/>
      <c r="AU245" s="106"/>
      <c r="AV245" s="106"/>
      <c r="AW245" s="106"/>
      <c r="AX245" s="106"/>
      <c r="AY245" s="106"/>
      <c r="AZ245" s="106"/>
      <c r="BA245" s="106"/>
      <c r="BB245" s="106"/>
      <c r="BC245" s="106"/>
      <c r="BD245" s="106"/>
      <c r="BE245" s="106"/>
      <c r="BF245" s="106"/>
      <c r="BG245" s="106"/>
      <c r="BH245" s="106"/>
      <c r="BI245" s="106"/>
      <c r="BJ245" s="106"/>
      <c r="BK245" s="106"/>
      <c r="BL245" s="106"/>
      <c r="BM245" s="106"/>
      <c r="BN245" s="106"/>
      <c r="BO245" s="106"/>
      <c r="BP245" s="106"/>
      <c r="BQ245" s="106"/>
      <c r="BR245" s="106"/>
      <c r="BS245" s="106"/>
      <c r="BT245" s="106"/>
      <c r="BU245" s="106"/>
      <c r="BV245" s="106"/>
      <c r="BW245" s="106"/>
      <c r="BX245" s="106"/>
      <c r="BY245" s="106"/>
      <c r="BZ245" s="106"/>
      <c r="CA245" s="106"/>
      <c r="CB245" s="106"/>
      <c r="CC245" s="106"/>
      <c r="CD245" s="106"/>
      <c r="CE245" s="106"/>
      <c r="CF245" s="106"/>
      <c r="CG245" s="106"/>
      <c r="CH245" s="106"/>
      <c r="CI245" s="106"/>
      <c r="CJ245" s="106"/>
      <c r="CK245" s="106"/>
      <c r="CL245" s="106"/>
      <c r="CM245" s="106"/>
      <c r="CN245" s="106"/>
      <c r="CO245" s="106"/>
      <c r="CP245" s="106"/>
      <c r="CQ245" s="106"/>
      <c r="CR245" s="106"/>
      <c r="CS245" s="106"/>
      <c r="CT245" s="106"/>
      <c r="CU245" s="106"/>
      <c r="CV245" s="106"/>
      <c r="CW245" s="106"/>
      <c r="CX245" s="106"/>
      <c r="CY245" s="106"/>
      <c r="CZ245" s="106"/>
      <c r="DA245" s="106"/>
    </row>
    <row r="246" spans="13:105">
      <c r="M246" s="106"/>
      <c r="N246" s="106"/>
      <c r="O246" s="106"/>
      <c r="P246" s="106"/>
      <c r="Q246" s="106"/>
      <c r="R246" s="106"/>
      <c r="S246" s="106"/>
      <c r="T246" s="106"/>
      <c r="U246" s="106"/>
      <c r="V246" s="106"/>
      <c r="W246" s="106"/>
      <c r="X246" s="106"/>
      <c r="Y246" s="106"/>
      <c r="Z246" s="106"/>
      <c r="AA246" s="106"/>
      <c r="AB246" s="106"/>
      <c r="AC246" s="106"/>
      <c r="AD246" s="106"/>
      <c r="AE246" s="106"/>
      <c r="AF246" s="106"/>
      <c r="AG246" s="106"/>
      <c r="AH246" s="106"/>
      <c r="AI246" s="106"/>
      <c r="AJ246" s="106"/>
      <c r="AK246" s="106"/>
      <c r="AL246" s="106"/>
      <c r="AM246" s="106"/>
      <c r="AN246" s="106"/>
      <c r="AO246" s="106"/>
      <c r="AP246" s="106"/>
      <c r="AQ246" s="106"/>
      <c r="AR246" s="106"/>
      <c r="AS246" s="106"/>
      <c r="AT246" s="106"/>
      <c r="AU246" s="106"/>
      <c r="AV246" s="106"/>
      <c r="AW246" s="106"/>
      <c r="AX246" s="106"/>
      <c r="AY246" s="106"/>
      <c r="AZ246" s="106"/>
      <c r="BA246" s="106"/>
      <c r="BB246" s="106"/>
      <c r="BC246" s="106"/>
      <c r="BD246" s="106"/>
      <c r="BE246" s="106"/>
      <c r="BF246" s="106"/>
      <c r="BG246" s="106"/>
      <c r="BH246" s="106"/>
      <c r="BI246" s="106"/>
      <c r="BJ246" s="106"/>
      <c r="BK246" s="106"/>
      <c r="BL246" s="106"/>
      <c r="BM246" s="106"/>
      <c r="BN246" s="106"/>
      <c r="BO246" s="106"/>
      <c r="BP246" s="106"/>
      <c r="BQ246" s="106"/>
      <c r="BR246" s="106"/>
      <c r="BS246" s="106"/>
      <c r="BT246" s="106"/>
      <c r="BU246" s="106"/>
      <c r="BV246" s="106"/>
      <c r="BW246" s="106"/>
      <c r="BX246" s="106"/>
      <c r="BY246" s="106"/>
      <c r="BZ246" s="106"/>
      <c r="CA246" s="106"/>
      <c r="CB246" s="106"/>
      <c r="CC246" s="106"/>
      <c r="CD246" s="106"/>
      <c r="CE246" s="106"/>
      <c r="CF246" s="106"/>
      <c r="CG246" s="106"/>
      <c r="CH246" s="106"/>
      <c r="CI246" s="106"/>
      <c r="CJ246" s="106"/>
      <c r="CK246" s="106"/>
      <c r="CL246" s="106"/>
      <c r="CM246" s="106"/>
      <c r="CN246" s="106"/>
      <c r="CO246" s="106"/>
      <c r="CP246" s="106"/>
      <c r="CQ246" s="106"/>
      <c r="CR246" s="106"/>
      <c r="CS246" s="106"/>
      <c r="CT246" s="106"/>
      <c r="CU246" s="106"/>
      <c r="CV246" s="106"/>
      <c r="CW246" s="106"/>
      <c r="CX246" s="106"/>
      <c r="CY246" s="106"/>
      <c r="CZ246" s="106"/>
      <c r="DA246" s="106"/>
    </row>
    <row r="247" spans="13:105">
      <c r="M247" s="106"/>
      <c r="N247" s="106"/>
      <c r="O247" s="106"/>
      <c r="P247" s="106"/>
      <c r="Q247" s="106"/>
      <c r="R247" s="106"/>
      <c r="S247" s="106"/>
      <c r="T247" s="106"/>
      <c r="U247" s="106"/>
      <c r="V247" s="106"/>
      <c r="W247" s="106"/>
      <c r="X247" s="106"/>
      <c r="Y247" s="106"/>
      <c r="Z247" s="106"/>
      <c r="AA247" s="106"/>
      <c r="AB247" s="106"/>
      <c r="AC247" s="106"/>
      <c r="AD247" s="106"/>
      <c r="AE247" s="106"/>
      <c r="AF247" s="106"/>
      <c r="AG247" s="106"/>
      <c r="AH247" s="106"/>
      <c r="AI247" s="106"/>
      <c r="AJ247" s="106"/>
      <c r="AK247" s="106"/>
      <c r="AL247" s="106"/>
      <c r="AM247" s="106"/>
      <c r="AN247" s="106"/>
      <c r="AO247" s="106"/>
      <c r="AP247" s="106"/>
      <c r="AQ247" s="106"/>
      <c r="AR247" s="106"/>
      <c r="AS247" s="106"/>
      <c r="AT247" s="106"/>
      <c r="AU247" s="106"/>
      <c r="AV247" s="106"/>
      <c r="AW247" s="106"/>
      <c r="AX247" s="106"/>
      <c r="AY247" s="106"/>
      <c r="AZ247" s="106"/>
      <c r="BA247" s="106"/>
      <c r="BB247" s="106"/>
      <c r="BC247" s="106"/>
      <c r="BD247" s="106"/>
      <c r="BE247" s="106"/>
      <c r="BF247" s="106"/>
      <c r="BG247" s="106"/>
      <c r="BH247" s="106"/>
      <c r="BI247" s="106"/>
      <c r="BJ247" s="106"/>
      <c r="BK247" s="106"/>
      <c r="BL247" s="106"/>
      <c r="BM247" s="106"/>
      <c r="BN247" s="106"/>
      <c r="BO247" s="106"/>
      <c r="BP247" s="106"/>
      <c r="BQ247" s="106"/>
      <c r="BR247" s="106"/>
      <c r="BS247" s="106"/>
      <c r="BT247" s="106"/>
      <c r="BU247" s="106"/>
      <c r="BV247" s="106"/>
      <c r="BW247" s="106"/>
      <c r="BX247" s="106"/>
      <c r="BY247" s="106"/>
      <c r="BZ247" s="106"/>
      <c r="CA247" s="106"/>
      <c r="CB247" s="106"/>
      <c r="CC247" s="106"/>
      <c r="CD247" s="106"/>
      <c r="CE247" s="106"/>
      <c r="CF247" s="106"/>
      <c r="CG247" s="106"/>
      <c r="CH247" s="106"/>
      <c r="CI247" s="106"/>
      <c r="CJ247" s="106"/>
      <c r="CK247" s="106"/>
      <c r="CL247" s="106"/>
      <c r="CM247" s="106"/>
      <c r="CN247" s="106"/>
      <c r="CO247" s="106"/>
      <c r="CP247" s="106"/>
      <c r="CQ247" s="106"/>
      <c r="CR247" s="106"/>
      <c r="CS247" s="106"/>
      <c r="CT247" s="106"/>
      <c r="CU247" s="106"/>
      <c r="CV247" s="106"/>
      <c r="CW247" s="106"/>
      <c r="CX247" s="106"/>
      <c r="CY247" s="106"/>
      <c r="CZ247" s="106"/>
      <c r="DA247" s="106"/>
    </row>
    <row r="248" spans="13:105">
      <c r="M248" s="106"/>
      <c r="N248" s="106"/>
      <c r="O248" s="106"/>
      <c r="P248" s="106"/>
      <c r="Q248" s="106"/>
      <c r="R248" s="106"/>
      <c r="S248" s="106"/>
      <c r="T248" s="106"/>
      <c r="U248" s="106"/>
      <c r="V248" s="106"/>
      <c r="W248" s="106"/>
      <c r="X248" s="106"/>
      <c r="Y248" s="106"/>
      <c r="Z248" s="106"/>
      <c r="AA248" s="106"/>
      <c r="AB248" s="106"/>
      <c r="AC248" s="106"/>
      <c r="AD248" s="106"/>
      <c r="AE248" s="106"/>
      <c r="AF248" s="106"/>
      <c r="AG248" s="106"/>
      <c r="AH248" s="106"/>
      <c r="AI248" s="106"/>
      <c r="AJ248" s="106"/>
      <c r="AK248" s="106"/>
      <c r="AL248" s="106"/>
      <c r="AM248" s="106"/>
      <c r="AN248" s="106"/>
      <c r="AO248" s="106"/>
      <c r="AP248" s="106"/>
      <c r="AQ248" s="106"/>
      <c r="AR248" s="106"/>
      <c r="AS248" s="106"/>
      <c r="AT248" s="106"/>
      <c r="AU248" s="106"/>
      <c r="AV248" s="106"/>
      <c r="AW248" s="106"/>
      <c r="AX248" s="106"/>
      <c r="AY248" s="106"/>
      <c r="AZ248" s="106"/>
      <c r="BA248" s="106"/>
      <c r="BB248" s="106"/>
      <c r="BC248" s="106"/>
      <c r="BD248" s="106"/>
      <c r="BE248" s="106"/>
      <c r="BF248" s="106"/>
      <c r="BG248" s="106"/>
      <c r="BH248" s="106"/>
      <c r="BI248" s="106"/>
      <c r="BJ248" s="106"/>
      <c r="BK248" s="106"/>
      <c r="BL248" s="106"/>
      <c r="BM248" s="106"/>
      <c r="BN248" s="106"/>
      <c r="BO248" s="106"/>
      <c r="BP248" s="106"/>
      <c r="BQ248" s="106"/>
      <c r="BR248" s="106"/>
      <c r="BS248" s="106"/>
      <c r="BT248" s="106"/>
      <c r="BU248" s="106"/>
      <c r="BV248" s="106"/>
      <c r="BW248" s="106"/>
      <c r="BX248" s="106"/>
      <c r="BY248" s="106"/>
      <c r="BZ248" s="106"/>
      <c r="CA248" s="106"/>
      <c r="CB248" s="106"/>
      <c r="CC248" s="106"/>
      <c r="CD248" s="106"/>
      <c r="CE248" s="106"/>
      <c r="CF248" s="106"/>
      <c r="CG248" s="106"/>
      <c r="CH248" s="106"/>
      <c r="CI248" s="106"/>
      <c r="CJ248" s="106"/>
      <c r="CK248" s="106"/>
      <c r="CL248" s="106"/>
      <c r="CM248" s="106"/>
      <c r="CN248" s="106"/>
      <c r="CO248" s="106"/>
      <c r="CP248" s="106"/>
      <c r="CQ248" s="106"/>
      <c r="CR248" s="106"/>
      <c r="CS248" s="106"/>
      <c r="CT248" s="106"/>
      <c r="CU248" s="106"/>
      <c r="CV248" s="106"/>
      <c r="CW248" s="106"/>
      <c r="CX248" s="106"/>
      <c r="CY248" s="106"/>
      <c r="CZ248" s="106"/>
      <c r="DA248" s="106"/>
    </row>
    <row r="249" spans="13:105">
      <c r="M249" s="106"/>
      <c r="N249" s="106"/>
      <c r="O249" s="106"/>
      <c r="P249" s="106"/>
      <c r="Q249" s="106"/>
      <c r="R249" s="106"/>
      <c r="S249" s="106"/>
      <c r="T249" s="106"/>
      <c r="U249" s="106"/>
      <c r="V249" s="106"/>
      <c r="W249" s="106"/>
      <c r="X249" s="106"/>
      <c r="Y249" s="106"/>
      <c r="Z249" s="106"/>
      <c r="AA249" s="106"/>
      <c r="AB249" s="106"/>
      <c r="AC249" s="106"/>
      <c r="AD249" s="106"/>
      <c r="AE249" s="106"/>
      <c r="AF249" s="106"/>
      <c r="AG249" s="106"/>
      <c r="AH249" s="106"/>
      <c r="AI249" s="106"/>
      <c r="AJ249" s="106"/>
      <c r="AK249" s="106"/>
      <c r="AL249" s="106"/>
      <c r="AM249" s="106"/>
      <c r="AN249" s="106"/>
      <c r="AO249" s="106"/>
      <c r="AP249" s="106"/>
      <c r="AQ249" s="106"/>
      <c r="AR249" s="106"/>
      <c r="AS249" s="106"/>
      <c r="AT249" s="106"/>
      <c r="AU249" s="106"/>
      <c r="AV249" s="106"/>
      <c r="AW249" s="106"/>
      <c r="AX249" s="106"/>
      <c r="AY249" s="106"/>
      <c r="AZ249" s="106"/>
      <c r="BA249" s="106"/>
      <c r="BB249" s="106"/>
      <c r="BC249" s="106"/>
      <c r="BD249" s="106"/>
      <c r="BE249" s="106"/>
      <c r="BF249" s="106"/>
      <c r="BG249" s="106"/>
      <c r="BH249" s="106"/>
      <c r="BI249" s="106"/>
      <c r="BJ249" s="106"/>
      <c r="BK249" s="106"/>
      <c r="BL249" s="106"/>
      <c r="BM249" s="106"/>
      <c r="BN249" s="106"/>
      <c r="BO249" s="106"/>
      <c r="BP249" s="106"/>
      <c r="BQ249" s="106"/>
      <c r="BR249" s="106"/>
      <c r="BS249" s="106"/>
      <c r="BT249" s="106"/>
      <c r="BU249" s="106"/>
      <c r="BV249" s="106"/>
      <c r="BW249" s="106"/>
      <c r="BX249" s="106"/>
      <c r="BY249" s="106"/>
      <c r="BZ249" s="106"/>
      <c r="CA249" s="106"/>
      <c r="CB249" s="106"/>
      <c r="CC249" s="106"/>
      <c r="CD249" s="106"/>
      <c r="CE249" s="106"/>
      <c r="CF249" s="106"/>
      <c r="CG249" s="106"/>
      <c r="CH249" s="106"/>
      <c r="CI249" s="106"/>
      <c r="CJ249" s="106"/>
      <c r="CK249" s="106"/>
      <c r="CL249" s="106"/>
      <c r="CM249" s="106"/>
      <c r="CN249" s="106"/>
      <c r="CO249" s="106"/>
      <c r="CP249" s="106"/>
      <c r="CQ249" s="106"/>
      <c r="CR249" s="106"/>
      <c r="CS249" s="106"/>
      <c r="CT249" s="106"/>
      <c r="CU249" s="106"/>
      <c r="CV249" s="106"/>
      <c r="CW249" s="106"/>
      <c r="CX249" s="106"/>
      <c r="CY249" s="106"/>
      <c r="CZ249" s="106"/>
      <c r="DA249" s="106"/>
    </row>
    <row r="250" spans="13:105">
      <c r="M250" s="106"/>
      <c r="N250" s="106"/>
      <c r="O250" s="106"/>
      <c r="P250" s="106"/>
      <c r="Q250" s="106"/>
      <c r="R250" s="106"/>
      <c r="S250" s="106"/>
      <c r="T250" s="106"/>
      <c r="U250" s="106"/>
      <c r="V250" s="106"/>
      <c r="W250" s="106"/>
      <c r="X250" s="106"/>
      <c r="Y250" s="106"/>
      <c r="Z250" s="106"/>
      <c r="AA250" s="106"/>
      <c r="AB250" s="106"/>
      <c r="AC250" s="106"/>
      <c r="AD250" s="106"/>
      <c r="AE250" s="106"/>
      <c r="AF250" s="106"/>
      <c r="AG250" s="106"/>
      <c r="AH250" s="106"/>
      <c r="AI250" s="106"/>
      <c r="AJ250" s="106"/>
      <c r="AK250" s="106"/>
      <c r="AL250" s="106"/>
      <c r="AM250" s="106"/>
      <c r="AN250" s="106"/>
      <c r="AO250" s="106"/>
      <c r="AP250" s="106"/>
      <c r="AQ250" s="106"/>
      <c r="AR250" s="106"/>
      <c r="AS250" s="106"/>
      <c r="AT250" s="106"/>
      <c r="AU250" s="106"/>
      <c r="AV250" s="106"/>
      <c r="AW250" s="106"/>
      <c r="AX250" s="106"/>
      <c r="AY250" s="106"/>
      <c r="AZ250" s="106"/>
      <c r="BA250" s="106"/>
      <c r="BB250" s="106"/>
      <c r="BC250" s="106"/>
      <c r="BD250" s="106"/>
      <c r="BE250" s="106"/>
      <c r="BF250" s="106"/>
      <c r="BG250" s="106"/>
      <c r="BH250" s="106"/>
      <c r="BI250" s="106"/>
      <c r="BJ250" s="106"/>
      <c r="BK250" s="106"/>
      <c r="BL250" s="106"/>
      <c r="BM250" s="106"/>
      <c r="BN250" s="106"/>
      <c r="BO250" s="106"/>
      <c r="BP250" s="106"/>
      <c r="BQ250" s="106"/>
      <c r="BR250" s="106"/>
      <c r="BS250" s="106"/>
      <c r="BT250" s="106"/>
      <c r="BU250" s="106"/>
      <c r="BV250" s="106"/>
      <c r="BW250" s="106"/>
      <c r="BX250" s="106"/>
      <c r="BY250" s="106"/>
      <c r="BZ250" s="106"/>
      <c r="CA250" s="106"/>
      <c r="CB250" s="106"/>
      <c r="CC250" s="106"/>
      <c r="CD250" s="106"/>
      <c r="CE250" s="106"/>
      <c r="CF250" s="106"/>
      <c r="CG250" s="106"/>
      <c r="CH250" s="106"/>
      <c r="CI250" s="106"/>
      <c r="CJ250" s="106"/>
      <c r="CK250" s="106"/>
      <c r="CL250" s="106"/>
      <c r="CM250" s="106"/>
      <c r="CN250" s="106"/>
      <c r="CO250" s="106"/>
      <c r="CP250" s="106"/>
      <c r="CQ250" s="106"/>
      <c r="CR250" s="106"/>
      <c r="CS250" s="106"/>
      <c r="CT250" s="106"/>
      <c r="CU250" s="106"/>
      <c r="CV250" s="106"/>
      <c r="CW250" s="106"/>
      <c r="CX250" s="106"/>
      <c r="CY250" s="106"/>
      <c r="CZ250" s="106"/>
      <c r="DA250" s="106"/>
    </row>
    <row r="251" spans="13:105">
      <c r="M251" s="106"/>
      <c r="N251" s="106"/>
      <c r="O251" s="106"/>
      <c r="P251" s="106"/>
      <c r="Q251" s="106"/>
      <c r="R251" s="106"/>
      <c r="S251" s="106"/>
      <c r="T251" s="106"/>
      <c r="U251" s="106"/>
      <c r="V251" s="106"/>
      <c r="W251" s="106"/>
      <c r="X251" s="106"/>
      <c r="Y251" s="106"/>
      <c r="Z251" s="106"/>
      <c r="AA251" s="106"/>
      <c r="AB251" s="106"/>
      <c r="AC251" s="106"/>
      <c r="AD251" s="106"/>
      <c r="AE251" s="106"/>
      <c r="AF251" s="106"/>
      <c r="AG251" s="106"/>
      <c r="AH251" s="106"/>
      <c r="AI251" s="106"/>
      <c r="AJ251" s="106"/>
      <c r="AK251" s="106"/>
      <c r="AL251" s="106"/>
      <c r="AM251" s="106"/>
      <c r="AN251" s="106"/>
      <c r="AO251" s="106"/>
      <c r="AP251" s="106"/>
      <c r="AQ251" s="106"/>
      <c r="AR251" s="106"/>
      <c r="AS251" s="106"/>
      <c r="AT251" s="106"/>
      <c r="AU251" s="106"/>
      <c r="AV251" s="106"/>
      <c r="AW251" s="106"/>
      <c r="AX251" s="106"/>
      <c r="AY251" s="106"/>
      <c r="AZ251" s="106"/>
      <c r="BA251" s="106"/>
      <c r="BB251" s="106"/>
      <c r="BC251" s="106"/>
      <c r="BD251" s="106"/>
      <c r="BE251" s="106"/>
      <c r="BF251" s="106"/>
      <c r="BG251" s="106"/>
      <c r="BH251" s="106"/>
      <c r="BI251" s="106"/>
      <c r="BJ251" s="106"/>
      <c r="BK251" s="106"/>
      <c r="BL251" s="106"/>
      <c r="BM251" s="106"/>
      <c r="BN251" s="106"/>
      <c r="BO251" s="106"/>
      <c r="BP251" s="106"/>
      <c r="BQ251" s="106"/>
      <c r="BR251" s="106"/>
      <c r="BS251" s="106"/>
      <c r="BT251" s="106"/>
      <c r="BU251" s="106"/>
      <c r="BV251" s="106"/>
      <c r="BW251" s="106"/>
      <c r="BX251" s="106"/>
      <c r="BY251" s="106"/>
      <c r="BZ251" s="106"/>
      <c r="CA251" s="106"/>
      <c r="CB251" s="106"/>
      <c r="CC251" s="106"/>
      <c r="CD251" s="106"/>
      <c r="CE251" s="106"/>
      <c r="CF251" s="106"/>
      <c r="CG251" s="106"/>
      <c r="CH251" s="106"/>
      <c r="CI251" s="106"/>
      <c r="CJ251" s="106"/>
      <c r="CK251" s="106"/>
      <c r="CL251" s="106"/>
      <c r="CM251" s="106"/>
      <c r="CN251" s="106"/>
      <c r="CO251" s="106"/>
      <c r="CP251" s="106"/>
      <c r="CQ251" s="106"/>
      <c r="CR251" s="106"/>
      <c r="CS251" s="106"/>
      <c r="CT251" s="106"/>
      <c r="CU251" s="106"/>
      <c r="CV251" s="106"/>
      <c r="CW251" s="106"/>
      <c r="CX251" s="106"/>
      <c r="CY251" s="106"/>
      <c r="CZ251" s="106"/>
      <c r="DA251" s="106"/>
    </row>
    <row r="252" spans="13:105">
      <c r="M252" s="106"/>
      <c r="N252" s="106"/>
      <c r="O252" s="106"/>
      <c r="P252" s="106"/>
      <c r="Q252" s="106"/>
      <c r="R252" s="106"/>
      <c r="S252" s="106"/>
      <c r="T252" s="106"/>
      <c r="U252" s="106"/>
      <c r="V252" s="106"/>
      <c r="W252" s="106"/>
      <c r="X252" s="106"/>
      <c r="Y252" s="106"/>
      <c r="Z252" s="106"/>
      <c r="AA252" s="106"/>
      <c r="AB252" s="106"/>
      <c r="AC252" s="106"/>
      <c r="AD252" s="106"/>
      <c r="AE252" s="106"/>
      <c r="AF252" s="106"/>
      <c r="AG252" s="106"/>
      <c r="AH252" s="106"/>
      <c r="AI252" s="106"/>
      <c r="AJ252" s="106"/>
      <c r="AK252" s="106"/>
      <c r="AL252" s="106"/>
      <c r="AM252" s="106"/>
      <c r="AN252" s="106"/>
      <c r="AO252" s="106"/>
      <c r="AP252" s="106"/>
      <c r="AQ252" s="106"/>
      <c r="AR252" s="106"/>
      <c r="AS252" s="106"/>
      <c r="AT252" s="106"/>
      <c r="AU252" s="106"/>
      <c r="AV252" s="106"/>
      <c r="AW252" s="106"/>
      <c r="AX252" s="106"/>
      <c r="AY252" s="106"/>
      <c r="AZ252" s="106"/>
      <c r="BA252" s="106"/>
      <c r="BB252" s="106"/>
      <c r="BC252" s="106"/>
      <c r="BD252" s="106"/>
      <c r="BE252" s="106"/>
      <c r="BF252" s="106"/>
      <c r="BG252" s="106"/>
      <c r="BH252" s="106"/>
      <c r="BI252" s="106"/>
      <c r="BJ252" s="106"/>
      <c r="BK252" s="106"/>
      <c r="BL252" s="106"/>
      <c r="BM252" s="106"/>
      <c r="BN252" s="106"/>
      <c r="BO252" s="106"/>
      <c r="BP252" s="106"/>
      <c r="BQ252" s="106"/>
      <c r="BR252" s="106"/>
      <c r="BS252" s="106"/>
      <c r="BT252" s="106"/>
      <c r="BU252" s="106"/>
      <c r="BV252" s="106"/>
      <c r="BW252" s="106"/>
      <c r="BX252" s="106"/>
      <c r="BY252" s="106"/>
      <c r="BZ252" s="106"/>
      <c r="CA252" s="106"/>
      <c r="CB252" s="106"/>
      <c r="CC252" s="106"/>
      <c r="CD252" s="106"/>
      <c r="CE252" s="106"/>
      <c r="CF252" s="106"/>
      <c r="CG252" s="106"/>
      <c r="CH252" s="106"/>
      <c r="CI252" s="106"/>
      <c r="CJ252" s="106"/>
      <c r="CK252" s="106"/>
      <c r="CL252" s="106"/>
      <c r="CM252" s="106"/>
      <c r="CN252" s="106"/>
      <c r="CO252" s="106"/>
      <c r="CP252" s="106"/>
      <c r="CQ252" s="106"/>
      <c r="CR252" s="106"/>
      <c r="CS252" s="106"/>
      <c r="CT252" s="106"/>
      <c r="CU252" s="106"/>
      <c r="CV252" s="106"/>
      <c r="CW252" s="106"/>
      <c r="CX252" s="106"/>
      <c r="CY252" s="106"/>
      <c r="CZ252" s="106"/>
      <c r="DA252" s="106"/>
    </row>
    <row r="253" spans="13:105">
      <c r="M253" s="106"/>
      <c r="N253" s="106"/>
      <c r="O253" s="106"/>
      <c r="P253" s="106"/>
      <c r="Q253" s="106"/>
      <c r="R253" s="106"/>
      <c r="S253" s="106"/>
      <c r="T253" s="106"/>
      <c r="U253" s="106"/>
      <c r="V253" s="106"/>
      <c r="W253" s="106"/>
      <c r="X253" s="106"/>
      <c r="Y253" s="106"/>
      <c r="Z253" s="106"/>
      <c r="AA253" s="106"/>
      <c r="AB253" s="106"/>
      <c r="AC253" s="106"/>
      <c r="AD253" s="106"/>
      <c r="AE253" s="106"/>
      <c r="AF253" s="106"/>
      <c r="AG253" s="106"/>
      <c r="AH253" s="106"/>
      <c r="AI253" s="106"/>
      <c r="AJ253" s="106"/>
      <c r="AK253" s="106"/>
      <c r="AL253" s="106"/>
      <c r="AM253" s="106"/>
      <c r="AN253" s="106"/>
      <c r="AO253" s="106"/>
      <c r="AP253" s="106"/>
      <c r="AQ253" s="106"/>
      <c r="AR253" s="106"/>
      <c r="AS253" s="106"/>
      <c r="AT253" s="106"/>
      <c r="AU253" s="106"/>
      <c r="AV253" s="106"/>
      <c r="AW253" s="106"/>
      <c r="AX253" s="106"/>
      <c r="AY253" s="106"/>
      <c r="AZ253" s="106"/>
      <c r="BA253" s="106"/>
      <c r="BB253" s="106"/>
      <c r="BC253" s="106"/>
      <c r="BD253" s="106"/>
      <c r="BE253" s="106"/>
      <c r="BF253" s="106"/>
      <c r="BG253" s="106"/>
      <c r="BH253" s="106"/>
      <c r="BI253" s="106"/>
      <c r="BJ253" s="106"/>
      <c r="BK253" s="106"/>
      <c r="BL253" s="106"/>
      <c r="BM253" s="106"/>
      <c r="BN253" s="106"/>
      <c r="BO253" s="106"/>
      <c r="BP253" s="106"/>
      <c r="BQ253" s="106"/>
      <c r="BR253" s="106"/>
      <c r="BS253" s="106"/>
      <c r="BT253" s="106"/>
      <c r="BU253" s="106"/>
      <c r="BV253" s="106"/>
      <c r="BW253" s="106"/>
      <c r="BX253" s="106"/>
      <c r="BY253" s="106"/>
      <c r="BZ253" s="106"/>
      <c r="CA253" s="106"/>
      <c r="CB253" s="106"/>
      <c r="CC253" s="106"/>
      <c r="CD253" s="106"/>
      <c r="CE253" s="106"/>
      <c r="CF253" s="106"/>
      <c r="CG253" s="106"/>
      <c r="CH253" s="106"/>
      <c r="CI253" s="106"/>
      <c r="CJ253" s="106"/>
      <c r="CK253" s="106"/>
      <c r="CL253" s="106"/>
      <c r="CM253" s="106"/>
      <c r="CN253" s="106"/>
      <c r="CO253" s="106"/>
      <c r="CP253" s="106"/>
      <c r="CQ253" s="106"/>
      <c r="CR253" s="106"/>
      <c r="CS253" s="106"/>
      <c r="CT253" s="106"/>
      <c r="CU253" s="106"/>
      <c r="CV253" s="106"/>
      <c r="CW253" s="106"/>
      <c r="CX253" s="106"/>
      <c r="CY253" s="106"/>
      <c r="CZ253" s="106"/>
      <c r="DA253" s="106"/>
    </row>
    <row r="254" spans="13:105">
      <c r="M254" s="106"/>
      <c r="N254" s="106"/>
      <c r="O254" s="106"/>
      <c r="P254" s="106"/>
      <c r="Q254" s="106"/>
      <c r="R254" s="106"/>
      <c r="S254" s="106"/>
      <c r="T254" s="106"/>
      <c r="U254" s="106"/>
      <c r="V254" s="106"/>
      <c r="W254" s="106"/>
      <c r="X254" s="106"/>
      <c r="Y254" s="106"/>
      <c r="Z254" s="106"/>
      <c r="AA254" s="106"/>
      <c r="AB254" s="106"/>
      <c r="AC254" s="106"/>
      <c r="AD254" s="106"/>
      <c r="AE254" s="106"/>
      <c r="AF254" s="106"/>
      <c r="AG254" s="106"/>
      <c r="AH254" s="106"/>
      <c r="AI254" s="106"/>
      <c r="AJ254" s="106"/>
      <c r="AK254" s="106"/>
      <c r="AL254" s="106"/>
      <c r="AM254" s="106"/>
      <c r="AN254" s="106"/>
      <c r="AO254" s="106"/>
      <c r="AP254" s="106"/>
      <c r="AQ254" s="106"/>
      <c r="AR254" s="106"/>
      <c r="AS254" s="106"/>
      <c r="AT254" s="106"/>
      <c r="AU254" s="106"/>
      <c r="AV254" s="106"/>
      <c r="AW254" s="106"/>
      <c r="AX254" s="106"/>
      <c r="AY254" s="106"/>
      <c r="AZ254" s="106"/>
      <c r="BA254" s="106"/>
      <c r="BB254" s="106"/>
      <c r="BC254" s="106"/>
      <c r="BD254" s="106"/>
      <c r="BE254" s="106"/>
      <c r="BF254" s="106"/>
      <c r="BG254" s="106"/>
      <c r="BH254" s="106"/>
      <c r="BI254" s="106"/>
      <c r="BJ254" s="106"/>
      <c r="BK254" s="106"/>
      <c r="BL254" s="106"/>
      <c r="BM254" s="106"/>
      <c r="BN254" s="106"/>
      <c r="BO254" s="106"/>
      <c r="BP254" s="106"/>
      <c r="BQ254" s="106"/>
      <c r="BR254" s="106"/>
      <c r="BS254" s="106"/>
      <c r="BT254" s="106"/>
      <c r="BU254" s="106"/>
      <c r="BV254" s="106"/>
      <c r="BW254" s="106"/>
      <c r="BX254" s="106"/>
      <c r="BY254" s="106"/>
      <c r="BZ254" s="106"/>
      <c r="CA254" s="106"/>
      <c r="CB254" s="106"/>
      <c r="CC254" s="106"/>
      <c r="CD254" s="106"/>
      <c r="CE254" s="106"/>
      <c r="CF254" s="106"/>
      <c r="CG254" s="106"/>
      <c r="CH254" s="106"/>
      <c r="CI254" s="106"/>
      <c r="CJ254" s="106"/>
      <c r="CK254" s="106"/>
      <c r="CL254" s="106"/>
      <c r="CM254" s="106"/>
      <c r="CN254" s="106"/>
      <c r="CO254" s="106"/>
      <c r="CP254" s="106"/>
      <c r="CQ254" s="106"/>
      <c r="CR254" s="106"/>
      <c r="CS254" s="106"/>
      <c r="CT254" s="106"/>
      <c r="CU254" s="106"/>
      <c r="CV254" s="106"/>
      <c r="CW254" s="106"/>
      <c r="CX254" s="106"/>
      <c r="CY254" s="106"/>
      <c r="CZ254" s="106"/>
      <c r="DA254" s="106"/>
    </row>
    <row r="255" spans="13:105">
      <c r="M255" s="106"/>
      <c r="N255" s="106"/>
      <c r="O255" s="106"/>
      <c r="P255" s="106"/>
      <c r="Q255" s="106"/>
      <c r="R255" s="106"/>
      <c r="S255" s="106"/>
      <c r="T255" s="106"/>
      <c r="U255" s="106"/>
      <c r="V255" s="106"/>
      <c r="W255" s="106"/>
      <c r="X255" s="106"/>
      <c r="Y255" s="106"/>
      <c r="Z255" s="106"/>
      <c r="AA255" s="106"/>
      <c r="AB255" s="106"/>
      <c r="AC255" s="106"/>
      <c r="AD255" s="106"/>
      <c r="AE255" s="106"/>
      <c r="AF255" s="106"/>
      <c r="AG255" s="106"/>
      <c r="AH255" s="106"/>
      <c r="AI255" s="106"/>
      <c r="AJ255" s="106"/>
      <c r="AK255" s="106"/>
      <c r="AL255" s="106"/>
      <c r="AM255" s="106"/>
      <c r="AN255" s="106"/>
      <c r="AO255" s="106"/>
      <c r="AP255" s="106"/>
      <c r="AQ255" s="106"/>
      <c r="AR255" s="106"/>
      <c r="AS255" s="106"/>
      <c r="AT255" s="106"/>
      <c r="AU255" s="106"/>
      <c r="AV255" s="106"/>
      <c r="AW255" s="106"/>
      <c r="AX255" s="106"/>
      <c r="AY255" s="106"/>
      <c r="AZ255" s="106"/>
      <c r="BA255" s="106"/>
      <c r="BB255" s="106"/>
      <c r="BC255" s="106"/>
      <c r="BD255" s="106"/>
      <c r="BE255" s="106"/>
      <c r="BF255" s="106"/>
      <c r="BG255" s="106"/>
      <c r="BH255" s="106"/>
      <c r="BI255" s="106"/>
      <c r="BJ255" s="106"/>
      <c r="BK255" s="106"/>
      <c r="BL255" s="106"/>
      <c r="BM255" s="106"/>
      <c r="BN255" s="106"/>
      <c r="BO255" s="106"/>
      <c r="BP255" s="106"/>
      <c r="BQ255" s="106"/>
      <c r="BR255" s="106"/>
      <c r="BS255" s="106"/>
      <c r="BT255" s="106"/>
      <c r="BU255" s="106"/>
      <c r="BV255" s="106"/>
      <c r="BW255" s="106"/>
      <c r="BX255" s="106"/>
      <c r="BY255" s="106"/>
      <c r="BZ255" s="106"/>
      <c r="CA255" s="106"/>
      <c r="CB255" s="106"/>
      <c r="CC255" s="106"/>
      <c r="CD255" s="106"/>
      <c r="CE255" s="106"/>
      <c r="CF255" s="106"/>
      <c r="CG255" s="106"/>
      <c r="CH255" s="106"/>
      <c r="CI255" s="106"/>
      <c r="CJ255" s="106"/>
      <c r="CK255" s="106"/>
      <c r="CL255" s="106"/>
      <c r="CM255" s="106"/>
      <c r="CN255" s="106"/>
      <c r="CO255" s="106"/>
      <c r="CP255" s="106"/>
      <c r="CQ255" s="106"/>
      <c r="CR255" s="106"/>
      <c r="CS255" s="106"/>
      <c r="CT255" s="106"/>
      <c r="CU255" s="106"/>
      <c r="CV255" s="106"/>
      <c r="CW255" s="106"/>
      <c r="CX255" s="106"/>
      <c r="CY255" s="106"/>
      <c r="CZ255" s="106"/>
      <c r="DA255" s="106"/>
    </row>
    <row r="256" spans="13:105">
      <c r="M256" s="106"/>
      <c r="N256" s="106"/>
      <c r="O256" s="106"/>
      <c r="P256" s="106"/>
      <c r="Q256" s="106"/>
      <c r="R256" s="106"/>
      <c r="S256" s="106"/>
      <c r="T256" s="106"/>
      <c r="U256" s="106"/>
      <c r="V256" s="106"/>
      <c r="W256" s="106"/>
      <c r="X256" s="106"/>
      <c r="Y256" s="106"/>
      <c r="Z256" s="106"/>
      <c r="AA256" s="106"/>
      <c r="AB256" s="106"/>
      <c r="AC256" s="106"/>
      <c r="AD256" s="106"/>
      <c r="AE256" s="106"/>
      <c r="AF256" s="106"/>
      <c r="AG256" s="106"/>
      <c r="AH256" s="106"/>
      <c r="AI256" s="106"/>
      <c r="AJ256" s="106"/>
      <c r="AK256" s="106"/>
      <c r="AL256" s="106"/>
      <c r="AM256" s="106"/>
      <c r="AN256" s="106"/>
      <c r="AO256" s="106"/>
      <c r="AP256" s="106"/>
      <c r="AQ256" s="106"/>
      <c r="AR256" s="106"/>
      <c r="AS256" s="106"/>
      <c r="AT256" s="106"/>
      <c r="AU256" s="106"/>
      <c r="AV256" s="106"/>
      <c r="AW256" s="106"/>
      <c r="AX256" s="106"/>
      <c r="AY256" s="106"/>
      <c r="AZ256" s="106"/>
      <c r="BA256" s="106"/>
      <c r="BB256" s="106"/>
      <c r="BC256" s="106"/>
      <c r="BD256" s="106"/>
      <c r="BE256" s="106"/>
      <c r="BF256" s="106"/>
      <c r="BG256" s="106"/>
      <c r="BH256" s="106"/>
      <c r="BI256" s="106"/>
      <c r="BJ256" s="106"/>
      <c r="BK256" s="106"/>
      <c r="BL256" s="106"/>
      <c r="BM256" s="106"/>
      <c r="BN256" s="106"/>
      <c r="BO256" s="106"/>
      <c r="BP256" s="106"/>
      <c r="BQ256" s="106"/>
      <c r="BR256" s="106"/>
      <c r="BS256" s="106"/>
      <c r="BT256" s="106"/>
      <c r="BU256" s="106"/>
      <c r="BV256" s="106"/>
      <c r="BW256" s="106"/>
      <c r="BX256" s="106"/>
      <c r="BY256" s="106"/>
      <c r="BZ256" s="106"/>
      <c r="CA256" s="106"/>
      <c r="CB256" s="106"/>
      <c r="CC256" s="106"/>
      <c r="CD256" s="106"/>
      <c r="CE256" s="106"/>
      <c r="CF256" s="106"/>
      <c r="CG256" s="106"/>
      <c r="CH256" s="106"/>
      <c r="CI256" s="106"/>
      <c r="CJ256" s="106"/>
      <c r="CK256" s="106"/>
      <c r="CL256" s="106"/>
      <c r="CM256" s="106"/>
      <c r="CN256" s="106"/>
      <c r="CO256" s="106"/>
      <c r="CP256" s="106"/>
      <c r="CQ256" s="106"/>
      <c r="CR256" s="106"/>
      <c r="CS256" s="106"/>
      <c r="CT256" s="106"/>
      <c r="CU256" s="106"/>
      <c r="CV256" s="106"/>
      <c r="CW256" s="106"/>
      <c r="CX256" s="106"/>
      <c r="CY256" s="106"/>
      <c r="CZ256" s="106"/>
      <c r="DA256" s="106"/>
    </row>
    <row r="257" spans="13:105">
      <c r="M257" s="106"/>
      <c r="N257" s="106"/>
      <c r="O257" s="106"/>
      <c r="P257" s="106"/>
      <c r="Q257" s="106"/>
      <c r="R257" s="106"/>
      <c r="S257" s="106"/>
      <c r="T257" s="106"/>
      <c r="U257" s="106"/>
      <c r="V257" s="106"/>
      <c r="W257" s="106"/>
      <c r="X257" s="106"/>
      <c r="Y257" s="106"/>
      <c r="Z257" s="106"/>
      <c r="AA257" s="106"/>
      <c r="AB257" s="106"/>
      <c r="AC257" s="106"/>
      <c r="AD257" s="106"/>
      <c r="AE257" s="106"/>
      <c r="AF257" s="106"/>
      <c r="AG257" s="106"/>
      <c r="AH257" s="106"/>
      <c r="AI257" s="106"/>
      <c r="AJ257" s="106"/>
      <c r="AK257" s="106"/>
      <c r="AL257" s="106"/>
      <c r="AM257" s="106"/>
      <c r="AN257" s="106"/>
      <c r="AO257" s="106"/>
      <c r="AP257" s="106"/>
      <c r="AQ257" s="106"/>
      <c r="AR257" s="106"/>
      <c r="AS257" s="106"/>
      <c r="AT257" s="106"/>
      <c r="AU257" s="106"/>
      <c r="AV257" s="106"/>
      <c r="AW257" s="106"/>
      <c r="AX257" s="106"/>
      <c r="AY257" s="106"/>
      <c r="AZ257" s="106"/>
      <c r="BA257" s="106"/>
      <c r="BB257" s="106"/>
      <c r="BC257" s="106"/>
      <c r="BD257" s="106"/>
      <c r="BE257" s="106"/>
      <c r="BF257" s="106"/>
      <c r="BG257" s="106"/>
      <c r="BH257" s="106"/>
      <c r="BI257" s="106"/>
      <c r="BJ257" s="106"/>
      <c r="BK257" s="106"/>
      <c r="BL257" s="106"/>
      <c r="BM257" s="106"/>
      <c r="BN257" s="106"/>
      <c r="BO257" s="106"/>
      <c r="BP257" s="106"/>
      <c r="BQ257" s="106"/>
      <c r="BR257" s="106"/>
      <c r="BS257" s="106"/>
      <c r="BT257" s="106"/>
      <c r="BU257" s="106"/>
      <c r="BV257" s="106"/>
      <c r="BW257" s="106"/>
      <c r="BX257" s="106"/>
      <c r="BY257" s="106"/>
      <c r="BZ257" s="106"/>
      <c r="CA257" s="106"/>
      <c r="CB257" s="106"/>
      <c r="CC257" s="106"/>
      <c r="CD257" s="106"/>
      <c r="CE257" s="106"/>
      <c r="CF257" s="106"/>
      <c r="CG257" s="106"/>
      <c r="CH257" s="106"/>
      <c r="CI257" s="106"/>
      <c r="CJ257" s="106"/>
      <c r="CK257" s="106"/>
      <c r="CL257" s="106"/>
      <c r="CM257" s="106"/>
      <c r="CN257" s="106"/>
      <c r="CO257" s="106"/>
      <c r="CP257" s="106"/>
      <c r="CQ257" s="106"/>
      <c r="CR257" s="106"/>
      <c r="CS257" s="106"/>
      <c r="CT257" s="106"/>
      <c r="CU257" s="106"/>
      <c r="CV257" s="106"/>
      <c r="CW257" s="106"/>
      <c r="CX257" s="106"/>
      <c r="CY257" s="106"/>
      <c r="CZ257" s="106"/>
      <c r="DA257" s="106"/>
    </row>
    <row r="258" spans="13:105">
      <c r="M258" s="106"/>
      <c r="N258" s="106"/>
      <c r="O258" s="106"/>
      <c r="P258" s="106"/>
      <c r="Q258" s="106"/>
      <c r="R258" s="106"/>
      <c r="S258" s="106"/>
      <c r="T258" s="106"/>
      <c r="U258" s="106"/>
      <c r="V258" s="106"/>
      <c r="W258" s="106"/>
      <c r="X258" s="106"/>
      <c r="Y258" s="106"/>
      <c r="Z258" s="106"/>
      <c r="AA258" s="106"/>
      <c r="AB258" s="106"/>
      <c r="AC258" s="106"/>
      <c r="AD258" s="106"/>
      <c r="AE258" s="106"/>
      <c r="AF258" s="106"/>
      <c r="AG258" s="106"/>
      <c r="AH258" s="106"/>
      <c r="AI258" s="106"/>
      <c r="AJ258" s="106"/>
      <c r="AK258" s="106"/>
      <c r="AL258" s="106"/>
      <c r="AM258" s="106"/>
      <c r="AN258" s="106"/>
      <c r="AO258" s="106"/>
      <c r="AP258" s="106"/>
      <c r="AQ258" s="106"/>
      <c r="AR258" s="106"/>
      <c r="AS258" s="106"/>
      <c r="AT258" s="106"/>
      <c r="AU258" s="106"/>
      <c r="AV258" s="106"/>
      <c r="AW258" s="106"/>
      <c r="AX258" s="106"/>
      <c r="AY258" s="106"/>
      <c r="AZ258" s="106"/>
      <c r="BA258" s="106"/>
      <c r="BB258" s="106"/>
      <c r="BC258" s="106"/>
      <c r="BD258" s="106"/>
      <c r="BE258" s="106"/>
      <c r="BF258" s="106"/>
      <c r="BG258" s="106"/>
      <c r="BH258" s="106"/>
      <c r="BI258" s="106"/>
      <c r="BJ258" s="106"/>
      <c r="BK258" s="106"/>
      <c r="BL258" s="106"/>
      <c r="BM258" s="106"/>
      <c r="BN258" s="106"/>
      <c r="BO258" s="106"/>
      <c r="BP258" s="106"/>
      <c r="BQ258" s="106"/>
      <c r="BR258" s="106"/>
      <c r="BS258" s="106"/>
      <c r="BT258" s="106"/>
      <c r="BU258" s="106"/>
      <c r="BV258" s="106"/>
      <c r="BW258" s="106"/>
      <c r="BX258" s="106"/>
      <c r="BY258" s="106"/>
      <c r="BZ258" s="106"/>
      <c r="CA258" s="106"/>
      <c r="CB258" s="106"/>
      <c r="CC258" s="106"/>
      <c r="CD258" s="106"/>
      <c r="CE258" s="106"/>
      <c r="CF258" s="106"/>
      <c r="CG258" s="106"/>
      <c r="CH258" s="106"/>
      <c r="CI258" s="106"/>
      <c r="CJ258" s="106"/>
      <c r="CK258" s="106"/>
      <c r="CL258" s="106"/>
      <c r="CM258" s="106"/>
      <c r="CN258" s="106"/>
      <c r="CO258" s="106"/>
      <c r="CP258" s="106"/>
      <c r="CQ258" s="106"/>
      <c r="CR258" s="106"/>
      <c r="CS258" s="106"/>
      <c r="CT258" s="106"/>
      <c r="CU258" s="106"/>
      <c r="CV258" s="106"/>
      <c r="CW258" s="106"/>
      <c r="CX258" s="106"/>
      <c r="CY258" s="106"/>
      <c r="CZ258" s="106"/>
      <c r="DA258" s="106"/>
    </row>
    <row r="259" spans="13:105">
      <c r="M259" s="106"/>
      <c r="N259" s="106"/>
      <c r="O259" s="106"/>
      <c r="P259" s="106"/>
      <c r="Q259" s="106"/>
      <c r="R259" s="106"/>
      <c r="S259" s="106"/>
      <c r="T259" s="106"/>
      <c r="U259" s="106"/>
      <c r="V259" s="106"/>
      <c r="W259" s="106"/>
      <c r="X259" s="106"/>
      <c r="Y259" s="106"/>
      <c r="Z259" s="106"/>
      <c r="AA259" s="106"/>
      <c r="AB259" s="106"/>
      <c r="AC259" s="106"/>
      <c r="AD259" s="106"/>
      <c r="AE259" s="106"/>
      <c r="AF259" s="106"/>
      <c r="AG259" s="106"/>
      <c r="AH259" s="106"/>
      <c r="AI259" s="106"/>
      <c r="AJ259" s="106"/>
      <c r="AK259" s="106"/>
      <c r="AL259" s="106"/>
      <c r="AM259" s="106"/>
      <c r="AN259" s="106"/>
      <c r="AO259" s="106"/>
      <c r="AP259" s="106"/>
      <c r="AQ259" s="106"/>
      <c r="AR259" s="106"/>
      <c r="AS259" s="106"/>
      <c r="AT259" s="106"/>
      <c r="AU259" s="106"/>
      <c r="AV259" s="106"/>
      <c r="AW259" s="106"/>
      <c r="AX259" s="106"/>
      <c r="AY259" s="106"/>
      <c r="AZ259" s="106"/>
      <c r="BA259" s="106"/>
      <c r="BB259" s="106"/>
      <c r="BC259" s="106"/>
      <c r="BD259" s="106"/>
      <c r="BE259" s="106"/>
      <c r="BF259" s="106"/>
      <c r="BG259" s="106"/>
      <c r="BH259" s="106"/>
      <c r="BI259" s="106"/>
      <c r="BJ259" s="106"/>
      <c r="BK259" s="106"/>
      <c r="BL259" s="106"/>
      <c r="BM259" s="106"/>
      <c r="BN259" s="106"/>
      <c r="BO259" s="106"/>
      <c r="BP259" s="106"/>
      <c r="BQ259" s="106"/>
      <c r="BR259" s="106"/>
      <c r="BS259" s="106"/>
      <c r="BT259" s="106"/>
      <c r="BU259" s="106"/>
      <c r="BV259" s="106"/>
      <c r="BW259" s="106"/>
      <c r="BX259" s="106"/>
      <c r="BY259" s="106"/>
      <c r="BZ259" s="106"/>
      <c r="CA259" s="106"/>
      <c r="CB259" s="106"/>
      <c r="CC259" s="106"/>
      <c r="CD259" s="106"/>
      <c r="CE259" s="106"/>
      <c r="CF259" s="106"/>
      <c r="CG259" s="106"/>
      <c r="CH259" s="106"/>
      <c r="CI259" s="106"/>
      <c r="CJ259" s="106"/>
      <c r="CK259" s="106"/>
      <c r="CL259" s="106"/>
      <c r="CM259" s="106"/>
      <c r="CN259" s="106"/>
      <c r="CO259" s="106"/>
      <c r="CP259" s="106"/>
      <c r="CQ259" s="106"/>
      <c r="CR259" s="106"/>
      <c r="CS259" s="106"/>
      <c r="CT259" s="106"/>
      <c r="CU259" s="106"/>
      <c r="CV259" s="106"/>
      <c r="CW259" s="106"/>
      <c r="CX259" s="106"/>
      <c r="CY259" s="106"/>
      <c r="CZ259" s="106"/>
      <c r="DA259" s="106"/>
    </row>
    <row r="260" spans="13:105">
      <c r="M260" s="106"/>
      <c r="N260" s="106"/>
      <c r="O260" s="106"/>
      <c r="P260" s="106"/>
      <c r="Q260" s="106"/>
      <c r="R260" s="106"/>
      <c r="S260" s="106"/>
      <c r="T260" s="106"/>
      <c r="U260" s="106"/>
      <c r="V260" s="106"/>
      <c r="W260" s="106"/>
      <c r="X260" s="106"/>
      <c r="Y260" s="106"/>
      <c r="Z260" s="106"/>
      <c r="AA260" s="106"/>
      <c r="AB260" s="106"/>
      <c r="AC260" s="106"/>
      <c r="AD260" s="106"/>
      <c r="AE260" s="106"/>
      <c r="AF260" s="106"/>
      <c r="AG260" s="106"/>
      <c r="AH260" s="106"/>
      <c r="AI260" s="106"/>
      <c r="AJ260" s="106"/>
      <c r="AK260" s="106"/>
      <c r="AL260" s="106"/>
      <c r="AM260" s="106"/>
      <c r="AN260" s="106"/>
      <c r="AO260" s="106"/>
      <c r="AP260" s="106"/>
      <c r="AQ260" s="106"/>
      <c r="AR260" s="106"/>
      <c r="AS260" s="106"/>
      <c r="AT260" s="106"/>
      <c r="AU260" s="106"/>
      <c r="AV260" s="106"/>
      <c r="AW260" s="106"/>
      <c r="AX260" s="106"/>
      <c r="AY260" s="106"/>
      <c r="AZ260" s="106"/>
      <c r="BA260" s="106"/>
      <c r="BB260" s="106"/>
      <c r="BC260" s="106"/>
      <c r="BD260" s="106"/>
      <c r="BE260" s="106"/>
      <c r="BF260" s="106"/>
      <c r="BG260" s="106"/>
      <c r="BH260" s="106"/>
      <c r="BI260" s="106"/>
      <c r="BJ260" s="106"/>
      <c r="BK260" s="106"/>
      <c r="BL260" s="106"/>
      <c r="BM260" s="106"/>
      <c r="BN260" s="106"/>
      <c r="BO260" s="106"/>
      <c r="BP260" s="106"/>
      <c r="BQ260" s="106"/>
      <c r="BR260" s="106"/>
      <c r="BS260" s="106"/>
      <c r="BT260" s="106"/>
      <c r="BU260" s="106"/>
      <c r="BV260" s="106"/>
      <c r="BW260" s="106"/>
      <c r="BX260" s="106"/>
      <c r="BY260" s="106"/>
      <c r="BZ260" s="106"/>
      <c r="CA260" s="106"/>
      <c r="CB260" s="106"/>
      <c r="CC260" s="106"/>
      <c r="CD260" s="106"/>
      <c r="CE260" s="106"/>
      <c r="CF260" s="106"/>
      <c r="CG260" s="106"/>
      <c r="CH260" s="106"/>
      <c r="CI260" s="106"/>
      <c r="CJ260" s="106"/>
      <c r="CK260" s="106"/>
      <c r="CL260" s="106"/>
      <c r="CM260" s="106"/>
      <c r="CN260" s="106"/>
      <c r="CO260" s="106"/>
      <c r="CP260" s="106"/>
      <c r="CQ260" s="106"/>
      <c r="CR260" s="106"/>
      <c r="CS260" s="106"/>
      <c r="CT260" s="106"/>
      <c r="CU260" s="106"/>
      <c r="CV260" s="106"/>
      <c r="CW260" s="106"/>
      <c r="CX260" s="106"/>
      <c r="CY260" s="106"/>
      <c r="CZ260" s="106"/>
      <c r="DA260" s="106"/>
    </row>
    <row r="261" spans="13:105">
      <c r="M261" s="106"/>
      <c r="N261" s="106"/>
      <c r="O261" s="106"/>
      <c r="P261" s="106"/>
      <c r="Q261" s="106"/>
      <c r="R261" s="106"/>
      <c r="S261" s="106"/>
      <c r="T261" s="106"/>
      <c r="U261" s="106"/>
      <c r="V261" s="106"/>
      <c r="W261" s="106"/>
      <c r="X261" s="106"/>
      <c r="Y261" s="106"/>
      <c r="Z261" s="106"/>
      <c r="AA261" s="106"/>
      <c r="AB261" s="106"/>
      <c r="AC261" s="106"/>
      <c r="AD261" s="106"/>
      <c r="AE261" s="106"/>
      <c r="AF261" s="106"/>
      <c r="AG261" s="106"/>
      <c r="AH261" s="106"/>
      <c r="AI261" s="106"/>
      <c r="AJ261" s="106"/>
      <c r="AK261" s="106"/>
      <c r="AL261" s="106"/>
      <c r="AM261" s="106"/>
      <c r="AN261" s="106"/>
      <c r="AO261" s="106"/>
      <c r="AP261" s="106"/>
      <c r="AQ261" s="106"/>
      <c r="AR261" s="106"/>
      <c r="AS261" s="106"/>
      <c r="AT261" s="106"/>
      <c r="AU261" s="106"/>
      <c r="AV261" s="106"/>
      <c r="AW261" s="106"/>
      <c r="AX261" s="106"/>
      <c r="AY261" s="106"/>
      <c r="AZ261" s="106"/>
      <c r="BA261" s="106"/>
      <c r="BB261" s="106"/>
      <c r="BC261" s="106"/>
      <c r="BD261" s="106"/>
      <c r="BE261" s="106"/>
      <c r="BF261" s="106"/>
      <c r="BG261" s="106"/>
      <c r="BH261" s="106"/>
      <c r="BI261" s="106"/>
      <c r="BJ261" s="106"/>
      <c r="BK261" s="106"/>
      <c r="BL261" s="106"/>
      <c r="BM261" s="106"/>
      <c r="BN261" s="106"/>
      <c r="BO261" s="106"/>
      <c r="BP261" s="106"/>
      <c r="BQ261" s="106"/>
      <c r="BR261" s="106"/>
      <c r="BS261" s="106"/>
      <c r="BT261" s="106"/>
      <c r="BU261" s="106"/>
      <c r="BV261" s="106"/>
      <c r="BW261" s="106"/>
      <c r="BX261" s="106"/>
      <c r="BY261" s="106"/>
      <c r="BZ261" s="106"/>
      <c r="CA261" s="106"/>
      <c r="CB261" s="106"/>
      <c r="CC261" s="106"/>
      <c r="CD261" s="106"/>
      <c r="CE261" s="106"/>
      <c r="CF261" s="106"/>
      <c r="CG261" s="106"/>
      <c r="CH261" s="106"/>
      <c r="CI261" s="106"/>
      <c r="CJ261" s="106"/>
      <c r="CK261" s="106"/>
      <c r="CL261" s="106"/>
      <c r="CM261" s="106"/>
      <c r="CN261" s="106"/>
      <c r="CO261" s="106"/>
      <c r="CP261" s="106"/>
      <c r="CQ261" s="106"/>
      <c r="CR261" s="106"/>
      <c r="CS261" s="106"/>
      <c r="CT261" s="106"/>
      <c r="CU261" s="106"/>
      <c r="CV261" s="106"/>
      <c r="CW261" s="106"/>
      <c r="CX261" s="106"/>
      <c r="CY261" s="106"/>
      <c r="CZ261" s="106"/>
      <c r="DA261" s="106"/>
    </row>
    <row r="262" spans="13:105">
      <c r="M262" s="106"/>
      <c r="N262" s="106"/>
      <c r="O262" s="106"/>
      <c r="P262" s="106"/>
      <c r="Q262" s="106"/>
      <c r="R262" s="106"/>
      <c r="S262" s="106"/>
      <c r="T262" s="106"/>
      <c r="U262" s="106"/>
      <c r="V262" s="106"/>
      <c r="W262" s="106"/>
      <c r="X262" s="106"/>
      <c r="Y262" s="106"/>
      <c r="Z262" s="106"/>
      <c r="AA262" s="106"/>
      <c r="AB262" s="106"/>
      <c r="AC262" s="106"/>
      <c r="AD262" s="106"/>
      <c r="AE262" s="106"/>
      <c r="AF262" s="106"/>
      <c r="AG262" s="106"/>
      <c r="AH262" s="106"/>
      <c r="AI262" s="106"/>
      <c r="AJ262" s="106"/>
      <c r="AK262" s="106"/>
      <c r="AL262" s="106"/>
      <c r="AM262" s="106"/>
      <c r="AN262" s="106"/>
      <c r="AO262" s="106"/>
      <c r="AP262" s="106"/>
      <c r="AQ262" s="106"/>
      <c r="AR262" s="106"/>
      <c r="AS262" s="106"/>
      <c r="AT262" s="106"/>
      <c r="AU262" s="106"/>
      <c r="AV262" s="106"/>
      <c r="AW262" s="106"/>
      <c r="AX262" s="106"/>
      <c r="AY262" s="106"/>
      <c r="AZ262" s="106"/>
      <c r="BA262" s="106"/>
      <c r="BB262" s="106"/>
      <c r="BC262" s="106"/>
      <c r="BD262" s="106"/>
      <c r="BE262" s="106"/>
      <c r="BF262" s="106"/>
      <c r="BG262" s="106"/>
      <c r="BH262" s="106"/>
      <c r="BI262" s="106"/>
      <c r="BJ262" s="106"/>
      <c r="BK262" s="106"/>
      <c r="BL262" s="106"/>
      <c r="BM262" s="106"/>
      <c r="BN262" s="106"/>
      <c r="BO262" s="106"/>
      <c r="BP262" s="106"/>
      <c r="BQ262" s="106"/>
      <c r="BR262" s="106"/>
      <c r="BS262" s="106"/>
      <c r="BT262" s="106"/>
      <c r="BU262" s="106"/>
      <c r="BV262" s="106"/>
      <c r="BW262" s="106"/>
      <c r="BX262" s="106"/>
      <c r="BY262" s="106"/>
      <c r="BZ262" s="106"/>
      <c r="CA262" s="106"/>
      <c r="CB262" s="106"/>
      <c r="CC262" s="106"/>
      <c r="CD262" s="106"/>
      <c r="CE262" s="106"/>
      <c r="CF262" s="106"/>
      <c r="CG262" s="106"/>
      <c r="CH262" s="106"/>
      <c r="CI262" s="106"/>
      <c r="CJ262" s="106"/>
      <c r="CK262" s="106"/>
      <c r="CL262" s="106"/>
      <c r="CM262" s="106"/>
      <c r="CN262" s="106"/>
      <c r="CO262" s="106"/>
      <c r="CP262" s="106"/>
      <c r="CQ262" s="106"/>
      <c r="CR262" s="106"/>
      <c r="CS262" s="106"/>
      <c r="CT262" s="106"/>
      <c r="CU262" s="106"/>
      <c r="CV262" s="106"/>
      <c r="CW262" s="106"/>
      <c r="CX262" s="106"/>
      <c r="CY262" s="106"/>
      <c r="CZ262" s="106"/>
      <c r="DA262" s="106"/>
    </row>
    <row r="263" spans="13:105">
      <c r="M263" s="106"/>
      <c r="N263" s="106"/>
      <c r="O263" s="106"/>
      <c r="P263" s="106"/>
      <c r="Q263" s="106"/>
      <c r="R263" s="106"/>
      <c r="S263" s="106"/>
      <c r="T263" s="106"/>
      <c r="U263" s="106"/>
      <c r="V263" s="106"/>
      <c r="W263" s="106"/>
      <c r="X263" s="106"/>
      <c r="Y263" s="106"/>
      <c r="Z263" s="106"/>
      <c r="AA263" s="106"/>
      <c r="AB263" s="106"/>
      <c r="AC263" s="106"/>
      <c r="AD263" s="106"/>
      <c r="AE263" s="106"/>
      <c r="AF263" s="106"/>
      <c r="AG263" s="106"/>
      <c r="AH263" s="106"/>
      <c r="AI263" s="106"/>
      <c r="AJ263" s="106"/>
      <c r="AK263" s="106"/>
      <c r="AL263" s="106"/>
      <c r="AM263" s="106"/>
      <c r="AN263" s="106"/>
      <c r="AO263" s="106"/>
      <c r="AP263" s="106"/>
      <c r="AQ263" s="106"/>
      <c r="AR263" s="106"/>
      <c r="AS263" s="106"/>
      <c r="AT263" s="106"/>
      <c r="AU263" s="106"/>
      <c r="AV263" s="106"/>
      <c r="AW263" s="106"/>
      <c r="AX263" s="106"/>
      <c r="AY263" s="106"/>
      <c r="AZ263" s="106"/>
      <c r="BA263" s="106"/>
      <c r="BB263" s="106"/>
      <c r="BC263" s="106"/>
      <c r="BD263" s="106"/>
      <c r="BE263" s="106"/>
      <c r="BF263" s="106"/>
      <c r="BG263" s="106"/>
      <c r="BH263" s="106"/>
      <c r="BI263" s="106"/>
      <c r="BJ263" s="106"/>
      <c r="BK263" s="106"/>
      <c r="BL263" s="106"/>
      <c r="BM263" s="106"/>
      <c r="BN263" s="106"/>
      <c r="BO263" s="106"/>
      <c r="BP263" s="106"/>
      <c r="BQ263" s="106"/>
      <c r="BR263" s="106"/>
      <c r="BS263" s="106"/>
      <c r="BT263" s="106"/>
      <c r="BU263" s="106"/>
      <c r="BV263" s="106"/>
      <c r="BW263" s="106"/>
      <c r="BX263" s="106"/>
      <c r="BY263" s="106"/>
      <c r="BZ263" s="106"/>
      <c r="CA263" s="106"/>
      <c r="CB263" s="106"/>
      <c r="CC263" s="106"/>
      <c r="CD263" s="106"/>
      <c r="CE263" s="106"/>
      <c r="CF263" s="106"/>
      <c r="CG263" s="106"/>
      <c r="CH263" s="106"/>
      <c r="CI263" s="106"/>
      <c r="CJ263" s="106"/>
      <c r="CK263" s="106"/>
      <c r="CL263" s="106"/>
      <c r="CM263" s="106"/>
      <c r="CN263" s="106"/>
      <c r="CO263" s="106"/>
      <c r="CP263" s="106"/>
      <c r="CQ263" s="106"/>
      <c r="CR263" s="106"/>
      <c r="CS263" s="106"/>
      <c r="CT263" s="106"/>
      <c r="CU263" s="106"/>
      <c r="CV263" s="106"/>
      <c r="CW263" s="106"/>
      <c r="CX263" s="106"/>
      <c r="CY263" s="106"/>
      <c r="CZ263" s="106"/>
      <c r="DA263" s="106"/>
    </row>
    <row r="264" spans="13:105">
      <c r="M264" s="106"/>
      <c r="N264" s="106"/>
      <c r="O264" s="106"/>
      <c r="P264" s="106"/>
      <c r="Q264" s="106"/>
      <c r="R264" s="106"/>
      <c r="S264" s="106"/>
      <c r="T264" s="106"/>
      <c r="U264" s="106"/>
      <c r="V264" s="106"/>
      <c r="W264" s="106"/>
      <c r="X264" s="106"/>
      <c r="Y264" s="106"/>
      <c r="Z264" s="106"/>
      <c r="AA264" s="106"/>
      <c r="AB264" s="106"/>
      <c r="AC264" s="106"/>
      <c r="AD264" s="106"/>
      <c r="AE264" s="106"/>
      <c r="AF264" s="106"/>
      <c r="AG264" s="106"/>
      <c r="AH264" s="106"/>
      <c r="AI264" s="106"/>
      <c r="AJ264" s="106"/>
      <c r="AK264" s="106"/>
      <c r="AL264" s="106"/>
      <c r="AM264" s="106"/>
      <c r="AN264" s="106"/>
      <c r="AO264" s="106"/>
      <c r="AP264" s="106"/>
      <c r="AQ264" s="106"/>
      <c r="AR264" s="106"/>
      <c r="AS264" s="106"/>
      <c r="AT264" s="106"/>
      <c r="AU264" s="106"/>
      <c r="AV264" s="106"/>
      <c r="AW264" s="106"/>
      <c r="AX264" s="106"/>
      <c r="AY264" s="106"/>
      <c r="AZ264" s="106"/>
      <c r="BA264" s="106"/>
      <c r="BB264" s="106"/>
      <c r="BC264" s="106"/>
      <c r="BD264" s="106"/>
      <c r="BE264" s="106"/>
      <c r="BF264" s="106"/>
      <c r="BG264" s="106"/>
      <c r="BH264" s="106"/>
      <c r="BI264" s="106"/>
      <c r="BJ264" s="106"/>
      <c r="BK264" s="106"/>
      <c r="BL264" s="106"/>
      <c r="BM264" s="106"/>
      <c r="BN264" s="106"/>
      <c r="BO264" s="106"/>
      <c r="BP264" s="106"/>
      <c r="BQ264" s="106"/>
      <c r="BR264" s="106"/>
      <c r="BS264" s="106"/>
      <c r="BT264" s="106"/>
      <c r="BU264" s="106"/>
      <c r="BV264" s="106"/>
      <c r="BW264" s="106"/>
      <c r="BX264" s="106"/>
      <c r="BY264" s="106"/>
      <c r="BZ264" s="106"/>
      <c r="CA264" s="106"/>
      <c r="CB264" s="106"/>
      <c r="CC264" s="106"/>
      <c r="CD264" s="106"/>
      <c r="CE264" s="106"/>
      <c r="CF264" s="106"/>
      <c r="CG264" s="106"/>
      <c r="CH264" s="106"/>
      <c r="CI264" s="106"/>
      <c r="CJ264" s="106"/>
      <c r="CK264" s="106"/>
      <c r="CL264" s="106"/>
      <c r="CM264" s="106"/>
      <c r="CN264" s="106"/>
      <c r="CO264" s="106"/>
      <c r="CP264" s="106"/>
      <c r="CQ264" s="106"/>
      <c r="CR264" s="106"/>
      <c r="CS264" s="106"/>
      <c r="CT264" s="106"/>
      <c r="CU264" s="106"/>
      <c r="CV264" s="106"/>
      <c r="CW264" s="106"/>
      <c r="CX264" s="106"/>
      <c r="CY264" s="106"/>
      <c r="CZ264" s="106"/>
      <c r="DA264" s="106"/>
    </row>
    <row r="265" spans="13:105">
      <c r="M265" s="106"/>
      <c r="N265" s="106"/>
      <c r="O265" s="106"/>
      <c r="P265" s="106"/>
      <c r="Q265" s="106"/>
      <c r="R265" s="106"/>
      <c r="S265" s="106"/>
      <c r="T265" s="106"/>
      <c r="U265" s="106"/>
      <c r="V265" s="106"/>
      <c r="W265" s="106"/>
      <c r="X265" s="106"/>
      <c r="Y265" s="106"/>
      <c r="Z265" s="106"/>
      <c r="AA265" s="106"/>
      <c r="AB265" s="106"/>
      <c r="AC265" s="106"/>
      <c r="AD265" s="106"/>
      <c r="AE265" s="106"/>
      <c r="AF265" s="106"/>
      <c r="AG265" s="106"/>
      <c r="AH265" s="106"/>
      <c r="AI265" s="106"/>
      <c r="AJ265" s="106"/>
      <c r="AK265" s="106"/>
      <c r="AL265" s="106"/>
      <c r="AM265" s="106"/>
      <c r="AN265" s="106"/>
      <c r="AO265" s="106"/>
      <c r="AP265" s="106"/>
      <c r="AQ265" s="106"/>
      <c r="AR265" s="106"/>
      <c r="AS265" s="106"/>
      <c r="AT265" s="106"/>
      <c r="AU265" s="106"/>
      <c r="AV265" s="106"/>
      <c r="AW265" s="106"/>
      <c r="AX265" s="106"/>
      <c r="AY265" s="106"/>
      <c r="AZ265" s="106"/>
      <c r="BA265" s="106"/>
      <c r="BB265" s="106"/>
      <c r="BC265" s="106"/>
      <c r="BD265" s="106"/>
      <c r="BE265" s="106"/>
      <c r="BF265" s="106"/>
      <c r="BG265" s="106"/>
      <c r="BH265" s="106"/>
      <c r="BI265" s="106"/>
      <c r="BJ265" s="106"/>
      <c r="BK265" s="106"/>
      <c r="BL265" s="106"/>
      <c r="BM265" s="106"/>
      <c r="BN265" s="106"/>
      <c r="BO265" s="106"/>
      <c r="BP265" s="106"/>
      <c r="BQ265" s="106"/>
      <c r="BR265" s="106"/>
      <c r="BS265" s="106"/>
      <c r="BT265" s="106"/>
      <c r="BU265" s="106"/>
      <c r="BV265" s="106"/>
      <c r="BW265" s="106"/>
      <c r="BX265" s="106"/>
      <c r="BY265" s="106"/>
      <c r="BZ265" s="106"/>
      <c r="CA265" s="106"/>
      <c r="CB265" s="106"/>
      <c r="CC265" s="106"/>
      <c r="CD265" s="106"/>
      <c r="CE265" s="106"/>
      <c r="CF265" s="106"/>
      <c r="CG265" s="106"/>
      <c r="CH265" s="106"/>
      <c r="CI265" s="106"/>
      <c r="CJ265" s="106"/>
      <c r="CK265" s="106"/>
      <c r="CL265" s="106"/>
      <c r="CM265" s="106"/>
      <c r="CN265" s="106"/>
      <c r="CO265" s="106"/>
      <c r="CP265" s="106"/>
      <c r="CQ265" s="106"/>
      <c r="CR265" s="106"/>
      <c r="CS265" s="106"/>
      <c r="CT265" s="106"/>
      <c r="CU265" s="106"/>
      <c r="CV265" s="106"/>
      <c r="CW265" s="106"/>
      <c r="CX265" s="106"/>
      <c r="CY265" s="106"/>
      <c r="CZ265" s="106"/>
      <c r="DA265" s="106"/>
    </row>
    <row r="266" spans="13:105">
      <c r="M266" s="106"/>
      <c r="N266" s="106"/>
      <c r="O266" s="106"/>
      <c r="P266" s="106"/>
      <c r="Q266" s="106"/>
      <c r="R266" s="106"/>
      <c r="S266" s="106"/>
      <c r="T266" s="106"/>
      <c r="U266" s="106"/>
      <c r="V266" s="106"/>
      <c r="W266" s="106"/>
      <c r="X266" s="106"/>
      <c r="Y266" s="106"/>
      <c r="Z266" s="106"/>
      <c r="AA266" s="106"/>
      <c r="AB266" s="106"/>
      <c r="AC266" s="106"/>
      <c r="AD266" s="106"/>
      <c r="AE266" s="106"/>
      <c r="AF266" s="106"/>
      <c r="AG266" s="106"/>
      <c r="AH266" s="106"/>
      <c r="AI266" s="106"/>
      <c r="AJ266" s="106"/>
      <c r="AK266" s="106"/>
      <c r="AL266" s="106"/>
      <c r="AM266" s="106"/>
      <c r="AN266" s="106"/>
      <c r="AO266" s="106"/>
      <c r="AP266" s="106"/>
      <c r="AQ266" s="106"/>
      <c r="AR266" s="106"/>
      <c r="AS266" s="106"/>
      <c r="AT266" s="106"/>
      <c r="AU266" s="106"/>
      <c r="AV266" s="106"/>
      <c r="AW266" s="106"/>
      <c r="AX266" s="106"/>
      <c r="AY266" s="106"/>
      <c r="AZ266" s="106"/>
      <c r="BA266" s="106"/>
      <c r="BB266" s="106"/>
      <c r="BC266" s="106"/>
      <c r="BD266" s="106"/>
      <c r="BE266" s="106"/>
      <c r="BF266" s="106"/>
      <c r="BG266" s="106"/>
      <c r="BH266" s="106"/>
      <c r="BI266" s="106"/>
      <c r="BJ266" s="106"/>
      <c r="BK266" s="106"/>
      <c r="BL266" s="106"/>
      <c r="BM266" s="106"/>
      <c r="BN266" s="106"/>
      <c r="BO266" s="106"/>
      <c r="BP266" s="106"/>
      <c r="BQ266" s="106"/>
      <c r="BR266" s="106"/>
      <c r="BS266" s="106"/>
      <c r="BT266" s="106"/>
      <c r="BU266" s="106"/>
      <c r="BV266" s="106"/>
      <c r="BW266" s="106"/>
      <c r="BX266" s="106"/>
      <c r="BY266" s="106"/>
      <c r="BZ266" s="106"/>
      <c r="CA266" s="106"/>
      <c r="CB266" s="106"/>
      <c r="CC266" s="106"/>
      <c r="CD266" s="106"/>
      <c r="CE266" s="106"/>
      <c r="CF266" s="106"/>
      <c r="CG266" s="106"/>
      <c r="CH266" s="106"/>
      <c r="CI266" s="106"/>
      <c r="CJ266" s="106"/>
      <c r="CK266" s="106"/>
      <c r="CL266" s="106"/>
      <c r="CM266" s="106"/>
      <c r="CN266" s="106"/>
      <c r="CO266" s="106"/>
      <c r="CP266" s="106"/>
      <c r="CQ266" s="106"/>
      <c r="CR266" s="106"/>
      <c r="CS266" s="106"/>
      <c r="CT266" s="106"/>
      <c r="CU266" s="106"/>
      <c r="CV266" s="106"/>
      <c r="CW266" s="106"/>
      <c r="CX266" s="106"/>
      <c r="CY266" s="106"/>
      <c r="CZ266" s="106"/>
      <c r="DA266" s="106"/>
    </row>
    <row r="267" spans="13:105">
      <c r="M267" s="106"/>
      <c r="N267" s="106"/>
      <c r="O267" s="106"/>
      <c r="P267" s="106"/>
      <c r="Q267" s="106"/>
      <c r="R267" s="106"/>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6"/>
      <c r="BC267" s="106"/>
      <c r="BD267" s="106"/>
      <c r="BE267" s="106"/>
      <c r="BF267" s="106"/>
      <c r="BG267" s="106"/>
      <c r="BH267" s="106"/>
      <c r="BI267" s="106"/>
      <c r="BJ267" s="106"/>
      <c r="BK267" s="106"/>
      <c r="BL267" s="106"/>
      <c r="BM267" s="106"/>
      <c r="BN267" s="106"/>
      <c r="BO267" s="106"/>
      <c r="BP267" s="106"/>
      <c r="BQ267" s="106"/>
      <c r="BR267" s="106"/>
      <c r="BS267" s="106"/>
      <c r="BT267" s="106"/>
      <c r="BU267" s="106"/>
      <c r="BV267" s="106"/>
      <c r="BW267" s="106"/>
      <c r="BX267" s="106"/>
      <c r="BY267" s="106"/>
      <c r="BZ267" s="106"/>
      <c r="CA267" s="106"/>
      <c r="CB267" s="106"/>
      <c r="CC267" s="106"/>
      <c r="CD267" s="106"/>
      <c r="CE267" s="106"/>
      <c r="CF267" s="106"/>
      <c r="CG267" s="106"/>
      <c r="CH267" s="106"/>
      <c r="CI267" s="106"/>
      <c r="CJ267" s="106"/>
      <c r="CK267" s="106"/>
      <c r="CL267" s="106"/>
      <c r="CM267" s="106"/>
      <c r="CN267" s="106"/>
      <c r="CO267" s="106"/>
      <c r="CP267" s="106"/>
      <c r="CQ267" s="106"/>
      <c r="CR267" s="106"/>
      <c r="CS267" s="106"/>
      <c r="CT267" s="106"/>
      <c r="CU267" s="106"/>
      <c r="CV267" s="106"/>
      <c r="CW267" s="106"/>
      <c r="CX267" s="106"/>
      <c r="CY267" s="106"/>
      <c r="CZ267" s="106"/>
      <c r="DA267" s="106"/>
    </row>
    <row r="268" spans="13:105">
      <c r="M268" s="106"/>
      <c r="N268" s="106"/>
      <c r="O268" s="106"/>
      <c r="P268" s="106"/>
      <c r="Q268" s="106"/>
      <c r="R268" s="106"/>
      <c r="S268" s="106"/>
      <c r="T268" s="106"/>
      <c r="U268" s="106"/>
      <c r="V268" s="106"/>
      <c r="W268" s="106"/>
      <c r="X268" s="106"/>
      <c r="Y268" s="106"/>
      <c r="Z268" s="106"/>
      <c r="AA268" s="106"/>
      <c r="AB268" s="106"/>
      <c r="AC268" s="106"/>
      <c r="AD268" s="106"/>
      <c r="AE268" s="106"/>
      <c r="AF268" s="106"/>
      <c r="AG268" s="106"/>
      <c r="AH268" s="106"/>
      <c r="AI268" s="106"/>
      <c r="AJ268" s="106"/>
      <c r="AK268" s="106"/>
      <c r="AL268" s="106"/>
      <c r="AM268" s="106"/>
      <c r="AN268" s="106"/>
      <c r="AO268" s="106"/>
      <c r="AP268" s="106"/>
      <c r="AQ268" s="106"/>
      <c r="AR268" s="106"/>
      <c r="AS268" s="106"/>
      <c r="AT268" s="106"/>
      <c r="AU268" s="106"/>
      <c r="AV268" s="106"/>
      <c r="AW268" s="106"/>
      <c r="AX268" s="106"/>
      <c r="AY268" s="106"/>
      <c r="AZ268" s="106"/>
      <c r="BA268" s="106"/>
      <c r="BB268" s="106"/>
      <c r="BC268" s="106"/>
      <c r="BD268" s="106"/>
      <c r="BE268" s="106"/>
      <c r="BF268" s="106"/>
      <c r="BG268" s="106"/>
      <c r="BH268" s="106"/>
      <c r="BI268" s="106"/>
      <c r="BJ268" s="106"/>
      <c r="BK268" s="106"/>
      <c r="BL268" s="106"/>
      <c r="BM268" s="106"/>
      <c r="BN268" s="106"/>
      <c r="BO268" s="106"/>
      <c r="BP268" s="106"/>
      <c r="BQ268" s="106"/>
      <c r="BR268" s="106"/>
      <c r="BS268" s="106"/>
      <c r="BT268" s="106"/>
      <c r="BU268" s="106"/>
      <c r="BV268" s="106"/>
      <c r="BW268" s="106"/>
      <c r="BX268" s="106"/>
      <c r="BY268" s="106"/>
      <c r="BZ268" s="106"/>
      <c r="CA268" s="106"/>
      <c r="CB268" s="106"/>
      <c r="CC268" s="106"/>
      <c r="CD268" s="106"/>
      <c r="CE268" s="106"/>
      <c r="CF268" s="106"/>
      <c r="CG268" s="106"/>
      <c r="CH268" s="106"/>
      <c r="CI268" s="106"/>
      <c r="CJ268" s="106"/>
      <c r="CK268" s="106"/>
      <c r="CL268" s="106"/>
      <c r="CM268" s="106"/>
      <c r="CN268" s="106"/>
      <c r="CO268" s="106"/>
      <c r="CP268" s="106"/>
      <c r="CQ268" s="106"/>
      <c r="CR268" s="106"/>
      <c r="CS268" s="106"/>
      <c r="CT268" s="106"/>
      <c r="CU268" s="106"/>
      <c r="CV268" s="106"/>
      <c r="CW268" s="106"/>
      <c r="CX268" s="106"/>
      <c r="CY268" s="106"/>
      <c r="CZ268" s="106"/>
      <c r="DA268" s="106"/>
    </row>
    <row r="269" spans="13:105">
      <c r="M269" s="106"/>
      <c r="N269" s="106"/>
      <c r="O269" s="106"/>
      <c r="P269" s="106"/>
      <c r="Q269" s="106"/>
      <c r="R269" s="106"/>
      <c r="S269" s="106"/>
      <c r="T269" s="106"/>
      <c r="U269" s="106"/>
      <c r="V269" s="106"/>
      <c r="W269" s="106"/>
      <c r="X269" s="106"/>
      <c r="Y269" s="106"/>
      <c r="Z269" s="106"/>
      <c r="AA269" s="106"/>
      <c r="AB269" s="106"/>
      <c r="AC269" s="106"/>
      <c r="AD269" s="106"/>
      <c r="AE269" s="106"/>
      <c r="AF269" s="106"/>
      <c r="AG269" s="106"/>
      <c r="AH269" s="106"/>
      <c r="AI269" s="106"/>
      <c r="AJ269" s="106"/>
      <c r="AK269" s="106"/>
      <c r="AL269" s="106"/>
      <c r="AM269" s="106"/>
      <c r="AN269" s="106"/>
      <c r="AO269" s="106"/>
      <c r="AP269" s="106"/>
      <c r="AQ269" s="106"/>
      <c r="AR269" s="106"/>
      <c r="AS269" s="106"/>
      <c r="AT269" s="106"/>
      <c r="AU269" s="106"/>
      <c r="AV269" s="106"/>
      <c r="AW269" s="106"/>
      <c r="AX269" s="106"/>
      <c r="AY269" s="106"/>
      <c r="AZ269" s="106"/>
      <c r="BA269" s="106"/>
      <c r="BB269" s="106"/>
      <c r="BC269" s="106"/>
      <c r="BD269" s="106"/>
      <c r="BE269" s="106"/>
      <c r="BF269" s="106"/>
      <c r="BG269" s="106"/>
      <c r="BH269" s="106"/>
      <c r="BI269" s="106"/>
      <c r="BJ269" s="106"/>
      <c r="BK269" s="106"/>
      <c r="BL269" s="106"/>
      <c r="BM269" s="106"/>
      <c r="BN269" s="106"/>
      <c r="BO269" s="106"/>
      <c r="BP269" s="106"/>
      <c r="BQ269" s="106"/>
      <c r="BR269" s="106"/>
      <c r="BS269" s="106"/>
      <c r="BT269" s="106"/>
      <c r="BU269" s="106"/>
      <c r="BV269" s="106"/>
      <c r="BW269" s="106"/>
      <c r="BX269" s="106"/>
      <c r="BY269" s="106"/>
      <c r="BZ269" s="106"/>
      <c r="CA269" s="106"/>
      <c r="CB269" s="106"/>
      <c r="CC269" s="106"/>
      <c r="CD269" s="106"/>
      <c r="CE269" s="106"/>
      <c r="CF269" s="106"/>
      <c r="CG269" s="106"/>
      <c r="CH269" s="106"/>
      <c r="CI269" s="106"/>
      <c r="CJ269" s="106"/>
      <c r="CK269" s="106"/>
      <c r="CL269" s="106"/>
      <c r="CM269" s="106"/>
      <c r="CN269" s="106"/>
      <c r="CO269" s="106"/>
      <c r="CP269" s="106"/>
      <c r="CQ269" s="106"/>
      <c r="CR269" s="106"/>
      <c r="CS269" s="106"/>
      <c r="CT269" s="106"/>
      <c r="CU269" s="106"/>
      <c r="CV269" s="106"/>
      <c r="CW269" s="106"/>
      <c r="CX269" s="106"/>
      <c r="CY269" s="106"/>
      <c r="CZ269" s="106"/>
      <c r="DA269" s="106"/>
    </row>
    <row r="270" spans="13:105">
      <c r="M270" s="106"/>
      <c r="N270" s="106"/>
      <c r="O270" s="106"/>
      <c r="P270" s="106"/>
      <c r="Q270" s="106"/>
      <c r="R270" s="106"/>
      <c r="S270" s="106"/>
      <c r="T270" s="106"/>
      <c r="U270" s="106"/>
      <c r="V270" s="106"/>
      <c r="W270" s="106"/>
      <c r="X270" s="106"/>
      <c r="Y270" s="106"/>
      <c r="Z270" s="106"/>
      <c r="AA270" s="106"/>
      <c r="AB270" s="106"/>
      <c r="AC270" s="106"/>
      <c r="AD270" s="106"/>
      <c r="AE270" s="106"/>
      <c r="AF270" s="106"/>
      <c r="AG270" s="106"/>
      <c r="AH270" s="106"/>
      <c r="AI270" s="106"/>
      <c r="AJ270" s="106"/>
      <c r="AK270" s="106"/>
      <c r="AL270" s="106"/>
      <c r="AM270" s="106"/>
      <c r="AN270" s="106"/>
      <c r="AO270" s="106"/>
      <c r="AP270" s="106"/>
      <c r="AQ270" s="106"/>
      <c r="AR270" s="106"/>
      <c r="AS270" s="106"/>
      <c r="AT270" s="106"/>
      <c r="AU270" s="106"/>
      <c r="AV270" s="106"/>
      <c r="AW270" s="106"/>
      <c r="AX270" s="106"/>
      <c r="AY270" s="106"/>
      <c r="AZ270" s="106"/>
      <c r="BA270" s="106"/>
      <c r="BB270" s="106"/>
      <c r="BC270" s="106"/>
      <c r="BD270" s="106"/>
      <c r="BE270" s="106"/>
      <c r="BF270" s="106"/>
      <c r="BG270" s="106"/>
      <c r="BH270" s="106"/>
      <c r="BI270" s="106"/>
      <c r="BJ270" s="106"/>
      <c r="BK270" s="106"/>
      <c r="BL270" s="106"/>
      <c r="BM270" s="106"/>
      <c r="BN270" s="106"/>
      <c r="BO270" s="106"/>
      <c r="BP270" s="106"/>
      <c r="BQ270" s="106"/>
      <c r="BR270" s="106"/>
      <c r="BS270" s="106"/>
      <c r="BT270" s="106"/>
      <c r="BU270" s="106"/>
      <c r="BV270" s="106"/>
      <c r="BW270" s="106"/>
      <c r="BX270" s="106"/>
      <c r="BY270" s="106"/>
      <c r="BZ270" s="106"/>
      <c r="CA270" s="106"/>
      <c r="CB270" s="106"/>
      <c r="CC270" s="106"/>
      <c r="CD270" s="106"/>
      <c r="CE270" s="106"/>
      <c r="CF270" s="106"/>
      <c r="CG270" s="106"/>
      <c r="CH270" s="106"/>
      <c r="CI270" s="106"/>
      <c r="CJ270" s="106"/>
      <c r="CK270" s="106"/>
      <c r="CL270" s="106"/>
      <c r="CM270" s="106"/>
      <c r="CN270" s="106"/>
      <c r="CO270" s="106"/>
      <c r="CP270" s="106"/>
      <c r="CQ270" s="106"/>
      <c r="CR270" s="106"/>
      <c r="CS270" s="106"/>
      <c r="CT270" s="106"/>
      <c r="CU270" s="106"/>
      <c r="CV270" s="106"/>
      <c r="CW270" s="106"/>
      <c r="CX270" s="106"/>
      <c r="CY270" s="106"/>
      <c r="CZ270" s="106"/>
      <c r="DA270" s="106"/>
    </row>
    <row r="271" spans="13:105">
      <c r="M271" s="106"/>
      <c r="N271" s="106"/>
      <c r="O271" s="106"/>
      <c r="P271" s="106"/>
      <c r="Q271" s="106"/>
      <c r="R271" s="106"/>
      <c r="S271" s="106"/>
      <c r="T271" s="106"/>
      <c r="U271" s="106"/>
      <c r="V271" s="106"/>
      <c r="W271" s="106"/>
      <c r="X271" s="106"/>
      <c r="Y271" s="106"/>
      <c r="Z271" s="106"/>
      <c r="AA271" s="106"/>
      <c r="AB271" s="106"/>
      <c r="AC271" s="106"/>
      <c r="AD271" s="106"/>
      <c r="AE271" s="106"/>
      <c r="AF271" s="106"/>
      <c r="AG271" s="106"/>
      <c r="AH271" s="106"/>
      <c r="AI271" s="106"/>
      <c r="AJ271" s="106"/>
      <c r="AK271" s="106"/>
      <c r="AL271" s="106"/>
      <c r="AM271" s="106"/>
      <c r="AN271" s="106"/>
      <c r="AO271" s="106"/>
      <c r="AP271" s="106"/>
      <c r="AQ271" s="106"/>
      <c r="AR271" s="106"/>
      <c r="AS271" s="106"/>
      <c r="AT271" s="106"/>
      <c r="AU271" s="106"/>
      <c r="AV271" s="106"/>
      <c r="AW271" s="106"/>
      <c r="AX271" s="106"/>
      <c r="AY271" s="106"/>
      <c r="AZ271" s="106"/>
      <c r="BA271" s="106"/>
      <c r="BB271" s="106"/>
      <c r="BC271" s="106"/>
      <c r="BD271" s="106"/>
      <c r="BE271" s="106"/>
      <c r="BF271" s="106"/>
      <c r="BG271" s="106"/>
      <c r="BH271" s="106"/>
      <c r="BI271" s="106"/>
      <c r="BJ271" s="106"/>
      <c r="BK271" s="106"/>
      <c r="BL271" s="106"/>
      <c r="BM271" s="106"/>
      <c r="BN271" s="106"/>
      <c r="BO271" s="106"/>
      <c r="BP271" s="106"/>
      <c r="BQ271" s="106"/>
      <c r="BR271" s="106"/>
      <c r="BS271" s="106"/>
      <c r="BT271" s="106"/>
      <c r="BU271" s="106"/>
      <c r="BV271" s="106"/>
      <c r="BW271" s="106"/>
      <c r="BX271" s="106"/>
      <c r="BY271" s="106"/>
      <c r="BZ271" s="106"/>
      <c r="CA271" s="106"/>
      <c r="CB271" s="106"/>
      <c r="CC271" s="106"/>
      <c r="CD271" s="106"/>
      <c r="CE271" s="106"/>
      <c r="CF271" s="106"/>
      <c r="CG271" s="106"/>
      <c r="CH271" s="106"/>
      <c r="CI271" s="106"/>
      <c r="CJ271" s="106"/>
      <c r="CK271" s="106"/>
      <c r="CL271" s="106"/>
      <c r="CM271" s="106"/>
      <c r="CN271" s="106"/>
      <c r="CO271" s="106"/>
      <c r="CP271" s="106"/>
      <c r="CQ271" s="106"/>
      <c r="CR271" s="106"/>
      <c r="CS271" s="106"/>
      <c r="CT271" s="106"/>
      <c r="CU271" s="106"/>
      <c r="CV271" s="106"/>
      <c r="CW271" s="106"/>
      <c r="CX271" s="106"/>
      <c r="CY271" s="106"/>
      <c r="CZ271" s="106"/>
      <c r="DA271" s="106"/>
    </row>
    <row r="272" spans="13:105">
      <c r="M272" s="106"/>
      <c r="N272" s="106"/>
      <c r="O272" s="106"/>
      <c r="P272" s="106"/>
      <c r="Q272" s="106"/>
      <c r="R272" s="106"/>
      <c r="S272" s="106"/>
      <c r="T272" s="106"/>
      <c r="U272" s="106"/>
      <c r="V272" s="106"/>
      <c r="W272" s="106"/>
      <c r="X272" s="106"/>
      <c r="Y272" s="106"/>
      <c r="Z272" s="106"/>
      <c r="AA272" s="106"/>
      <c r="AB272" s="106"/>
      <c r="AC272" s="106"/>
      <c r="AD272" s="106"/>
      <c r="AE272" s="106"/>
      <c r="AF272" s="106"/>
      <c r="AG272" s="106"/>
      <c r="AH272" s="106"/>
      <c r="AI272" s="106"/>
      <c r="AJ272" s="106"/>
      <c r="AK272" s="106"/>
      <c r="AL272" s="106"/>
      <c r="AM272" s="106"/>
      <c r="AN272" s="106"/>
      <c r="AO272" s="106"/>
      <c r="AP272" s="106"/>
      <c r="AQ272" s="106"/>
      <c r="AR272" s="106"/>
      <c r="AS272" s="106"/>
      <c r="AT272" s="106"/>
      <c r="AU272" s="106"/>
      <c r="AV272" s="106"/>
      <c r="AW272" s="106"/>
      <c r="AX272" s="106"/>
      <c r="AY272" s="106"/>
      <c r="AZ272" s="106"/>
      <c r="BA272" s="106"/>
      <c r="BB272" s="106"/>
      <c r="BC272" s="106"/>
      <c r="BD272" s="106"/>
      <c r="BE272" s="106"/>
      <c r="BF272" s="106"/>
      <c r="BG272" s="106"/>
      <c r="BH272" s="106"/>
      <c r="BI272" s="106"/>
      <c r="BJ272" s="106"/>
      <c r="BK272" s="106"/>
      <c r="BL272" s="106"/>
      <c r="BM272" s="106"/>
      <c r="BN272" s="106"/>
      <c r="BO272" s="106"/>
      <c r="BP272" s="106"/>
      <c r="BQ272" s="106"/>
      <c r="BR272" s="106"/>
      <c r="BS272" s="106"/>
      <c r="BT272" s="106"/>
      <c r="BU272" s="106"/>
      <c r="BV272" s="106"/>
      <c r="BW272" s="106"/>
      <c r="BX272" s="106"/>
      <c r="BY272" s="106"/>
      <c r="BZ272" s="106"/>
      <c r="CA272" s="106"/>
      <c r="CB272" s="106"/>
      <c r="CC272" s="106"/>
      <c r="CD272" s="106"/>
      <c r="CE272" s="106"/>
      <c r="CF272" s="106"/>
      <c r="CG272" s="106"/>
      <c r="CH272" s="106"/>
      <c r="CI272" s="106"/>
      <c r="CJ272" s="106"/>
      <c r="CK272" s="106"/>
      <c r="CL272" s="106"/>
      <c r="CM272" s="106"/>
      <c r="CN272" s="106"/>
      <c r="CO272" s="106"/>
      <c r="CP272" s="106"/>
      <c r="CQ272" s="106"/>
      <c r="CR272" s="106"/>
      <c r="CS272" s="106"/>
      <c r="CT272" s="106"/>
      <c r="CU272" s="106"/>
      <c r="CV272" s="106"/>
      <c r="CW272" s="106"/>
      <c r="CX272" s="106"/>
      <c r="CY272" s="106"/>
      <c r="CZ272" s="106"/>
      <c r="DA272" s="106"/>
    </row>
    <row r="273" spans="13:105">
      <c r="M273" s="106"/>
      <c r="N273" s="106"/>
      <c r="O273" s="106"/>
      <c r="P273" s="106"/>
      <c r="Q273" s="106"/>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106"/>
      <c r="BI273" s="106"/>
      <c r="BJ273" s="106"/>
      <c r="BK273" s="106"/>
      <c r="BL273" s="106"/>
      <c r="BM273" s="106"/>
      <c r="BN273" s="106"/>
      <c r="BO273" s="106"/>
      <c r="BP273" s="106"/>
      <c r="BQ273" s="106"/>
      <c r="BR273" s="106"/>
      <c r="BS273" s="106"/>
      <c r="BT273" s="106"/>
      <c r="BU273" s="106"/>
      <c r="BV273" s="106"/>
      <c r="BW273" s="106"/>
      <c r="BX273" s="106"/>
      <c r="BY273" s="106"/>
      <c r="BZ273" s="106"/>
      <c r="CA273" s="106"/>
      <c r="CB273" s="106"/>
      <c r="CC273" s="106"/>
      <c r="CD273" s="106"/>
      <c r="CE273" s="106"/>
      <c r="CF273" s="106"/>
      <c r="CG273" s="106"/>
      <c r="CH273" s="106"/>
      <c r="CI273" s="106"/>
      <c r="CJ273" s="106"/>
      <c r="CK273" s="106"/>
      <c r="CL273" s="106"/>
      <c r="CM273" s="106"/>
      <c r="CN273" s="106"/>
      <c r="CO273" s="106"/>
      <c r="CP273" s="106"/>
      <c r="CQ273" s="106"/>
      <c r="CR273" s="106"/>
      <c r="CS273" s="106"/>
      <c r="CT273" s="106"/>
      <c r="CU273" s="106"/>
      <c r="CV273" s="106"/>
      <c r="CW273" s="106"/>
      <c r="CX273" s="106"/>
      <c r="CY273" s="106"/>
      <c r="CZ273" s="106"/>
      <c r="DA273" s="106"/>
    </row>
    <row r="274" spans="13:105">
      <c r="M274" s="106"/>
      <c r="N274" s="106"/>
      <c r="O274" s="106"/>
      <c r="P274" s="106"/>
      <c r="Q274" s="106"/>
      <c r="R274" s="106"/>
      <c r="S274" s="106"/>
      <c r="T274" s="106"/>
      <c r="U274" s="106"/>
      <c r="V274" s="106"/>
      <c r="W274" s="106"/>
      <c r="X274" s="106"/>
      <c r="Y274" s="106"/>
      <c r="Z274" s="106"/>
      <c r="AA274" s="106"/>
      <c r="AB274" s="106"/>
      <c r="AC274" s="106"/>
      <c r="AD274" s="106"/>
      <c r="AE274" s="106"/>
      <c r="AF274" s="106"/>
      <c r="AG274" s="106"/>
      <c r="AH274" s="106"/>
      <c r="AI274" s="106"/>
      <c r="AJ274" s="106"/>
      <c r="AK274" s="106"/>
      <c r="AL274" s="106"/>
      <c r="AM274" s="106"/>
      <c r="AN274" s="106"/>
      <c r="AO274" s="106"/>
      <c r="AP274" s="106"/>
      <c r="AQ274" s="106"/>
      <c r="AR274" s="106"/>
      <c r="AS274" s="106"/>
      <c r="AT274" s="106"/>
      <c r="AU274" s="106"/>
      <c r="AV274" s="106"/>
      <c r="AW274" s="106"/>
      <c r="AX274" s="106"/>
      <c r="AY274" s="106"/>
      <c r="AZ274" s="106"/>
      <c r="BA274" s="106"/>
      <c r="BB274" s="106"/>
      <c r="BC274" s="106"/>
      <c r="BD274" s="106"/>
      <c r="BE274" s="106"/>
      <c r="BF274" s="106"/>
      <c r="BG274" s="106"/>
      <c r="BH274" s="106"/>
      <c r="BI274" s="106"/>
      <c r="BJ274" s="106"/>
      <c r="BK274" s="106"/>
      <c r="BL274" s="106"/>
      <c r="BM274" s="106"/>
      <c r="BN274" s="106"/>
      <c r="BO274" s="106"/>
      <c r="BP274" s="106"/>
      <c r="BQ274" s="106"/>
      <c r="BR274" s="106"/>
      <c r="BS274" s="106"/>
      <c r="BT274" s="106"/>
      <c r="BU274" s="106"/>
      <c r="BV274" s="106"/>
      <c r="BW274" s="106"/>
      <c r="BX274" s="106"/>
      <c r="BY274" s="106"/>
      <c r="BZ274" s="106"/>
      <c r="CA274" s="106"/>
      <c r="CB274" s="106"/>
      <c r="CC274" s="106"/>
      <c r="CD274" s="106"/>
      <c r="CE274" s="106"/>
      <c r="CF274" s="106"/>
      <c r="CG274" s="106"/>
      <c r="CH274" s="106"/>
      <c r="CI274" s="106"/>
      <c r="CJ274" s="106"/>
      <c r="CK274" s="106"/>
      <c r="CL274" s="106"/>
      <c r="CM274" s="106"/>
      <c r="CN274" s="106"/>
      <c r="CO274" s="106"/>
      <c r="CP274" s="106"/>
      <c r="CQ274" s="106"/>
      <c r="CR274" s="106"/>
      <c r="CS274" s="106"/>
      <c r="CT274" s="106"/>
      <c r="CU274" s="106"/>
      <c r="CV274" s="106"/>
      <c r="CW274" s="106"/>
      <c r="CX274" s="106"/>
      <c r="CY274" s="106"/>
      <c r="CZ274" s="106"/>
      <c r="DA274" s="106"/>
    </row>
    <row r="275" spans="13:105">
      <c r="M275" s="106"/>
      <c r="N275" s="106"/>
      <c r="O275" s="106"/>
      <c r="P275" s="106"/>
      <c r="Q275" s="106"/>
      <c r="R275" s="106"/>
      <c r="S275" s="106"/>
      <c r="T275" s="106"/>
      <c r="U275" s="106"/>
      <c r="V275" s="106"/>
      <c r="W275" s="106"/>
      <c r="X275" s="106"/>
      <c r="Y275" s="106"/>
      <c r="Z275" s="106"/>
      <c r="AA275" s="106"/>
      <c r="AB275" s="106"/>
      <c r="AC275" s="106"/>
      <c r="AD275" s="106"/>
      <c r="AE275" s="106"/>
      <c r="AF275" s="106"/>
      <c r="AG275" s="106"/>
      <c r="AH275" s="106"/>
      <c r="AI275" s="106"/>
      <c r="AJ275" s="106"/>
      <c r="AK275" s="106"/>
      <c r="AL275" s="106"/>
      <c r="AM275" s="106"/>
      <c r="AN275" s="106"/>
      <c r="AO275" s="106"/>
      <c r="AP275" s="106"/>
      <c r="AQ275" s="106"/>
      <c r="AR275" s="106"/>
      <c r="AS275" s="106"/>
      <c r="AT275" s="106"/>
      <c r="AU275" s="106"/>
      <c r="AV275" s="106"/>
      <c r="AW275" s="106"/>
      <c r="AX275" s="106"/>
      <c r="AY275" s="106"/>
      <c r="AZ275" s="106"/>
      <c r="BA275" s="106"/>
      <c r="BB275" s="106"/>
      <c r="BC275" s="106"/>
      <c r="BD275" s="106"/>
      <c r="BE275" s="106"/>
      <c r="BF275" s="106"/>
      <c r="BG275" s="106"/>
      <c r="BH275" s="106"/>
      <c r="BI275" s="106"/>
      <c r="BJ275" s="106"/>
      <c r="BK275" s="106"/>
      <c r="BL275" s="106"/>
      <c r="BM275" s="106"/>
      <c r="BN275" s="106"/>
      <c r="BO275" s="106"/>
      <c r="BP275" s="106"/>
      <c r="BQ275" s="106"/>
      <c r="BR275" s="106"/>
      <c r="BS275" s="106"/>
      <c r="BT275" s="106"/>
      <c r="BU275" s="106"/>
      <c r="BV275" s="106"/>
      <c r="BW275" s="106"/>
      <c r="BX275" s="106"/>
      <c r="BY275" s="106"/>
      <c r="BZ275" s="106"/>
      <c r="CA275" s="106"/>
      <c r="CB275" s="106"/>
      <c r="CC275" s="106"/>
      <c r="CD275" s="106"/>
      <c r="CE275" s="106"/>
      <c r="CF275" s="106"/>
      <c r="CG275" s="106"/>
      <c r="CH275" s="106"/>
      <c r="CI275" s="106"/>
      <c r="CJ275" s="106"/>
      <c r="CK275" s="106"/>
      <c r="CL275" s="106"/>
      <c r="CM275" s="106"/>
      <c r="CN275" s="106"/>
      <c r="CO275" s="106"/>
      <c r="CP275" s="106"/>
      <c r="CQ275" s="106"/>
      <c r="CR275" s="106"/>
      <c r="CS275" s="106"/>
      <c r="CT275" s="106"/>
      <c r="CU275" s="106"/>
      <c r="CV275" s="106"/>
      <c r="CW275" s="106"/>
      <c r="CX275" s="106"/>
      <c r="CY275" s="106"/>
      <c r="CZ275" s="106"/>
      <c r="DA275" s="106"/>
    </row>
    <row r="276" spans="13:105">
      <c r="M276" s="106"/>
      <c r="N276" s="106"/>
      <c r="O276" s="106"/>
      <c r="P276" s="106"/>
      <c r="Q276" s="106"/>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106"/>
      <c r="BI276" s="106"/>
      <c r="BJ276" s="106"/>
      <c r="BK276" s="106"/>
      <c r="BL276" s="106"/>
      <c r="BM276" s="106"/>
      <c r="BN276" s="106"/>
      <c r="BO276" s="106"/>
      <c r="BP276" s="106"/>
      <c r="BQ276" s="106"/>
      <c r="BR276" s="106"/>
      <c r="BS276" s="106"/>
      <c r="BT276" s="106"/>
      <c r="BU276" s="106"/>
      <c r="BV276" s="106"/>
      <c r="BW276" s="106"/>
      <c r="BX276" s="106"/>
      <c r="BY276" s="106"/>
      <c r="BZ276" s="106"/>
      <c r="CA276" s="106"/>
      <c r="CB276" s="106"/>
      <c r="CC276" s="106"/>
      <c r="CD276" s="106"/>
      <c r="CE276" s="106"/>
      <c r="CF276" s="106"/>
      <c r="CG276" s="106"/>
      <c r="CH276" s="106"/>
      <c r="CI276" s="106"/>
      <c r="CJ276" s="106"/>
      <c r="CK276" s="106"/>
      <c r="CL276" s="106"/>
      <c r="CM276" s="106"/>
      <c r="CN276" s="106"/>
      <c r="CO276" s="106"/>
      <c r="CP276" s="106"/>
      <c r="CQ276" s="106"/>
      <c r="CR276" s="106"/>
      <c r="CS276" s="106"/>
      <c r="CT276" s="106"/>
      <c r="CU276" s="106"/>
      <c r="CV276" s="106"/>
      <c r="CW276" s="106"/>
      <c r="CX276" s="106"/>
      <c r="CY276" s="106"/>
      <c r="CZ276" s="106"/>
      <c r="DA276" s="106"/>
    </row>
    <row r="277" spans="13:105">
      <c r="M277" s="106"/>
      <c r="N277" s="106"/>
      <c r="O277" s="106"/>
      <c r="P277" s="106"/>
      <c r="Q277" s="106"/>
      <c r="R277" s="106"/>
      <c r="S277" s="106"/>
      <c r="T277" s="106"/>
      <c r="U277" s="106"/>
      <c r="V277" s="106"/>
      <c r="W277" s="106"/>
      <c r="X277" s="106"/>
      <c r="Y277" s="106"/>
      <c r="Z277" s="106"/>
      <c r="AA277" s="106"/>
      <c r="AB277" s="106"/>
      <c r="AC277" s="106"/>
      <c r="AD277" s="106"/>
      <c r="AE277" s="106"/>
      <c r="AF277" s="106"/>
      <c r="AG277" s="106"/>
      <c r="AH277" s="106"/>
      <c r="AI277" s="106"/>
      <c r="AJ277" s="106"/>
      <c r="AK277" s="106"/>
      <c r="AL277" s="106"/>
      <c r="AM277" s="106"/>
      <c r="AN277" s="106"/>
      <c r="AO277" s="106"/>
      <c r="AP277" s="106"/>
      <c r="AQ277" s="106"/>
      <c r="AR277" s="106"/>
      <c r="AS277" s="106"/>
      <c r="AT277" s="106"/>
      <c r="AU277" s="106"/>
      <c r="AV277" s="106"/>
      <c r="AW277" s="106"/>
      <c r="AX277" s="106"/>
      <c r="AY277" s="106"/>
      <c r="AZ277" s="106"/>
      <c r="BA277" s="106"/>
      <c r="BB277" s="106"/>
      <c r="BC277" s="106"/>
      <c r="BD277" s="106"/>
      <c r="BE277" s="106"/>
      <c r="BF277" s="106"/>
      <c r="BG277" s="106"/>
      <c r="BH277" s="106"/>
      <c r="BI277" s="106"/>
      <c r="BJ277" s="106"/>
      <c r="BK277" s="106"/>
      <c r="BL277" s="106"/>
      <c r="BM277" s="106"/>
      <c r="BN277" s="106"/>
      <c r="BO277" s="106"/>
      <c r="BP277" s="106"/>
      <c r="BQ277" s="106"/>
      <c r="BR277" s="106"/>
      <c r="BS277" s="106"/>
      <c r="BT277" s="106"/>
      <c r="BU277" s="106"/>
      <c r="BV277" s="106"/>
      <c r="BW277" s="106"/>
      <c r="BX277" s="106"/>
      <c r="BY277" s="106"/>
      <c r="BZ277" s="106"/>
      <c r="CA277" s="106"/>
      <c r="CB277" s="106"/>
      <c r="CC277" s="106"/>
      <c r="CD277" s="106"/>
      <c r="CE277" s="106"/>
      <c r="CF277" s="106"/>
      <c r="CG277" s="106"/>
      <c r="CH277" s="106"/>
      <c r="CI277" s="106"/>
      <c r="CJ277" s="106"/>
      <c r="CK277" s="106"/>
      <c r="CL277" s="106"/>
      <c r="CM277" s="106"/>
      <c r="CN277" s="106"/>
      <c r="CO277" s="106"/>
      <c r="CP277" s="106"/>
      <c r="CQ277" s="106"/>
      <c r="CR277" s="106"/>
      <c r="CS277" s="106"/>
      <c r="CT277" s="106"/>
      <c r="CU277" s="106"/>
      <c r="CV277" s="106"/>
      <c r="CW277" s="106"/>
      <c r="CX277" s="106"/>
      <c r="CY277" s="106"/>
      <c r="CZ277" s="106"/>
      <c r="DA277" s="106"/>
    </row>
    <row r="278" spans="13:105">
      <c r="M278" s="106"/>
      <c r="N278" s="106"/>
      <c r="O278" s="106"/>
      <c r="P278" s="106"/>
      <c r="Q278" s="106"/>
      <c r="R278" s="106"/>
      <c r="S278" s="106"/>
      <c r="T278" s="106"/>
      <c r="U278" s="106"/>
      <c r="V278" s="106"/>
      <c r="W278" s="106"/>
      <c r="X278" s="106"/>
      <c r="Y278" s="106"/>
      <c r="Z278" s="106"/>
      <c r="AA278" s="106"/>
      <c r="AB278" s="106"/>
      <c r="AC278" s="106"/>
      <c r="AD278" s="106"/>
      <c r="AE278" s="106"/>
      <c r="AF278" s="106"/>
      <c r="AG278" s="106"/>
      <c r="AH278" s="106"/>
      <c r="AI278" s="106"/>
      <c r="AJ278" s="106"/>
      <c r="AK278" s="106"/>
      <c r="AL278" s="106"/>
      <c r="AM278" s="106"/>
      <c r="AN278" s="106"/>
      <c r="AO278" s="106"/>
      <c r="AP278" s="106"/>
      <c r="AQ278" s="106"/>
      <c r="AR278" s="106"/>
      <c r="AS278" s="106"/>
      <c r="AT278" s="106"/>
      <c r="AU278" s="106"/>
      <c r="AV278" s="106"/>
      <c r="AW278" s="106"/>
      <c r="AX278" s="106"/>
      <c r="AY278" s="106"/>
      <c r="AZ278" s="106"/>
      <c r="BA278" s="106"/>
      <c r="BB278" s="106"/>
      <c r="BC278" s="106"/>
      <c r="BD278" s="106"/>
      <c r="BE278" s="106"/>
      <c r="BF278" s="106"/>
      <c r="BG278" s="106"/>
      <c r="BH278" s="106"/>
      <c r="BI278" s="106"/>
      <c r="BJ278" s="106"/>
      <c r="BK278" s="106"/>
      <c r="BL278" s="106"/>
      <c r="BM278" s="106"/>
      <c r="BN278" s="106"/>
      <c r="BO278" s="106"/>
      <c r="BP278" s="106"/>
      <c r="BQ278" s="106"/>
      <c r="BR278" s="106"/>
      <c r="BS278" s="106"/>
      <c r="BT278" s="106"/>
      <c r="BU278" s="106"/>
      <c r="BV278" s="106"/>
      <c r="BW278" s="106"/>
      <c r="BX278" s="106"/>
      <c r="BY278" s="106"/>
      <c r="BZ278" s="106"/>
      <c r="CA278" s="106"/>
      <c r="CB278" s="106"/>
      <c r="CC278" s="106"/>
      <c r="CD278" s="106"/>
      <c r="CE278" s="106"/>
      <c r="CF278" s="106"/>
      <c r="CG278" s="106"/>
      <c r="CH278" s="106"/>
      <c r="CI278" s="106"/>
      <c r="CJ278" s="106"/>
      <c r="CK278" s="106"/>
      <c r="CL278" s="106"/>
      <c r="CM278" s="106"/>
      <c r="CN278" s="106"/>
      <c r="CO278" s="106"/>
      <c r="CP278" s="106"/>
      <c r="CQ278" s="106"/>
      <c r="CR278" s="106"/>
      <c r="CS278" s="106"/>
      <c r="CT278" s="106"/>
      <c r="CU278" s="106"/>
      <c r="CV278" s="106"/>
      <c r="CW278" s="106"/>
      <c r="CX278" s="106"/>
      <c r="CY278" s="106"/>
      <c r="CZ278" s="106"/>
      <c r="DA278" s="106"/>
    </row>
    <row r="279" spans="13:105">
      <c r="M279" s="106"/>
      <c r="N279" s="106"/>
      <c r="O279" s="106"/>
      <c r="P279" s="106"/>
      <c r="Q279" s="106"/>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106"/>
      <c r="BI279" s="106"/>
      <c r="BJ279" s="106"/>
      <c r="BK279" s="106"/>
      <c r="BL279" s="106"/>
      <c r="BM279" s="106"/>
      <c r="BN279" s="106"/>
      <c r="BO279" s="106"/>
      <c r="BP279" s="106"/>
      <c r="BQ279" s="106"/>
      <c r="BR279" s="106"/>
      <c r="BS279" s="106"/>
      <c r="BT279" s="106"/>
      <c r="BU279" s="106"/>
      <c r="BV279" s="106"/>
      <c r="BW279" s="106"/>
      <c r="BX279" s="106"/>
      <c r="BY279" s="106"/>
      <c r="BZ279" s="106"/>
      <c r="CA279" s="106"/>
      <c r="CB279" s="106"/>
      <c r="CC279" s="106"/>
      <c r="CD279" s="106"/>
      <c r="CE279" s="106"/>
      <c r="CF279" s="106"/>
      <c r="CG279" s="106"/>
      <c r="CH279" s="106"/>
      <c r="CI279" s="106"/>
      <c r="CJ279" s="106"/>
      <c r="CK279" s="106"/>
      <c r="CL279" s="106"/>
      <c r="CM279" s="106"/>
      <c r="CN279" s="106"/>
      <c r="CO279" s="106"/>
      <c r="CP279" s="106"/>
      <c r="CQ279" s="106"/>
      <c r="CR279" s="106"/>
      <c r="CS279" s="106"/>
      <c r="CT279" s="106"/>
      <c r="CU279" s="106"/>
      <c r="CV279" s="106"/>
      <c r="CW279" s="106"/>
      <c r="CX279" s="106"/>
      <c r="CY279" s="106"/>
      <c r="CZ279" s="106"/>
      <c r="DA279" s="106"/>
    </row>
    <row r="280" spans="13:105">
      <c r="M280" s="106"/>
      <c r="N280" s="106"/>
      <c r="O280" s="106"/>
      <c r="P280" s="106"/>
      <c r="Q280" s="106"/>
      <c r="R280" s="106"/>
      <c r="S280" s="106"/>
      <c r="T280" s="106"/>
      <c r="U280" s="106"/>
      <c r="V280" s="106"/>
      <c r="W280" s="106"/>
      <c r="X280" s="106"/>
      <c r="Y280" s="106"/>
      <c r="Z280" s="106"/>
      <c r="AA280" s="106"/>
      <c r="AB280" s="106"/>
      <c r="AC280" s="106"/>
      <c r="AD280" s="106"/>
      <c r="AE280" s="106"/>
      <c r="AF280" s="106"/>
      <c r="AG280" s="106"/>
      <c r="AH280" s="106"/>
      <c r="AI280" s="106"/>
      <c r="AJ280" s="106"/>
      <c r="AK280" s="106"/>
      <c r="AL280" s="106"/>
      <c r="AM280" s="106"/>
      <c r="AN280" s="106"/>
      <c r="AO280" s="106"/>
      <c r="AP280" s="106"/>
      <c r="AQ280" s="106"/>
      <c r="AR280" s="106"/>
      <c r="AS280" s="106"/>
      <c r="AT280" s="106"/>
      <c r="AU280" s="106"/>
      <c r="AV280" s="106"/>
      <c r="AW280" s="106"/>
      <c r="AX280" s="106"/>
      <c r="AY280" s="106"/>
      <c r="AZ280" s="106"/>
      <c r="BA280" s="106"/>
      <c r="BB280" s="106"/>
      <c r="BC280" s="106"/>
      <c r="BD280" s="106"/>
      <c r="BE280" s="106"/>
      <c r="BF280" s="106"/>
      <c r="BG280" s="106"/>
      <c r="BH280" s="106"/>
      <c r="BI280" s="106"/>
      <c r="BJ280" s="106"/>
      <c r="BK280" s="106"/>
      <c r="BL280" s="106"/>
      <c r="BM280" s="106"/>
      <c r="BN280" s="106"/>
      <c r="BO280" s="106"/>
      <c r="BP280" s="106"/>
      <c r="BQ280" s="106"/>
      <c r="BR280" s="106"/>
      <c r="BS280" s="106"/>
      <c r="BT280" s="106"/>
      <c r="BU280" s="106"/>
      <c r="BV280" s="106"/>
      <c r="BW280" s="106"/>
      <c r="BX280" s="106"/>
      <c r="BY280" s="106"/>
      <c r="BZ280" s="106"/>
      <c r="CA280" s="106"/>
      <c r="CB280" s="106"/>
      <c r="CC280" s="106"/>
      <c r="CD280" s="106"/>
      <c r="CE280" s="106"/>
      <c r="CF280" s="106"/>
      <c r="CG280" s="106"/>
      <c r="CH280" s="106"/>
      <c r="CI280" s="106"/>
      <c r="CJ280" s="106"/>
      <c r="CK280" s="106"/>
      <c r="CL280" s="106"/>
      <c r="CM280" s="106"/>
      <c r="CN280" s="106"/>
      <c r="CO280" s="106"/>
      <c r="CP280" s="106"/>
      <c r="CQ280" s="106"/>
      <c r="CR280" s="106"/>
      <c r="CS280" s="106"/>
      <c r="CT280" s="106"/>
      <c r="CU280" s="106"/>
      <c r="CV280" s="106"/>
      <c r="CW280" s="106"/>
      <c r="CX280" s="106"/>
      <c r="CY280" s="106"/>
      <c r="CZ280" s="106"/>
      <c r="DA280" s="106"/>
    </row>
    <row r="281" spans="13:105">
      <c r="M281" s="106"/>
      <c r="N281" s="106"/>
      <c r="O281" s="106"/>
      <c r="P281" s="106"/>
      <c r="Q281" s="106"/>
      <c r="R281" s="106"/>
      <c r="S281" s="106"/>
      <c r="T281" s="106"/>
      <c r="U281" s="106"/>
      <c r="V281" s="106"/>
      <c r="W281" s="106"/>
      <c r="X281" s="106"/>
      <c r="Y281" s="106"/>
      <c r="Z281" s="106"/>
      <c r="AA281" s="106"/>
      <c r="AB281" s="106"/>
      <c r="AC281" s="106"/>
      <c r="AD281" s="106"/>
      <c r="AE281" s="106"/>
      <c r="AF281" s="106"/>
      <c r="AG281" s="106"/>
      <c r="AH281" s="106"/>
      <c r="AI281" s="106"/>
      <c r="AJ281" s="106"/>
      <c r="AK281" s="106"/>
      <c r="AL281" s="106"/>
      <c r="AM281" s="106"/>
      <c r="AN281" s="106"/>
      <c r="AO281" s="106"/>
      <c r="AP281" s="106"/>
      <c r="AQ281" s="106"/>
      <c r="AR281" s="106"/>
      <c r="AS281" s="106"/>
      <c r="AT281" s="106"/>
      <c r="AU281" s="106"/>
      <c r="AV281" s="106"/>
      <c r="AW281" s="106"/>
      <c r="AX281" s="106"/>
      <c r="AY281" s="106"/>
      <c r="AZ281" s="106"/>
      <c r="BA281" s="106"/>
      <c r="BB281" s="106"/>
      <c r="BC281" s="106"/>
      <c r="BD281" s="106"/>
      <c r="BE281" s="106"/>
      <c r="BF281" s="106"/>
      <c r="BG281" s="106"/>
      <c r="BH281" s="106"/>
      <c r="BI281" s="106"/>
      <c r="BJ281" s="106"/>
      <c r="BK281" s="106"/>
      <c r="BL281" s="106"/>
      <c r="BM281" s="106"/>
      <c r="BN281" s="106"/>
      <c r="BO281" s="106"/>
      <c r="BP281" s="106"/>
      <c r="BQ281" s="106"/>
      <c r="BR281" s="106"/>
      <c r="BS281" s="106"/>
      <c r="BT281" s="106"/>
      <c r="BU281" s="106"/>
      <c r="BV281" s="106"/>
      <c r="BW281" s="106"/>
      <c r="BX281" s="106"/>
      <c r="BY281" s="106"/>
      <c r="BZ281" s="106"/>
      <c r="CA281" s="106"/>
      <c r="CB281" s="106"/>
      <c r="CC281" s="106"/>
      <c r="CD281" s="106"/>
      <c r="CE281" s="106"/>
      <c r="CF281" s="106"/>
      <c r="CG281" s="106"/>
      <c r="CH281" s="106"/>
      <c r="CI281" s="106"/>
      <c r="CJ281" s="106"/>
      <c r="CK281" s="106"/>
      <c r="CL281" s="106"/>
      <c r="CM281" s="106"/>
      <c r="CN281" s="106"/>
      <c r="CO281" s="106"/>
      <c r="CP281" s="106"/>
      <c r="CQ281" s="106"/>
      <c r="CR281" s="106"/>
      <c r="CS281" s="106"/>
      <c r="CT281" s="106"/>
      <c r="CU281" s="106"/>
      <c r="CV281" s="106"/>
      <c r="CW281" s="106"/>
      <c r="CX281" s="106"/>
      <c r="CY281" s="106"/>
      <c r="CZ281" s="106"/>
      <c r="DA281" s="106"/>
    </row>
    <row r="282" spans="13:105">
      <c r="M282" s="106"/>
      <c r="N282" s="106"/>
      <c r="O282" s="106"/>
      <c r="P282" s="106"/>
      <c r="Q282" s="106"/>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106"/>
      <c r="BI282" s="106"/>
      <c r="BJ282" s="106"/>
      <c r="BK282" s="106"/>
      <c r="BL282" s="106"/>
      <c r="BM282" s="106"/>
      <c r="BN282" s="106"/>
      <c r="BO282" s="106"/>
      <c r="BP282" s="106"/>
      <c r="BQ282" s="106"/>
      <c r="BR282" s="106"/>
      <c r="BS282" s="106"/>
      <c r="BT282" s="106"/>
      <c r="BU282" s="106"/>
      <c r="BV282" s="106"/>
      <c r="BW282" s="106"/>
      <c r="BX282" s="106"/>
      <c r="BY282" s="106"/>
      <c r="BZ282" s="106"/>
      <c r="CA282" s="106"/>
      <c r="CB282" s="106"/>
      <c r="CC282" s="106"/>
      <c r="CD282" s="106"/>
      <c r="CE282" s="106"/>
      <c r="CF282" s="106"/>
      <c r="CG282" s="106"/>
      <c r="CH282" s="106"/>
      <c r="CI282" s="106"/>
      <c r="CJ282" s="106"/>
      <c r="CK282" s="106"/>
      <c r="CL282" s="106"/>
      <c r="CM282" s="106"/>
      <c r="CN282" s="106"/>
      <c r="CO282" s="106"/>
      <c r="CP282" s="106"/>
      <c r="CQ282" s="106"/>
      <c r="CR282" s="106"/>
      <c r="CS282" s="106"/>
      <c r="CT282" s="106"/>
      <c r="CU282" s="106"/>
      <c r="CV282" s="106"/>
      <c r="CW282" s="106"/>
      <c r="CX282" s="106"/>
      <c r="CY282" s="106"/>
      <c r="CZ282" s="106"/>
      <c r="DA282" s="106"/>
    </row>
    <row r="283" spans="13:105">
      <c r="M283" s="106"/>
      <c r="N283" s="106"/>
      <c r="O283" s="106"/>
      <c r="P283" s="106"/>
      <c r="Q283" s="106"/>
      <c r="R283" s="106"/>
      <c r="S283" s="106"/>
      <c r="T283" s="106"/>
      <c r="U283" s="106"/>
      <c r="V283" s="106"/>
      <c r="W283" s="106"/>
      <c r="X283" s="106"/>
      <c r="Y283" s="106"/>
      <c r="Z283" s="106"/>
      <c r="AA283" s="106"/>
      <c r="AB283" s="106"/>
      <c r="AC283" s="106"/>
      <c r="AD283" s="106"/>
      <c r="AE283" s="106"/>
      <c r="AF283" s="106"/>
      <c r="AG283" s="106"/>
      <c r="AH283" s="106"/>
      <c r="AI283" s="106"/>
      <c r="AJ283" s="106"/>
      <c r="AK283" s="106"/>
      <c r="AL283" s="106"/>
      <c r="AM283" s="106"/>
      <c r="AN283" s="106"/>
      <c r="AO283" s="106"/>
      <c r="AP283" s="106"/>
      <c r="AQ283" s="106"/>
      <c r="AR283" s="106"/>
      <c r="AS283" s="106"/>
      <c r="AT283" s="106"/>
      <c r="AU283" s="106"/>
      <c r="AV283" s="106"/>
      <c r="AW283" s="106"/>
      <c r="AX283" s="106"/>
      <c r="AY283" s="106"/>
      <c r="AZ283" s="106"/>
      <c r="BA283" s="106"/>
      <c r="BB283" s="106"/>
      <c r="BC283" s="106"/>
      <c r="BD283" s="106"/>
      <c r="BE283" s="106"/>
      <c r="BF283" s="106"/>
      <c r="BG283" s="106"/>
      <c r="BH283" s="106"/>
      <c r="BI283" s="106"/>
      <c r="BJ283" s="106"/>
      <c r="BK283" s="106"/>
      <c r="BL283" s="106"/>
      <c r="BM283" s="106"/>
      <c r="BN283" s="106"/>
      <c r="BO283" s="106"/>
      <c r="BP283" s="106"/>
      <c r="BQ283" s="106"/>
      <c r="BR283" s="106"/>
      <c r="BS283" s="106"/>
      <c r="BT283" s="106"/>
      <c r="BU283" s="106"/>
      <c r="BV283" s="106"/>
      <c r="BW283" s="106"/>
      <c r="BX283" s="106"/>
      <c r="BY283" s="106"/>
      <c r="BZ283" s="106"/>
      <c r="CA283" s="106"/>
      <c r="CB283" s="106"/>
      <c r="CC283" s="106"/>
      <c r="CD283" s="106"/>
      <c r="CE283" s="106"/>
      <c r="CF283" s="106"/>
      <c r="CG283" s="106"/>
      <c r="CH283" s="106"/>
      <c r="CI283" s="106"/>
      <c r="CJ283" s="106"/>
      <c r="CK283" s="106"/>
      <c r="CL283" s="106"/>
      <c r="CM283" s="106"/>
      <c r="CN283" s="106"/>
      <c r="CO283" s="106"/>
      <c r="CP283" s="106"/>
      <c r="CQ283" s="106"/>
      <c r="CR283" s="106"/>
      <c r="CS283" s="106"/>
      <c r="CT283" s="106"/>
      <c r="CU283" s="106"/>
      <c r="CV283" s="106"/>
      <c r="CW283" s="106"/>
      <c r="CX283" s="106"/>
      <c r="CY283" s="106"/>
      <c r="CZ283" s="106"/>
      <c r="DA283" s="106"/>
    </row>
    <row r="284" spans="13:105">
      <c r="M284" s="106"/>
      <c r="N284" s="106"/>
      <c r="O284" s="106"/>
      <c r="P284" s="106"/>
      <c r="Q284" s="106"/>
      <c r="R284" s="106"/>
      <c r="S284" s="106"/>
      <c r="T284" s="106"/>
      <c r="U284" s="106"/>
      <c r="V284" s="106"/>
      <c r="W284" s="106"/>
      <c r="X284" s="106"/>
      <c r="Y284" s="106"/>
      <c r="Z284" s="106"/>
      <c r="AA284" s="106"/>
      <c r="AB284" s="106"/>
      <c r="AC284" s="106"/>
      <c r="AD284" s="106"/>
      <c r="AE284" s="106"/>
      <c r="AF284" s="106"/>
      <c r="AG284" s="106"/>
      <c r="AH284" s="106"/>
      <c r="AI284" s="106"/>
      <c r="AJ284" s="106"/>
      <c r="AK284" s="106"/>
      <c r="AL284" s="106"/>
      <c r="AM284" s="106"/>
      <c r="AN284" s="106"/>
      <c r="AO284" s="106"/>
      <c r="AP284" s="106"/>
      <c r="AQ284" s="106"/>
      <c r="AR284" s="106"/>
      <c r="AS284" s="106"/>
      <c r="AT284" s="106"/>
      <c r="AU284" s="106"/>
      <c r="AV284" s="106"/>
      <c r="AW284" s="106"/>
      <c r="AX284" s="106"/>
      <c r="AY284" s="106"/>
      <c r="AZ284" s="106"/>
      <c r="BA284" s="106"/>
      <c r="BB284" s="106"/>
      <c r="BC284" s="106"/>
      <c r="BD284" s="106"/>
      <c r="BE284" s="106"/>
      <c r="BF284" s="106"/>
      <c r="BG284" s="106"/>
      <c r="BH284" s="106"/>
      <c r="BI284" s="106"/>
      <c r="BJ284" s="106"/>
      <c r="BK284" s="106"/>
      <c r="BL284" s="106"/>
      <c r="BM284" s="106"/>
      <c r="BN284" s="106"/>
      <c r="BO284" s="106"/>
      <c r="BP284" s="106"/>
      <c r="BQ284" s="106"/>
      <c r="BR284" s="106"/>
      <c r="BS284" s="106"/>
      <c r="BT284" s="106"/>
      <c r="BU284" s="106"/>
      <c r="BV284" s="106"/>
      <c r="BW284" s="106"/>
      <c r="BX284" s="106"/>
      <c r="BY284" s="106"/>
      <c r="BZ284" s="106"/>
      <c r="CA284" s="106"/>
      <c r="CB284" s="106"/>
      <c r="CC284" s="106"/>
      <c r="CD284" s="106"/>
      <c r="CE284" s="106"/>
      <c r="CF284" s="106"/>
      <c r="CG284" s="106"/>
      <c r="CH284" s="106"/>
      <c r="CI284" s="106"/>
      <c r="CJ284" s="106"/>
      <c r="CK284" s="106"/>
      <c r="CL284" s="106"/>
      <c r="CM284" s="106"/>
      <c r="CN284" s="106"/>
      <c r="CO284" s="106"/>
      <c r="CP284" s="106"/>
      <c r="CQ284" s="106"/>
      <c r="CR284" s="106"/>
      <c r="CS284" s="106"/>
      <c r="CT284" s="106"/>
      <c r="CU284" s="106"/>
      <c r="CV284" s="106"/>
      <c r="CW284" s="106"/>
      <c r="CX284" s="106"/>
      <c r="CY284" s="106"/>
      <c r="CZ284" s="106"/>
      <c r="DA284" s="106"/>
    </row>
    <row r="285" spans="13:105">
      <c r="M285" s="106"/>
      <c r="N285" s="106"/>
      <c r="O285" s="106"/>
      <c r="P285" s="106"/>
      <c r="Q285" s="106"/>
      <c r="R285" s="106"/>
      <c r="S285" s="106"/>
      <c r="T285" s="106"/>
      <c r="U285" s="106"/>
      <c r="V285" s="106"/>
      <c r="W285" s="106"/>
      <c r="X285" s="106"/>
      <c r="Y285" s="106"/>
      <c r="Z285" s="106"/>
      <c r="AA285" s="106"/>
      <c r="AB285" s="106"/>
      <c r="AC285" s="106"/>
      <c r="AD285" s="106"/>
      <c r="AE285" s="106"/>
      <c r="AF285" s="106"/>
      <c r="AG285" s="106"/>
      <c r="AH285" s="106"/>
      <c r="AI285" s="106"/>
      <c r="AJ285" s="106"/>
      <c r="AK285" s="106"/>
      <c r="AL285" s="106"/>
      <c r="AM285" s="106"/>
      <c r="AN285" s="106"/>
      <c r="AO285" s="106"/>
      <c r="AP285" s="106"/>
      <c r="AQ285" s="106"/>
      <c r="AR285" s="106"/>
      <c r="AS285" s="106"/>
      <c r="AT285" s="106"/>
      <c r="AU285" s="106"/>
      <c r="AV285" s="106"/>
      <c r="AW285" s="106"/>
      <c r="AX285" s="106"/>
      <c r="AY285" s="106"/>
      <c r="AZ285" s="106"/>
      <c r="BA285" s="106"/>
      <c r="BB285" s="106"/>
      <c r="BC285" s="106"/>
      <c r="BD285" s="106"/>
      <c r="BE285" s="106"/>
      <c r="BF285" s="106"/>
      <c r="BG285" s="106"/>
      <c r="BH285" s="106"/>
      <c r="BI285" s="106"/>
      <c r="BJ285" s="106"/>
      <c r="BK285" s="106"/>
      <c r="BL285" s="106"/>
      <c r="BM285" s="106"/>
      <c r="BN285" s="106"/>
      <c r="BO285" s="106"/>
      <c r="BP285" s="106"/>
      <c r="BQ285" s="106"/>
      <c r="BR285" s="106"/>
      <c r="BS285" s="106"/>
      <c r="BT285" s="106"/>
      <c r="BU285" s="106"/>
      <c r="BV285" s="106"/>
      <c r="BW285" s="106"/>
      <c r="BX285" s="106"/>
      <c r="BY285" s="106"/>
      <c r="BZ285" s="106"/>
      <c r="CA285" s="106"/>
      <c r="CB285" s="106"/>
      <c r="CC285" s="106"/>
      <c r="CD285" s="106"/>
      <c r="CE285" s="106"/>
      <c r="CF285" s="106"/>
      <c r="CG285" s="106"/>
      <c r="CH285" s="106"/>
      <c r="CI285" s="106"/>
      <c r="CJ285" s="106"/>
      <c r="CK285" s="106"/>
      <c r="CL285" s="106"/>
      <c r="CM285" s="106"/>
      <c r="CN285" s="106"/>
      <c r="CO285" s="106"/>
      <c r="CP285" s="106"/>
      <c r="CQ285" s="106"/>
      <c r="CR285" s="106"/>
      <c r="CS285" s="106"/>
      <c r="CT285" s="106"/>
      <c r="CU285" s="106"/>
      <c r="CV285" s="106"/>
      <c r="CW285" s="106"/>
      <c r="CX285" s="106"/>
      <c r="CY285" s="106"/>
      <c r="CZ285" s="106"/>
      <c r="DA285" s="106"/>
    </row>
    <row r="286" spans="13:105">
      <c r="M286" s="106"/>
      <c r="N286" s="106"/>
      <c r="O286" s="106"/>
      <c r="P286" s="106"/>
      <c r="Q286" s="106"/>
      <c r="R286" s="106"/>
      <c r="S286" s="106"/>
      <c r="T286" s="106"/>
      <c r="U286" s="106"/>
      <c r="V286" s="106"/>
      <c r="W286" s="106"/>
      <c r="X286" s="106"/>
      <c r="Y286" s="106"/>
      <c r="Z286" s="106"/>
      <c r="AA286" s="106"/>
      <c r="AB286" s="106"/>
      <c r="AC286" s="106"/>
      <c r="AD286" s="106"/>
      <c r="AE286" s="106"/>
      <c r="AF286" s="106"/>
      <c r="AG286" s="106"/>
      <c r="AH286" s="106"/>
      <c r="AI286" s="106"/>
      <c r="AJ286" s="106"/>
      <c r="AK286" s="106"/>
      <c r="AL286" s="106"/>
      <c r="AM286" s="106"/>
      <c r="AN286" s="106"/>
      <c r="AO286" s="106"/>
      <c r="AP286" s="106"/>
      <c r="AQ286" s="106"/>
      <c r="AR286" s="106"/>
      <c r="AS286" s="106"/>
      <c r="AT286" s="106"/>
      <c r="AU286" s="106"/>
      <c r="AV286" s="106"/>
      <c r="AW286" s="106"/>
      <c r="AX286" s="106"/>
      <c r="AY286" s="106"/>
      <c r="AZ286" s="106"/>
      <c r="BA286" s="106"/>
      <c r="BB286" s="106"/>
      <c r="BC286" s="106"/>
      <c r="BD286" s="106"/>
      <c r="BE286" s="106"/>
      <c r="BF286" s="106"/>
      <c r="BG286" s="106"/>
      <c r="BH286" s="106"/>
      <c r="BI286" s="106"/>
      <c r="BJ286" s="106"/>
      <c r="BK286" s="106"/>
      <c r="BL286" s="106"/>
      <c r="BM286" s="106"/>
      <c r="BN286" s="106"/>
      <c r="BO286" s="106"/>
      <c r="BP286" s="106"/>
      <c r="BQ286" s="106"/>
      <c r="BR286" s="106"/>
      <c r="BS286" s="106"/>
      <c r="BT286" s="106"/>
      <c r="BU286" s="106"/>
      <c r="BV286" s="106"/>
      <c r="BW286" s="106"/>
      <c r="BX286" s="106"/>
      <c r="BY286" s="106"/>
      <c r="BZ286" s="106"/>
      <c r="CA286" s="106"/>
      <c r="CB286" s="106"/>
      <c r="CC286" s="106"/>
      <c r="CD286" s="106"/>
      <c r="CE286" s="106"/>
      <c r="CF286" s="106"/>
      <c r="CG286" s="106"/>
      <c r="CH286" s="106"/>
      <c r="CI286" s="106"/>
      <c r="CJ286" s="106"/>
      <c r="CK286" s="106"/>
      <c r="CL286" s="106"/>
      <c r="CM286" s="106"/>
      <c r="CN286" s="106"/>
      <c r="CO286" s="106"/>
      <c r="CP286" s="106"/>
      <c r="CQ286" s="106"/>
      <c r="CR286" s="106"/>
      <c r="CS286" s="106"/>
      <c r="CT286" s="106"/>
      <c r="CU286" s="106"/>
      <c r="CV286" s="106"/>
      <c r="CW286" s="106"/>
      <c r="CX286" s="106"/>
      <c r="CY286" s="106"/>
      <c r="CZ286" s="106"/>
      <c r="DA286" s="106"/>
    </row>
    <row r="287" spans="13:105">
      <c r="M287" s="106"/>
      <c r="N287" s="106"/>
      <c r="O287" s="106"/>
      <c r="P287" s="106"/>
      <c r="Q287" s="106"/>
      <c r="R287" s="106"/>
      <c r="S287" s="106"/>
      <c r="T287" s="106"/>
      <c r="U287" s="106"/>
      <c r="V287" s="106"/>
      <c r="W287" s="106"/>
      <c r="X287" s="106"/>
      <c r="Y287" s="106"/>
      <c r="Z287" s="106"/>
      <c r="AA287" s="106"/>
      <c r="AB287" s="106"/>
      <c r="AC287" s="106"/>
      <c r="AD287" s="106"/>
      <c r="AE287" s="106"/>
      <c r="AF287" s="106"/>
      <c r="AG287" s="106"/>
      <c r="AH287" s="106"/>
      <c r="AI287" s="106"/>
      <c r="AJ287" s="106"/>
      <c r="AK287" s="106"/>
      <c r="AL287" s="106"/>
      <c r="AM287" s="106"/>
      <c r="AN287" s="106"/>
      <c r="AO287" s="106"/>
      <c r="AP287" s="106"/>
      <c r="AQ287" s="106"/>
      <c r="AR287" s="106"/>
      <c r="AS287" s="106"/>
      <c r="AT287" s="106"/>
      <c r="AU287" s="106"/>
      <c r="AV287" s="106"/>
      <c r="AW287" s="106"/>
      <c r="AX287" s="106"/>
      <c r="AY287" s="106"/>
      <c r="AZ287" s="106"/>
      <c r="BA287" s="106"/>
      <c r="BB287" s="106"/>
      <c r="BC287" s="106"/>
      <c r="BD287" s="106"/>
      <c r="BE287" s="106"/>
      <c r="BF287" s="106"/>
      <c r="BG287" s="106"/>
      <c r="BH287" s="106"/>
      <c r="BI287" s="106"/>
      <c r="BJ287" s="106"/>
      <c r="BK287" s="106"/>
      <c r="BL287" s="106"/>
      <c r="BM287" s="106"/>
      <c r="BN287" s="106"/>
      <c r="BO287" s="106"/>
      <c r="BP287" s="106"/>
      <c r="BQ287" s="106"/>
      <c r="BR287" s="106"/>
      <c r="BS287" s="106"/>
      <c r="BT287" s="106"/>
      <c r="BU287" s="106"/>
      <c r="BV287" s="106"/>
      <c r="BW287" s="106"/>
      <c r="BX287" s="106"/>
      <c r="BY287" s="106"/>
      <c r="BZ287" s="106"/>
      <c r="CA287" s="106"/>
      <c r="CB287" s="106"/>
      <c r="CC287" s="106"/>
      <c r="CD287" s="106"/>
      <c r="CE287" s="106"/>
      <c r="CF287" s="106"/>
      <c r="CG287" s="106"/>
      <c r="CH287" s="106"/>
      <c r="CI287" s="106"/>
      <c r="CJ287" s="106"/>
      <c r="CK287" s="106"/>
      <c r="CL287" s="106"/>
      <c r="CM287" s="106"/>
      <c r="CN287" s="106"/>
      <c r="CO287" s="106"/>
      <c r="CP287" s="106"/>
      <c r="CQ287" s="106"/>
      <c r="CR287" s="106"/>
      <c r="CS287" s="106"/>
      <c r="CT287" s="106"/>
      <c r="CU287" s="106"/>
      <c r="CV287" s="106"/>
      <c r="CW287" s="106"/>
      <c r="CX287" s="106"/>
      <c r="CY287" s="106"/>
      <c r="CZ287" s="106"/>
      <c r="DA287" s="106"/>
    </row>
    <row r="288" spans="13:105">
      <c r="M288" s="106"/>
      <c r="N288" s="106"/>
      <c r="O288" s="106"/>
      <c r="P288" s="106"/>
      <c r="Q288" s="106"/>
      <c r="R288" s="106"/>
      <c r="S288" s="106"/>
      <c r="T288" s="106"/>
      <c r="U288" s="106"/>
      <c r="V288" s="106"/>
      <c r="W288" s="106"/>
      <c r="X288" s="106"/>
      <c r="Y288" s="106"/>
      <c r="Z288" s="106"/>
      <c r="AA288" s="106"/>
      <c r="AB288" s="106"/>
      <c r="AC288" s="106"/>
      <c r="AD288" s="106"/>
      <c r="AE288" s="106"/>
      <c r="AF288" s="106"/>
      <c r="AG288" s="106"/>
      <c r="AH288" s="106"/>
      <c r="AI288" s="106"/>
      <c r="AJ288" s="106"/>
      <c r="AK288" s="106"/>
      <c r="AL288" s="106"/>
      <c r="AM288" s="106"/>
      <c r="AN288" s="106"/>
      <c r="AO288" s="106"/>
      <c r="AP288" s="106"/>
      <c r="AQ288" s="106"/>
      <c r="AR288" s="106"/>
      <c r="AS288" s="106"/>
      <c r="AT288" s="106"/>
      <c r="AU288" s="106"/>
      <c r="AV288" s="106"/>
      <c r="AW288" s="106"/>
      <c r="AX288" s="106"/>
      <c r="AY288" s="106"/>
      <c r="AZ288" s="106"/>
      <c r="BA288" s="106"/>
      <c r="BB288" s="106"/>
      <c r="BC288" s="106"/>
      <c r="BD288" s="106"/>
      <c r="BE288" s="106"/>
      <c r="BF288" s="106"/>
      <c r="BG288" s="106"/>
      <c r="BH288" s="106"/>
      <c r="BI288" s="106"/>
      <c r="BJ288" s="106"/>
      <c r="BK288" s="106"/>
      <c r="BL288" s="106"/>
      <c r="BM288" s="106"/>
      <c r="BN288" s="106"/>
      <c r="BO288" s="106"/>
      <c r="BP288" s="106"/>
      <c r="BQ288" s="106"/>
      <c r="BR288" s="106"/>
      <c r="BS288" s="106"/>
      <c r="BT288" s="106"/>
      <c r="BU288" s="106"/>
      <c r="BV288" s="106"/>
      <c r="BW288" s="106"/>
      <c r="BX288" s="106"/>
      <c r="BY288" s="106"/>
      <c r="BZ288" s="106"/>
      <c r="CA288" s="106"/>
      <c r="CB288" s="106"/>
      <c r="CC288" s="106"/>
      <c r="CD288" s="106"/>
      <c r="CE288" s="106"/>
      <c r="CF288" s="106"/>
      <c r="CG288" s="106"/>
      <c r="CH288" s="106"/>
      <c r="CI288" s="106"/>
      <c r="CJ288" s="106"/>
      <c r="CK288" s="106"/>
      <c r="CL288" s="106"/>
      <c r="CM288" s="106"/>
      <c r="CN288" s="106"/>
      <c r="CO288" s="106"/>
      <c r="CP288" s="106"/>
      <c r="CQ288" s="106"/>
      <c r="CR288" s="106"/>
      <c r="CS288" s="106"/>
      <c r="CT288" s="106"/>
      <c r="CU288" s="106"/>
      <c r="CV288" s="106"/>
      <c r="CW288" s="106"/>
      <c r="CX288" s="106"/>
      <c r="CY288" s="106"/>
      <c r="CZ288" s="106"/>
      <c r="DA288" s="106"/>
    </row>
    <row r="289" spans="13:105">
      <c r="M289" s="106"/>
      <c r="N289" s="106"/>
      <c r="O289" s="106"/>
      <c r="P289" s="106"/>
      <c r="Q289" s="106"/>
      <c r="R289" s="106"/>
      <c r="S289" s="106"/>
      <c r="T289" s="106"/>
      <c r="U289" s="106"/>
      <c r="V289" s="106"/>
      <c r="W289" s="106"/>
      <c r="X289" s="106"/>
      <c r="Y289" s="106"/>
      <c r="Z289" s="106"/>
      <c r="AA289" s="106"/>
      <c r="AB289" s="106"/>
      <c r="AC289" s="106"/>
      <c r="AD289" s="106"/>
      <c r="AE289" s="106"/>
      <c r="AF289" s="106"/>
      <c r="AG289" s="106"/>
      <c r="AH289" s="106"/>
      <c r="AI289" s="106"/>
      <c r="AJ289" s="106"/>
      <c r="AK289" s="106"/>
      <c r="AL289" s="106"/>
      <c r="AM289" s="106"/>
      <c r="AN289" s="106"/>
      <c r="AO289" s="106"/>
      <c r="AP289" s="106"/>
      <c r="AQ289" s="106"/>
      <c r="AR289" s="106"/>
      <c r="AS289" s="106"/>
      <c r="AT289" s="106"/>
      <c r="AU289" s="106"/>
      <c r="AV289" s="106"/>
      <c r="AW289" s="106"/>
      <c r="AX289" s="106"/>
      <c r="AY289" s="106"/>
      <c r="AZ289" s="106"/>
      <c r="BA289" s="106"/>
      <c r="BB289" s="106"/>
      <c r="BC289" s="106"/>
      <c r="BD289" s="106"/>
      <c r="BE289" s="106"/>
      <c r="BF289" s="106"/>
      <c r="BG289" s="106"/>
      <c r="BH289" s="106"/>
      <c r="BI289" s="106"/>
      <c r="BJ289" s="106"/>
      <c r="BK289" s="106"/>
      <c r="BL289" s="106"/>
      <c r="BM289" s="106"/>
      <c r="BN289" s="106"/>
      <c r="BO289" s="106"/>
      <c r="BP289" s="106"/>
      <c r="BQ289" s="106"/>
      <c r="BR289" s="106"/>
      <c r="BS289" s="106"/>
      <c r="BT289" s="106"/>
      <c r="BU289" s="106"/>
      <c r="BV289" s="106"/>
      <c r="BW289" s="106"/>
      <c r="BX289" s="106"/>
      <c r="BY289" s="106"/>
      <c r="BZ289" s="106"/>
      <c r="CA289" s="106"/>
      <c r="CB289" s="106"/>
      <c r="CC289" s="106"/>
      <c r="CD289" s="106"/>
      <c r="CE289" s="106"/>
      <c r="CF289" s="106"/>
      <c r="CG289" s="106"/>
      <c r="CH289" s="106"/>
      <c r="CI289" s="106"/>
      <c r="CJ289" s="106"/>
      <c r="CK289" s="106"/>
      <c r="CL289" s="106"/>
      <c r="CM289" s="106"/>
      <c r="CN289" s="106"/>
      <c r="CO289" s="106"/>
      <c r="CP289" s="106"/>
      <c r="CQ289" s="106"/>
      <c r="CR289" s="106"/>
      <c r="CS289" s="106"/>
      <c r="CT289" s="106"/>
      <c r="CU289" s="106"/>
      <c r="CV289" s="106"/>
      <c r="CW289" s="106"/>
      <c r="CX289" s="106"/>
      <c r="CY289" s="106"/>
      <c r="CZ289" s="106"/>
      <c r="DA289" s="106"/>
    </row>
    <row r="290" spans="13:105">
      <c r="M290" s="106"/>
      <c r="N290" s="106"/>
      <c r="O290" s="106"/>
      <c r="P290" s="106"/>
      <c r="Q290" s="106"/>
      <c r="R290" s="106"/>
      <c r="S290" s="106"/>
      <c r="T290" s="106"/>
      <c r="U290" s="106"/>
      <c r="V290" s="106"/>
      <c r="W290" s="106"/>
      <c r="X290" s="106"/>
      <c r="Y290" s="106"/>
      <c r="Z290" s="106"/>
      <c r="AA290" s="106"/>
      <c r="AB290" s="106"/>
      <c r="AC290" s="106"/>
      <c r="AD290" s="106"/>
      <c r="AE290" s="106"/>
      <c r="AF290" s="106"/>
      <c r="AG290" s="106"/>
      <c r="AH290" s="106"/>
      <c r="AI290" s="106"/>
      <c r="AJ290" s="106"/>
      <c r="AK290" s="106"/>
      <c r="AL290" s="106"/>
      <c r="AM290" s="106"/>
      <c r="AN290" s="106"/>
      <c r="AO290" s="106"/>
      <c r="AP290" s="106"/>
      <c r="AQ290" s="106"/>
      <c r="AR290" s="106"/>
      <c r="AS290" s="106"/>
      <c r="AT290" s="106"/>
      <c r="AU290" s="106"/>
      <c r="AV290" s="106"/>
      <c r="AW290" s="106"/>
      <c r="AX290" s="106"/>
      <c r="AY290" s="106"/>
      <c r="AZ290" s="106"/>
      <c r="BA290" s="106"/>
      <c r="BB290" s="106"/>
      <c r="BC290" s="106"/>
      <c r="BD290" s="106"/>
      <c r="BE290" s="106"/>
      <c r="BF290" s="106"/>
      <c r="BG290" s="106"/>
      <c r="BH290" s="106"/>
      <c r="BI290" s="106"/>
      <c r="BJ290" s="106"/>
      <c r="BK290" s="106"/>
      <c r="BL290" s="106"/>
      <c r="BM290" s="106"/>
      <c r="BN290" s="106"/>
      <c r="BO290" s="106"/>
      <c r="BP290" s="106"/>
      <c r="BQ290" s="106"/>
      <c r="BR290" s="106"/>
      <c r="BS290" s="106"/>
      <c r="BT290" s="106"/>
      <c r="BU290" s="106"/>
      <c r="BV290" s="106"/>
      <c r="BW290" s="106"/>
      <c r="BX290" s="106"/>
      <c r="BY290" s="106"/>
      <c r="BZ290" s="106"/>
      <c r="CA290" s="106"/>
      <c r="CB290" s="106"/>
      <c r="CC290" s="106"/>
      <c r="CD290" s="106"/>
      <c r="CE290" s="106"/>
      <c r="CF290" s="106"/>
      <c r="CG290" s="106"/>
      <c r="CH290" s="106"/>
      <c r="CI290" s="106"/>
      <c r="CJ290" s="106"/>
      <c r="CK290" s="106"/>
      <c r="CL290" s="106"/>
      <c r="CM290" s="106"/>
      <c r="CN290" s="106"/>
      <c r="CO290" s="106"/>
      <c r="CP290" s="106"/>
      <c r="CQ290" s="106"/>
      <c r="CR290" s="106"/>
      <c r="CS290" s="106"/>
      <c r="CT290" s="106"/>
      <c r="CU290" s="106"/>
      <c r="CV290" s="106"/>
      <c r="CW290" s="106"/>
      <c r="CX290" s="106"/>
      <c r="CY290" s="106"/>
      <c r="CZ290" s="106"/>
      <c r="DA290" s="106"/>
    </row>
    <row r="291" spans="13:105">
      <c r="M291" s="106"/>
      <c r="N291" s="106"/>
      <c r="O291" s="106"/>
      <c r="P291" s="106"/>
      <c r="Q291" s="106"/>
      <c r="R291" s="106"/>
      <c r="S291" s="106"/>
      <c r="T291" s="106"/>
      <c r="U291" s="106"/>
      <c r="V291" s="106"/>
      <c r="W291" s="106"/>
      <c r="X291" s="106"/>
      <c r="Y291" s="106"/>
      <c r="Z291" s="106"/>
      <c r="AA291" s="106"/>
      <c r="AB291" s="106"/>
      <c r="AC291" s="106"/>
      <c r="AD291" s="106"/>
      <c r="AE291" s="106"/>
      <c r="AF291" s="106"/>
      <c r="AG291" s="106"/>
      <c r="AH291" s="106"/>
      <c r="AI291" s="106"/>
      <c r="AJ291" s="106"/>
      <c r="AK291" s="106"/>
      <c r="AL291" s="106"/>
      <c r="AM291" s="106"/>
      <c r="AN291" s="106"/>
      <c r="AO291" s="106"/>
      <c r="AP291" s="106"/>
      <c r="AQ291" s="106"/>
      <c r="AR291" s="106"/>
      <c r="AS291" s="106"/>
      <c r="AT291" s="106"/>
      <c r="AU291" s="106"/>
      <c r="AV291" s="106"/>
      <c r="AW291" s="106"/>
      <c r="AX291" s="106"/>
      <c r="AY291" s="106"/>
      <c r="AZ291" s="106"/>
      <c r="BA291" s="106"/>
      <c r="BB291" s="106"/>
      <c r="BC291" s="106"/>
      <c r="BD291" s="106"/>
      <c r="BE291" s="106"/>
      <c r="BF291" s="106"/>
      <c r="BG291" s="106"/>
      <c r="BH291" s="106"/>
      <c r="BI291" s="106"/>
      <c r="BJ291" s="106"/>
      <c r="BK291" s="106"/>
      <c r="BL291" s="106"/>
      <c r="BM291" s="106"/>
      <c r="BN291" s="106"/>
      <c r="BO291" s="106"/>
      <c r="BP291" s="106"/>
      <c r="BQ291" s="106"/>
      <c r="BR291" s="106"/>
      <c r="BS291" s="106"/>
      <c r="BT291" s="106"/>
      <c r="BU291" s="106"/>
      <c r="BV291" s="106"/>
      <c r="BW291" s="106"/>
      <c r="BX291" s="106"/>
      <c r="BY291" s="106"/>
      <c r="BZ291" s="106"/>
      <c r="CA291" s="106"/>
      <c r="CB291" s="106"/>
      <c r="CC291" s="106"/>
      <c r="CD291" s="106"/>
      <c r="CE291" s="106"/>
      <c r="CF291" s="106"/>
      <c r="CG291" s="106"/>
      <c r="CH291" s="106"/>
      <c r="CI291" s="106"/>
      <c r="CJ291" s="106"/>
      <c r="CK291" s="106"/>
      <c r="CL291" s="106"/>
      <c r="CM291" s="106"/>
      <c r="CN291" s="106"/>
      <c r="CO291" s="106"/>
      <c r="CP291" s="106"/>
      <c r="CQ291" s="106"/>
      <c r="CR291" s="106"/>
      <c r="CS291" s="106"/>
      <c r="CT291" s="106"/>
      <c r="CU291" s="106"/>
      <c r="CV291" s="106"/>
      <c r="CW291" s="106"/>
      <c r="CX291" s="106"/>
      <c r="CY291" s="106"/>
      <c r="CZ291" s="106"/>
      <c r="DA291" s="106"/>
    </row>
    <row r="292" spans="13:105">
      <c r="M292" s="106"/>
      <c r="N292" s="106"/>
      <c r="O292" s="106"/>
      <c r="P292" s="106"/>
      <c r="Q292" s="106"/>
      <c r="R292" s="106"/>
      <c r="S292" s="106"/>
      <c r="T292" s="106"/>
      <c r="U292" s="106"/>
      <c r="V292" s="106"/>
      <c r="W292" s="106"/>
      <c r="X292" s="106"/>
      <c r="Y292" s="106"/>
      <c r="Z292" s="106"/>
      <c r="AA292" s="106"/>
      <c r="AB292" s="106"/>
      <c r="AC292" s="106"/>
      <c r="AD292" s="106"/>
      <c r="AE292" s="106"/>
      <c r="AF292" s="106"/>
      <c r="AG292" s="106"/>
      <c r="AH292" s="106"/>
      <c r="AI292" s="106"/>
      <c r="AJ292" s="106"/>
      <c r="AK292" s="106"/>
      <c r="AL292" s="106"/>
      <c r="AM292" s="106"/>
      <c r="AN292" s="106"/>
      <c r="AO292" s="106"/>
      <c r="AP292" s="106"/>
      <c r="AQ292" s="106"/>
      <c r="AR292" s="106"/>
      <c r="AS292" s="106"/>
      <c r="AT292" s="106"/>
      <c r="AU292" s="106"/>
      <c r="AV292" s="106"/>
      <c r="AW292" s="106"/>
      <c r="AX292" s="106"/>
      <c r="AY292" s="106"/>
      <c r="AZ292" s="106"/>
      <c r="BA292" s="106"/>
      <c r="BB292" s="106"/>
      <c r="BC292" s="106"/>
      <c r="BD292" s="106"/>
      <c r="BE292" s="106"/>
      <c r="BF292" s="106"/>
      <c r="BG292" s="106"/>
      <c r="BH292" s="106"/>
      <c r="BI292" s="106"/>
      <c r="BJ292" s="106"/>
      <c r="BK292" s="106"/>
      <c r="BL292" s="106"/>
      <c r="BM292" s="106"/>
      <c r="BN292" s="106"/>
      <c r="BO292" s="106"/>
      <c r="BP292" s="106"/>
      <c r="BQ292" s="106"/>
      <c r="BR292" s="106"/>
      <c r="BS292" s="106"/>
      <c r="BT292" s="106"/>
      <c r="BU292" s="106"/>
      <c r="BV292" s="106"/>
      <c r="BW292" s="106"/>
      <c r="BX292" s="106"/>
      <c r="BY292" s="106"/>
      <c r="BZ292" s="106"/>
      <c r="CA292" s="106"/>
      <c r="CB292" s="106"/>
      <c r="CC292" s="106"/>
      <c r="CD292" s="106"/>
      <c r="CE292" s="106"/>
      <c r="CF292" s="106"/>
      <c r="CG292" s="106"/>
      <c r="CH292" s="106"/>
      <c r="CI292" s="106"/>
      <c r="CJ292" s="106"/>
      <c r="CK292" s="106"/>
      <c r="CL292" s="106"/>
      <c r="CM292" s="106"/>
      <c r="CN292" s="106"/>
      <c r="CO292" s="106"/>
      <c r="CP292" s="106"/>
      <c r="CQ292" s="106"/>
      <c r="CR292" s="106"/>
      <c r="CS292" s="106"/>
      <c r="CT292" s="106"/>
      <c r="CU292" s="106"/>
      <c r="CV292" s="106"/>
      <c r="CW292" s="106"/>
      <c r="CX292" s="106"/>
      <c r="CY292" s="106"/>
      <c r="CZ292" s="106"/>
      <c r="DA292" s="106"/>
    </row>
    <row r="293" spans="13:105">
      <c r="M293" s="106"/>
      <c r="N293" s="106"/>
      <c r="O293" s="106"/>
      <c r="P293" s="106"/>
      <c r="Q293" s="106"/>
      <c r="R293" s="106"/>
      <c r="S293" s="106"/>
      <c r="T293" s="106"/>
      <c r="U293" s="106"/>
      <c r="V293" s="106"/>
      <c r="W293" s="106"/>
      <c r="X293" s="106"/>
      <c r="Y293" s="106"/>
      <c r="Z293" s="106"/>
      <c r="AA293" s="106"/>
      <c r="AB293" s="106"/>
      <c r="AC293" s="106"/>
      <c r="AD293" s="106"/>
      <c r="AE293" s="106"/>
      <c r="AF293" s="106"/>
      <c r="AG293" s="106"/>
      <c r="AH293" s="106"/>
      <c r="AI293" s="106"/>
      <c r="AJ293" s="106"/>
      <c r="AK293" s="106"/>
      <c r="AL293" s="106"/>
      <c r="AM293" s="106"/>
      <c r="AN293" s="106"/>
      <c r="AO293" s="106"/>
      <c r="AP293" s="106"/>
      <c r="AQ293" s="106"/>
      <c r="AR293" s="106"/>
      <c r="AS293" s="106"/>
      <c r="AT293" s="106"/>
      <c r="AU293" s="106"/>
      <c r="AV293" s="106"/>
      <c r="AW293" s="106"/>
      <c r="AX293" s="106"/>
      <c r="AY293" s="106"/>
      <c r="AZ293" s="106"/>
      <c r="BA293" s="106"/>
      <c r="BB293" s="106"/>
      <c r="BC293" s="106"/>
      <c r="BD293" s="106"/>
      <c r="BE293" s="106"/>
      <c r="BF293" s="106"/>
      <c r="BG293" s="106"/>
      <c r="BH293" s="106"/>
      <c r="BI293" s="106"/>
      <c r="BJ293" s="106"/>
      <c r="BK293" s="106"/>
      <c r="BL293" s="106"/>
      <c r="BM293" s="106"/>
      <c r="BN293" s="106"/>
      <c r="BO293" s="106"/>
      <c r="BP293" s="106"/>
      <c r="BQ293" s="106"/>
      <c r="BR293" s="106"/>
      <c r="BS293" s="106"/>
      <c r="BT293" s="106"/>
      <c r="BU293" s="106"/>
      <c r="BV293" s="106"/>
      <c r="BW293" s="106"/>
      <c r="BX293" s="106"/>
      <c r="BY293" s="106"/>
      <c r="BZ293" s="106"/>
      <c r="CA293" s="106"/>
      <c r="CB293" s="106"/>
      <c r="CC293" s="106"/>
      <c r="CD293" s="106"/>
      <c r="CE293" s="106"/>
      <c r="CF293" s="106"/>
      <c r="CG293" s="106"/>
      <c r="CH293" s="106"/>
      <c r="CI293" s="106"/>
      <c r="CJ293" s="106"/>
      <c r="CK293" s="106"/>
      <c r="CL293" s="106"/>
      <c r="CM293" s="106"/>
      <c r="CN293" s="106"/>
      <c r="CO293" s="106"/>
      <c r="CP293" s="106"/>
      <c r="CQ293" s="106"/>
      <c r="CR293" s="106"/>
      <c r="CS293" s="106"/>
      <c r="CT293" s="106"/>
      <c r="CU293" s="106"/>
      <c r="CV293" s="106"/>
      <c r="CW293" s="106"/>
      <c r="CX293" s="106"/>
      <c r="CY293" s="106"/>
      <c r="CZ293" s="106"/>
      <c r="DA293" s="106"/>
    </row>
    <row r="294" spans="13:105">
      <c r="M294" s="106"/>
      <c r="N294" s="106"/>
      <c r="O294" s="106"/>
      <c r="P294" s="106"/>
      <c r="Q294" s="106"/>
      <c r="R294" s="106"/>
      <c r="S294" s="106"/>
      <c r="T294" s="106"/>
      <c r="U294" s="106"/>
      <c r="V294" s="106"/>
      <c r="W294" s="106"/>
      <c r="X294" s="106"/>
      <c r="Y294" s="106"/>
      <c r="Z294" s="106"/>
      <c r="AA294" s="106"/>
      <c r="AB294" s="106"/>
      <c r="AC294" s="106"/>
      <c r="AD294" s="106"/>
      <c r="AE294" s="106"/>
      <c r="AF294" s="106"/>
      <c r="AG294" s="106"/>
      <c r="AH294" s="106"/>
      <c r="AI294" s="106"/>
      <c r="AJ294" s="106"/>
      <c r="AK294" s="106"/>
      <c r="AL294" s="106"/>
      <c r="AM294" s="106"/>
      <c r="AN294" s="106"/>
      <c r="AO294" s="106"/>
      <c r="AP294" s="106"/>
      <c r="AQ294" s="106"/>
      <c r="AR294" s="106"/>
      <c r="AS294" s="106"/>
      <c r="AT294" s="106"/>
      <c r="AU294" s="106"/>
      <c r="AV294" s="106"/>
      <c r="AW294" s="106"/>
      <c r="AX294" s="106"/>
      <c r="AY294" s="106"/>
      <c r="AZ294" s="106"/>
      <c r="BA294" s="106"/>
      <c r="BB294" s="106"/>
      <c r="BC294" s="106"/>
      <c r="BD294" s="106"/>
      <c r="BE294" s="106"/>
      <c r="BF294" s="106"/>
      <c r="BG294" s="106"/>
      <c r="BH294" s="106"/>
      <c r="BI294" s="106"/>
      <c r="BJ294" s="106"/>
      <c r="BK294" s="106"/>
      <c r="BL294" s="106"/>
      <c r="BM294" s="106"/>
      <c r="BN294" s="106"/>
      <c r="BO294" s="106"/>
      <c r="BP294" s="106"/>
      <c r="BQ294" s="106"/>
      <c r="BR294" s="106"/>
      <c r="BS294" s="106"/>
      <c r="BT294" s="106"/>
      <c r="BU294" s="106"/>
      <c r="BV294" s="106"/>
      <c r="BW294" s="106"/>
      <c r="BX294" s="106"/>
      <c r="BY294" s="106"/>
      <c r="BZ294" s="106"/>
      <c r="CA294" s="106"/>
      <c r="CB294" s="106"/>
      <c r="CC294" s="106"/>
      <c r="CD294" s="106"/>
      <c r="CE294" s="106"/>
      <c r="CF294" s="106"/>
      <c r="CG294" s="106"/>
      <c r="CH294" s="106"/>
      <c r="CI294" s="106"/>
      <c r="CJ294" s="106"/>
      <c r="CK294" s="106"/>
      <c r="CL294" s="106"/>
      <c r="CM294" s="106"/>
      <c r="CN294" s="106"/>
      <c r="CO294" s="106"/>
      <c r="CP294" s="106"/>
      <c r="CQ294" s="106"/>
      <c r="CR294" s="106"/>
      <c r="CS294" s="106"/>
      <c r="CT294" s="106"/>
      <c r="CU294" s="106"/>
      <c r="CV294" s="106"/>
      <c r="CW294" s="106"/>
      <c r="CX294" s="106"/>
      <c r="CY294" s="106"/>
      <c r="CZ294" s="106"/>
      <c r="DA294" s="106"/>
    </row>
    <row r="295" spans="13:105">
      <c r="M295" s="106"/>
      <c r="N295" s="106"/>
      <c r="O295" s="106"/>
      <c r="P295" s="106"/>
      <c r="Q295" s="106"/>
      <c r="R295" s="106"/>
      <c r="S295" s="106"/>
      <c r="T295" s="106"/>
      <c r="U295" s="106"/>
      <c r="V295" s="106"/>
      <c r="W295" s="106"/>
      <c r="X295" s="106"/>
      <c r="Y295" s="106"/>
      <c r="Z295" s="106"/>
      <c r="AA295" s="106"/>
      <c r="AB295" s="106"/>
      <c r="AC295" s="106"/>
      <c r="AD295" s="106"/>
      <c r="AE295" s="106"/>
      <c r="AF295" s="106"/>
      <c r="AG295" s="106"/>
      <c r="AH295" s="106"/>
      <c r="AI295" s="106"/>
      <c r="AJ295" s="106"/>
      <c r="AK295" s="106"/>
      <c r="AL295" s="106"/>
      <c r="AM295" s="106"/>
      <c r="AN295" s="106"/>
      <c r="AO295" s="106"/>
      <c r="AP295" s="106"/>
      <c r="AQ295" s="106"/>
      <c r="AR295" s="106"/>
      <c r="AS295" s="106"/>
      <c r="AT295" s="106"/>
      <c r="AU295" s="106"/>
      <c r="AV295" s="106"/>
      <c r="AW295" s="106"/>
      <c r="AX295" s="106"/>
      <c r="AY295" s="106"/>
      <c r="AZ295" s="106"/>
      <c r="BA295" s="106"/>
      <c r="BB295" s="106"/>
      <c r="BC295" s="106"/>
      <c r="BD295" s="106"/>
      <c r="BE295" s="106"/>
      <c r="BF295" s="106"/>
      <c r="BG295" s="106"/>
      <c r="BH295" s="106"/>
      <c r="BI295" s="106"/>
      <c r="BJ295" s="106"/>
      <c r="BK295" s="106"/>
      <c r="BL295" s="106"/>
      <c r="BM295" s="106"/>
      <c r="BN295" s="106"/>
      <c r="BO295" s="106"/>
      <c r="BP295" s="106"/>
      <c r="BQ295" s="106"/>
      <c r="BR295" s="106"/>
      <c r="BS295" s="106"/>
      <c r="BT295" s="106"/>
      <c r="BU295" s="106"/>
      <c r="BV295" s="106"/>
      <c r="BW295" s="106"/>
      <c r="BX295" s="106"/>
      <c r="BY295" s="106"/>
      <c r="BZ295" s="106"/>
      <c r="CA295" s="106"/>
      <c r="CB295" s="106"/>
      <c r="CC295" s="106"/>
      <c r="CD295" s="106"/>
      <c r="CE295" s="106"/>
      <c r="CF295" s="106"/>
      <c r="CG295" s="106"/>
      <c r="CH295" s="106"/>
      <c r="CI295" s="106"/>
      <c r="CJ295" s="106"/>
      <c r="CK295" s="106"/>
      <c r="CL295" s="106"/>
      <c r="CM295" s="106"/>
      <c r="CN295" s="106"/>
      <c r="CO295" s="106"/>
      <c r="CP295" s="106"/>
      <c r="CQ295" s="106"/>
      <c r="CR295" s="106"/>
      <c r="CS295" s="106"/>
      <c r="CT295" s="106"/>
      <c r="CU295" s="106"/>
      <c r="CV295" s="106"/>
      <c r="CW295" s="106"/>
      <c r="CX295" s="106"/>
      <c r="CY295" s="106"/>
      <c r="CZ295" s="106"/>
      <c r="DA295" s="106"/>
    </row>
    <row r="296" spans="13:105">
      <c r="M296" s="106"/>
      <c r="N296" s="106"/>
      <c r="O296" s="106"/>
      <c r="P296" s="106"/>
      <c r="Q296" s="106"/>
      <c r="R296" s="106"/>
      <c r="S296" s="106"/>
      <c r="T296" s="106"/>
      <c r="U296" s="106"/>
      <c r="V296" s="106"/>
      <c r="W296" s="106"/>
      <c r="X296" s="106"/>
      <c r="Y296" s="106"/>
      <c r="Z296" s="106"/>
      <c r="AA296" s="106"/>
      <c r="AB296" s="106"/>
      <c r="AC296" s="106"/>
      <c r="AD296" s="106"/>
      <c r="AE296" s="106"/>
      <c r="AF296" s="106"/>
      <c r="AG296" s="106"/>
      <c r="AH296" s="106"/>
      <c r="AI296" s="106"/>
      <c r="AJ296" s="106"/>
      <c r="AK296" s="106"/>
      <c r="AL296" s="106"/>
      <c r="AM296" s="106"/>
      <c r="AN296" s="106"/>
      <c r="AO296" s="106"/>
      <c r="AP296" s="106"/>
      <c r="AQ296" s="106"/>
      <c r="AR296" s="106"/>
      <c r="AS296" s="106"/>
      <c r="AT296" s="106"/>
      <c r="AU296" s="106"/>
      <c r="AV296" s="106"/>
      <c r="AW296" s="106"/>
      <c r="AX296" s="106"/>
      <c r="AY296" s="106"/>
      <c r="AZ296" s="106"/>
      <c r="BA296" s="106"/>
      <c r="BB296" s="106"/>
      <c r="BC296" s="106"/>
      <c r="BD296" s="106"/>
      <c r="BE296" s="106"/>
      <c r="BF296" s="106"/>
      <c r="BG296" s="106"/>
      <c r="BH296" s="106"/>
      <c r="BI296" s="106"/>
      <c r="BJ296" s="106"/>
      <c r="BK296" s="106"/>
      <c r="BL296" s="106"/>
      <c r="BM296" s="106"/>
      <c r="BN296" s="106"/>
      <c r="BO296" s="106"/>
      <c r="BP296" s="106"/>
      <c r="BQ296" s="106"/>
      <c r="BR296" s="106"/>
      <c r="BS296" s="106"/>
      <c r="BT296" s="106"/>
      <c r="BU296" s="106"/>
      <c r="BV296" s="106"/>
      <c r="BW296" s="106"/>
      <c r="BX296" s="106"/>
      <c r="BY296" s="106"/>
      <c r="BZ296" s="106"/>
      <c r="CA296" s="106"/>
      <c r="CB296" s="106"/>
      <c r="CC296" s="106"/>
      <c r="CD296" s="106"/>
      <c r="CE296" s="106"/>
      <c r="CF296" s="106"/>
      <c r="CG296" s="106"/>
      <c r="CH296" s="106"/>
      <c r="CI296" s="106"/>
      <c r="CJ296" s="106"/>
      <c r="CK296" s="106"/>
      <c r="CL296" s="106"/>
      <c r="CM296" s="106"/>
      <c r="CN296" s="106"/>
      <c r="CO296" s="106"/>
      <c r="CP296" s="106"/>
      <c r="CQ296" s="106"/>
      <c r="CR296" s="106"/>
      <c r="CS296" s="106"/>
      <c r="CT296" s="106"/>
      <c r="CU296" s="106"/>
      <c r="CV296" s="106"/>
      <c r="CW296" s="106"/>
      <c r="CX296" s="106"/>
      <c r="CY296" s="106"/>
      <c r="CZ296" s="106"/>
      <c r="DA296" s="106"/>
    </row>
    <row r="297" spans="13:105">
      <c r="M297" s="106"/>
      <c r="N297" s="106"/>
      <c r="O297" s="106"/>
      <c r="P297" s="106"/>
      <c r="Q297" s="106"/>
      <c r="R297" s="106"/>
      <c r="S297" s="106"/>
      <c r="T297" s="106"/>
      <c r="U297" s="106"/>
      <c r="V297" s="106"/>
      <c r="W297" s="106"/>
      <c r="X297" s="106"/>
      <c r="Y297" s="106"/>
      <c r="Z297" s="106"/>
      <c r="AA297" s="106"/>
      <c r="AB297" s="106"/>
      <c r="AC297" s="106"/>
      <c r="AD297" s="106"/>
      <c r="AE297" s="106"/>
      <c r="AF297" s="106"/>
      <c r="AG297" s="106"/>
      <c r="AH297" s="106"/>
      <c r="AI297" s="106"/>
      <c r="AJ297" s="106"/>
      <c r="AK297" s="106"/>
      <c r="AL297" s="106"/>
      <c r="AM297" s="106"/>
      <c r="AN297" s="106"/>
      <c r="AO297" s="106"/>
      <c r="AP297" s="106"/>
      <c r="AQ297" s="106"/>
      <c r="AR297" s="106"/>
      <c r="AS297" s="106"/>
      <c r="AT297" s="106"/>
      <c r="AU297" s="106"/>
      <c r="AV297" s="106"/>
      <c r="AW297" s="106"/>
      <c r="AX297" s="106"/>
      <c r="AY297" s="106"/>
      <c r="AZ297" s="106"/>
      <c r="BA297" s="106"/>
      <c r="BB297" s="106"/>
      <c r="BC297" s="106"/>
      <c r="BD297" s="106"/>
      <c r="BE297" s="106"/>
      <c r="BF297" s="106"/>
      <c r="BG297" s="106"/>
      <c r="BH297" s="106"/>
      <c r="BI297" s="106"/>
      <c r="BJ297" s="106"/>
      <c r="BK297" s="106"/>
      <c r="BL297" s="106"/>
      <c r="BM297" s="106"/>
      <c r="BN297" s="106"/>
      <c r="BO297" s="106"/>
      <c r="BP297" s="106"/>
      <c r="BQ297" s="106"/>
      <c r="BR297" s="106"/>
      <c r="BS297" s="106"/>
      <c r="BT297" s="106"/>
      <c r="BU297" s="106"/>
      <c r="BV297" s="106"/>
      <c r="BW297" s="106"/>
      <c r="BX297" s="106"/>
      <c r="BY297" s="106"/>
      <c r="BZ297" s="106"/>
      <c r="CA297" s="106"/>
      <c r="CB297" s="106"/>
      <c r="CC297" s="106"/>
      <c r="CD297" s="106"/>
      <c r="CE297" s="106"/>
      <c r="CF297" s="106"/>
      <c r="CG297" s="106"/>
      <c r="CH297" s="106"/>
      <c r="CI297" s="106"/>
      <c r="CJ297" s="106"/>
      <c r="CK297" s="106"/>
      <c r="CL297" s="106"/>
      <c r="CM297" s="106"/>
      <c r="CN297" s="106"/>
      <c r="CO297" s="106"/>
      <c r="CP297" s="106"/>
      <c r="CQ297" s="106"/>
      <c r="CR297" s="106"/>
      <c r="CS297" s="106"/>
      <c r="CT297" s="106"/>
      <c r="CU297" s="106"/>
      <c r="CV297" s="106"/>
      <c r="CW297" s="106"/>
      <c r="CX297" s="106"/>
      <c r="CY297" s="106"/>
      <c r="CZ297" s="106"/>
      <c r="DA297" s="106"/>
    </row>
    <row r="298" spans="13:105">
      <c r="M298" s="106"/>
      <c r="N298" s="106"/>
      <c r="O298" s="106"/>
      <c r="P298" s="106"/>
      <c r="Q298" s="106"/>
      <c r="R298" s="106"/>
      <c r="S298" s="106"/>
      <c r="T298" s="106"/>
      <c r="U298" s="106"/>
      <c r="V298" s="106"/>
      <c r="W298" s="106"/>
      <c r="X298" s="106"/>
      <c r="Y298" s="106"/>
      <c r="Z298" s="106"/>
      <c r="AA298" s="106"/>
      <c r="AB298" s="106"/>
      <c r="AC298" s="106"/>
      <c r="AD298" s="106"/>
      <c r="AE298" s="106"/>
      <c r="AF298" s="106"/>
      <c r="AG298" s="106"/>
      <c r="AH298" s="106"/>
      <c r="AI298" s="106"/>
      <c r="AJ298" s="106"/>
      <c r="AK298" s="106"/>
      <c r="AL298" s="106"/>
      <c r="AM298" s="106"/>
      <c r="AN298" s="106"/>
      <c r="AO298" s="106"/>
      <c r="AP298" s="106"/>
      <c r="AQ298" s="106"/>
      <c r="AR298" s="106"/>
      <c r="AS298" s="106"/>
      <c r="AT298" s="106"/>
      <c r="AU298" s="106"/>
      <c r="AV298" s="106"/>
      <c r="AW298" s="106"/>
      <c r="AX298" s="106"/>
      <c r="AY298" s="106"/>
      <c r="AZ298" s="106"/>
      <c r="BA298" s="106"/>
      <c r="BB298" s="106"/>
      <c r="BC298" s="106"/>
      <c r="BD298" s="106"/>
      <c r="BE298" s="106"/>
      <c r="BF298" s="106"/>
      <c r="BG298" s="106"/>
      <c r="BH298" s="106"/>
      <c r="BI298" s="106"/>
      <c r="BJ298" s="106"/>
      <c r="BK298" s="106"/>
      <c r="BL298" s="106"/>
      <c r="BM298" s="106"/>
      <c r="BN298" s="106"/>
      <c r="BO298" s="106"/>
      <c r="BP298" s="106"/>
      <c r="BQ298" s="106"/>
      <c r="BR298" s="106"/>
      <c r="BS298" s="106"/>
      <c r="BT298" s="106"/>
      <c r="BU298" s="106"/>
      <c r="BV298" s="106"/>
      <c r="BW298" s="106"/>
      <c r="BX298" s="106"/>
      <c r="BY298" s="106"/>
      <c r="BZ298" s="106"/>
      <c r="CA298" s="106"/>
      <c r="CB298" s="106"/>
      <c r="CC298" s="106"/>
      <c r="CD298" s="106"/>
      <c r="CE298" s="106"/>
      <c r="CF298" s="106"/>
      <c r="CG298" s="106"/>
      <c r="CH298" s="106"/>
      <c r="CI298" s="106"/>
      <c r="CJ298" s="106"/>
      <c r="CK298" s="106"/>
      <c r="CL298" s="106"/>
      <c r="CM298" s="106"/>
      <c r="CN298" s="106"/>
      <c r="CO298" s="106"/>
      <c r="CP298" s="106"/>
      <c r="CQ298" s="106"/>
      <c r="CR298" s="106"/>
      <c r="CS298" s="106"/>
      <c r="CT298" s="106"/>
      <c r="CU298" s="106"/>
      <c r="CV298" s="106"/>
      <c r="CW298" s="106"/>
      <c r="CX298" s="106"/>
      <c r="CY298" s="106"/>
      <c r="CZ298" s="106"/>
      <c r="DA298" s="106"/>
    </row>
    <row r="299" spans="13:105">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106"/>
      <c r="BS299" s="106"/>
      <c r="BT299" s="106"/>
      <c r="BU299" s="106"/>
      <c r="BV299" s="106"/>
      <c r="BW299" s="106"/>
      <c r="BX299" s="106"/>
      <c r="BY299" s="106"/>
      <c r="BZ299" s="106"/>
      <c r="CA299" s="106"/>
      <c r="CB299" s="106"/>
      <c r="CC299" s="106"/>
      <c r="CD299" s="106"/>
      <c r="CE299" s="106"/>
      <c r="CF299" s="106"/>
      <c r="CG299" s="106"/>
      <c r="CH299" s="106"/>
      <c r="CI299" s="106"/>
      <c r="CJ299" s="106"/>
      <c r="CK299" s="106"/>
      <c r="CL299" s="106"/>
      <c r="CM299" s="106"/>
      <c r="CN299" s="106"/>
      <c r="CO299" s="106"/>
      <c r="CP299" s="106"/>
      <c r="CQ299" s="106"/>
      <c r="CR299" s="106"/>
      <c r="CS299" s="106"/>
      <c r="CT299" s="106"/>
      <c r="CU299" s="106"/>
      <c r="CV299" s="106"/>
      <c r="CW299" s="106"/>
      <c r="CX299" s="106"/>
      <c r="CY299" s="106"/>
      <c r="CZ299" s="106"/>
      <c r="DA299" s="106"/>
    </row>
    <row r="300" spans="13:105">
      <c r="M300" s="106"/>
      <c r="N300" s="106"/>
      <c r="O300" s="106"/>
      <c r="P300" s="106"/>
      <c r="Q300" s="106"/>
      <c r="R300" s="106"/>
      <c r="S300" s="106"/>
      <c r="T300" s="106"/>
      <c r="U300" s="106"/>
      <c r="V300" s="106"/>
      <c r="W300" s="106"/>
      <c r="X300" s="106"/>
      <c r="Y300" s="106"/>
      <c r="Z300" s="106"/>
      <c r="AA300" s="106"/>
      <c r="AB300" s="106"/>
      <c r="AC300" s="106"/>
      <c r="AD300" s="106"/>
      <c r="AE300" s="106"/>
      <c r="AF300" s="106"/>
      <c r="AG300" s="106"/>
      <c r="AH300" s="106"/>
      <c r="AI300" s="106"/>
      <c r="AJ300" s="106"/>
      <c r="AK300" s="106"/>
      <c r="AL300" s="106"/>
      <c r="AM300" s="106"/>
      <c r="AN300" s="106"/>
      <c r="AO300" s="106"/>
      <c r="AP300" s="106"/>
      <c r="AQ300" s="106"/>
      <c r="AR300" s="106"/>
      <c r="AS300" s="106"/>
      <c r="AT300" s="106"/>
      <c r="AU300" s="106"/>
      <c r="AV300" s="106"/>
      <c r="AW300" s="106"/>
      <c r="AX300" s="106"/>
      <c r="AY300" s="106"/>
      <c r="AZ300" s="106"/>
      <c r="BA300" s="106"/>
      <c r="BB300" s="106"/>
      <c r="BC300" s="106"/>
      <c r="BD300" s="106"/>
      <c r="BE300" s="106"/>
      <c r="BF300" s="106"/>
      <c r="BG300" s="106"/>
      <c r="BH300" s="106"/>
      <c r="BI300" s="106"/>
      <c r="BJ300" s="106"/>
      <c r="BK300" s="106"/>
      <c r="BL300" s="106"/>
      <c r="BM300" s="106"/>
      <c r="BN300" s="106"/>
      <c r="BO300" s="106"/>
      <c r="BP300" s="106"/>
      <c r="BQ300" s="106"/>
      <c r="BR300" s="106"/>
      <c r="BS300" s="106"/>
      <c r="BT300" s="106"/>
      <c r="BU300" s="106"/>
      <c r="BV300" s="106"/>
      <c r="BW300" s="106"/>
      <c r="BX300" s="106"/>
      <c r="BY300" s="106"/>
      <c r="BZ300" s="106"/>
      <c r="CA300" s="106"/>
      <c r="CB300" s="106"/>
      <c r="CC300" s="106"/>
      <c r="CD300" s="106"/>
      <c r="CE300" s="106"/>
      <c r="CF300" s="106"/>
      <c r="CG300" s="106"/>
      <c r="CH300" s="106"/>
      <c r="CI300" s="106"/>
      <c r="CJ300" s="106"/>
      <c r="CK300" s="106"/>
      <c r="CL300" s="106"/>
      <c r="CM300" s="106"/>
      <c r="CN300" s="106"/>
      <c r="CO300" s="106"/>
      <c r="CP300" s="106"/>
      <c r="CQ300" s="106"/>
      <c r="CR300" s="106"/>
      <c r="CS300" s="106"/>
      <c r="CT300" s="106"/>
      <c r="CU300" s="106"/>
      <c r="CV300" s="106"/>
      <c r="CW300" s="106"/>
      <c r="CX300" s="106"/>
      <c r="CY300" s="106"/>
      <c r="CZ300" s="106"/>
      <c r="DA300" s="106"/>
    </row>
    <row r="301" spans="13:105">
      <c r="M301" s="106"/>
      <c r="N301" s="106"/>
      <c r="O301" s="106"/>
      <c r="P301" s="106"/>
      <c r="Q301" s="106"/>
      <c r="R301" s="106"/>
      <c r="S301" s="106"/>
      <c r="T301" s="106"/>
      <c r="U301" s="106"/>
      <c r="V301" s="106"/>
      <c r="W301" s="106"/>
      <c r="X301" s="106"/>
      <c r="Y301" s="106"/>
      <c r="Z301" s="106"/>
      <c r="AA301" s="106"/>
      <c r="AB301" s="106"/>
      <c r="AC301" s="106"/>
      <c r="AD301" s="106"/>
      <c r="AE301" s="106"/>
      <c r="AF301" s="106"/>
      <c r="AG301" s="106"/>
      <c r="AH301" s="106"/>
      <c r="AI301" s="106"/>
      <c r="AJ301" s="106"/>
      <c r="AK301" s="106"/>
      <c r="AL301" s="106"/>
      <c r="AM301" s="106"/>
      <c r="AN301" s="106"/>
      <c r="AO301" s="106"/>
      <c r="AP301" s="106"/>
      <c r="AQ301" s="106"/>
      <c r="AR301" s="106"/>
      <c r="AS301" s="106"/>
      <c r="AT301" s="106"/>
      <c r="AU301" s="106"/>
      <c r="AV301" s="106"/>
      <c r="AW301" s="106"/>
      <c r="AX301" s="106"/>
      <c r="AY301" s="106"/>
      <c r="AZ301" s="106"/>
      <c r="BA301" s="106"/>
      <c r="BB301" s="106"/>
      <c r="BC301" s="106"/>
      <c r="BD301" s="106"/>
      <c r="BE301" s="106"/>
      <c r="BF301" s="106"/>
      <c r="BG301" s="106"/>
      <c r="BH301" s="106"/>
      <c r="BI301" s="106"/>
      <c r="BJ301" s="106"/>
      <c r="BK301" s="106"/>
      <c r="BL301" s="106"/>
      <c r="BM301" s="106"/>
      <c r="BN301" s="106"/>
      <c r="BO301" s="106"/>
      <c r="BP301" s="106"/>
      <c r="BQ301" s="106"/>
      <c r="BR301" s="106"/>
      <c r="BS301" s="106"/>
      <c r="BT301" s="106"/>
      <c r="BU301" s="106"/>
      <c r="BV301" s="106"/>
      <c r="BW301" s="106"/>
      <c r="BX301" s="106"/>
      <c r="BY301" s="106"/>
      <c r="BZ301" s="106"/>
      <c r="CA301" s="106"/>
      <c r="CB301" s="106"/>
      <c r="CC301" s="106"/>
      <c r="CD301" s="106"/>
      <c r="CE301" s="106"/>
      <c r="CF301" s="106"/>
      <c r="CG301" s="106"/>
      <c r="CH301" s="106"/>
      <c r="CI301" s="106"/>
      <c r="CJ301" s="106"/>
      <c r="CK301" s="106"/>
      <c r="CL301" s="106"/>
      <c r="CM301" s="106"/>
      <c r="CN301" s="106"/>
      <c r="CO301" s="106"/>
      <c r="CP301" s="106"/>
      <c r="CQ301" s="106"/>
      <c r="CR301" s="106"/>
      <c r="CS301" s="106"/>
      <c r="CT301" s="106"/>
      <c r="CU301" s="106"/>
      <c r="CV301" s="106"/>
      <c r="CW301" s="106"/>
      <c r="CX301" s="106"/>
      <c r="CY301" s="106"/>
      <c r="CZ301" s="106"/>
      <c r="DA301" s="106"/>
    </row>
    <row r="302" spans="13:105">
      <c r="M302" s="106"/>
      <c r="N302" s="106"/>
      <c r="O302" s="106"/>
      <c r="P302" s="106"/>
      <c r="Q302" s="106"/>
      <c r="R302" s="106"/>
      <c r="S302" s="106"/>
      <c r="T302" s="106"/>
      <c r="U302" s="106"/>
      <c r="V302" s="106"/>
      <c r="W302" s="106"/>
      <c r="X302" s="106"/>
      <c r="Y302" s="106"/>
      <c r="Z302" s="106"/>
      <c r="AA302" s="106"/>
      <c r="AB302" s="106"/>
      <c r="AC302" s="106"/>
      <c r="AD302" s="106"/>
      <c r="AE302" s="106"/>
      <c r="AF302" s="106"/>
      <c r="AG302" s="106"/>
      <c r="AH302" s="106"/>
      <c r="AI302" s="106"/>
      <c r="AJ302" s="106"/>
      <c r="AK302" s="106"/>
      <c r="AL302" s="106"/>
      <c r="AM302" s="106"/>
      <c r="AN302" s="106"/>
      <c r="AO302" s="106"/>
      <c r="AP302" s="106"/>
      <c r="AQ302" s="106"/>
      <c r="AR302" s="106"/>
      <c r="AS302" s="106"/>
      <c r="AT302" s="106"/>
      <c r="AU302" s="106"/>
      <c r="AV302" s="106"/>
      <c r="AW302" s="106"/>
      <c r="AX302" s="106"/>
      <c r="AY302" s="106"/>
      <c r="AZ302" s="106"/>
      <c r="BA302" s="106"/>
      <c r="BB302" s="106"/>
      <c r="BC302" s="106"/>
      <c r="BD302" s="106"/>
      <c r="BE302" s="106"/>
      <c r="BF302" s="106"/>
      <c r="BG302" s="106"/>
      <c r="BH302" s="106"/>
      <c r="BI302" s="106"/>
      <c r="BJ302" s="106"/>
      <c r="BK302" s="106"/>
      <c r="BL302" s="106"/>
      <c r="BM302" s="106"/>
      <c r="BN302" s="106"/>
      <c r="BO302" s="106"/>
      <c r="BP302" s="106"/>
      <c r="BQ302" s="106"/>
      <c r="BR302" s="106"/>
      <c r="BS302" s="106"/>
      <c r="BT302" s="106"/>
      <c r="BU302" s="106"/>
      <c r="BV302" s="106"/>
      <c r="BW302" s="106"/>
      <c r="BX302" s="106"/>
      <c r="BY302" s="106"/>
      <c r="BZ302" s="106"/>
      <c r="CA302" s="106"/>
      <c r="CB302" s="106"/>
      <c r="CC302" s="106"/>
      <c r="CD302" s="106"/>
      <c r="CE302" s="106"/>
      <c r="CF302" s="106"/>
      <c r="CG302" s="106"/>
      <c r="CH302" s="106"/>
      <c r="CI302" s="106"/>
      <c r="CJ302" s="106"/>
      <c r="CK302" s="106"/>
      <c r="CL302" s="106"/>
      <c r="CM302" s="106"/>
      <c r="CN302" s="106"/>
      <c r="CO302" s="106"/>
      <c r="CP302" s="106"/>
      <c r="CQ302" s="106"/>
      <c r="CR302" s="106"/>
      <c r="CS302" s="106"/>
      <c r="CT302" s="106"/>
      <c r="CU302" s="106"/>
      <c r="CV302" s="106"/>
      <c r="CW302" s="106"/>
      <c r="CX302" s="106"/>
      <c r="CY302" s="106"/>
      <c r="CZ302" s="106"/>
      <c r="DA302" s="106"/>
    </row>
    <row r="303" spans="13:105">
      <c r="M303" s="106"/>
      <c r="N303" s="106"/>
      <c r="O303" s="106"/>
      <c r="P303" s="106"/>
      <c r="Q303" s="106"/>
      <c r="R303" s="106"/>
      <c r="S303" s="106"/>
      <c r="T303" s="106"/>
      <c r="U303" s="106"/>
      <c r="V303" s="106"/>
      <c r="W303" s="106"/>
      <c r="X303" s="106"/>
      <c r="Y303" s="106"/>
      <c r="Z303" s="106"/>
      <c r="AA303" s="106"/>
      <c r="AB303" s="106"/>
      <c r="AC303" s="106"/>
      <c r="AD303" s="106"/>
      <c r="AE303" s="106"/>
      <c r="AF303" s="106"/>
      <c r="AG303" s="106"/>
      <c r="AH303" s="106"/>
      <c r="AI303" s="106"/>
      <c r="AJ303" s="106"/>
      <c r="AK303" s="106"/>
      <c r="AL303" s="106"/>
      <c r="AM303" s="106"/>
      <c r="AN303" s="106"/>
      <c r="AO303" s="106"/>
      <c r="AP303" s="106"/>
      <c r="AQ303" s="106"/>
      <c r="AR303" s="106"/>
      <c r="AS303" s="106"/>
      <c r="AT303" s="106"/>
      <c r="AU303" s="106"/>
      <c r="AV303" s="106"/>
      <c r="AW303" s="106"/>
      <c r="AX303" s="106"/>
      <c r="AY303" s="106"/>
      <c r="AZ303" s="106"/>
      <c r="BA303" s="106"/>
      <c r="BB303" s="106"/>
      <c r="BC303" s="106"/>
      <c r="BD303" s="106"/>
      <c r="BE303" s="106"/>
      <c r="BF303" s="106"/>
      <c r="BG303" s="106"/>
      <c r="BH303" s="106"/>
      <c r="BI303" s="106"/>
      <c r="BJ303" s="106"/>
      <c r="BK303" s="106"/>
      <c r="BL303" s="106"/>
      <c r="BM303" s="106"/>
      <c r="BN303" s="106"/>
      <c r="BO303" s="106"/>
      <c r="BP303" s="106"/>
      <c r="BQ303" s="106"/>
      <c r="BR303" s="106"/>
      <c r="BS303" s="106"/>
      <c r="BT303" s="106"/>
      <c r="BU303" s="106"/>
      <c r="BV303" s="106"/>
      <c r="BW303" s="106"/>
      <c r="BX303" s="106"/>
      <c r="BY303" s="106"/>
      <c r="BZ303" s="106"/>
      <c r="CA303" s="106"/>
      <c r="CB303" s="106"/>
      <c r="CC303" s="106"/>
      <c r="CD303" s="106"/>
      <c r="CE303" s="106"/>
      <c r="CF303" s="106"/>
      <c r="CG303" s="106"/>
      <c r="CH303" s="106"/>
      <c r="CI303" s="106"/>
      <c r="CJ303" s="106"/>
      <c r="CK303" s="106"/>
      <c r="CL303" s="106"/>
      <c r="CM303" s="106"/>
      <c r="CN303" s="106"/>
      <c r="CO303" s="106"/>
      <c r="CP303" s="106"/>
      <c r="CQ303" s="106"/>
      <c r="CR303" s="106"/>
      <c r="CS303" s="106"/>
      <c r="CT303" s="106"/>
      <c r="CU303" s="106"/>
      <c r="CV303" s="106"/>
      <c r="CW303" s="106"/>
      <c r="CX303" s="106"/>
      <c r="CY303" s="106"/>
      <c r="CZ303" s="106"/>
      <c r="DA303" s="106"/>
    </row>
    <row r="304" spans="13:105">
      <c r="M304" s="106"/>
      <c r="N304" s="106"/>
      <c r="O304" s="106"/>
      <c r="P304" s="106"/>
      <c r="Q304" s="106"/>
      <c r="R304" s="106"/>
      <c r="S304" s="106"/>
      <c r="T304" s="106"/>
      <c r="U304" s="106"/>
      <c r="V304" s="106"/>
      <c r="W304" s="106"/>
      <c r="X304" s="106"/>
      <c r="Y304" s="106"/>
      <c r="Z304" s="106"/>
      <c r="AA304" s="106"/>
      <c r="AB304" s="106"/>
      <c r="AC304" s="106"/>
      <c r="AD304" s="106"/>
      <c r="AE304" s="106"/>
      <c r="AF304" s="106"/>
      <c r="AG304" s="106"/>
      <c r="AH304" s="106"/>
      <c r="AI304" s="106"/>
      <c r="AJ304" s="106"/>
      <c r="AK304" s="106"/>
      <c r="AL304" s="106"/>
      <c r="AM304" s="106"/>
      <c r="AN304" s="106"/>
      <c r="AO304" s="106"/>
      <c r="AP304" s="106"/>
      <c r="AQ304" s="106"/>
      <c r="AR304" s="106"/>
      <c r="AS304" s="106"/>
      <c r="AT304" s="106"/>
      <c r="AU304" s="106"/>
      <c r="AV304" s="106"/>
      <c r="AW304" s="106"/>
      <c r="AX304" s="106"/>
      <c r="AY304" s="106"/>
      <c r="AZ304" s="106"/>
      <c r="BA304" s="106"/>
      <c r="BB304" s="106"/>
      <c r="BC304" s="106"/>
      <c r="BD304" s="106"/>
      <c r="BE304" s="106"/>
      <c r="BF304" s="106"/>
      <c r="BG304" s="106"/>
      <c r="BH304" s="106"/>
      <c r="BI304" s="106"/>
      <c r="BJ304" s="106"/>
      <c r="BK304" s="106"/>
      <c r="BL304" s="106"/>
      <c r="BM304" s="106"/>
      <c r="BN304" s="106"/>
      <c r="BO304" s="106"/>
      <c r="BP304" s="106"/>
      <c r="BQ304" s="106"/>
      <c r="BR304" s="106"/>
      <c r="BS304" s="106"/>
      <c r="BT304" s="106"/>
      <c r="BU304" s="106"/>
      <c r="BV304" s="106"/>
      <c r="BW304" s="106"/>
      <c r="BX304" s="106"/>
      <c r="BY304" s="106"/>
      <c r="BZ304" s="106"/>
      <c r="CA304" s="106"/>
      <c r="CB304" s="106"/>
      <c r="CC304" s="106"/>
      <c r="CD304" s="106"/>
      <c r="CE304" s="106"/>
      <c r="CF304" s="106"/>
      <c r="CG304" s="106"/>
      <c r="CH304" s="106"/>
      <c r="CI304" s="106"/>
      <c r="CJ304" s="106"/>
      <c r="CK304" s="106"/>
      <c r="CL304" s="106"/>
      <c r="CM304" s="106"/>
      <c r="CN304" s="106"/>
      <c r="CO304" s="106"/>
      <c r="CP304" s="106"/>
      <c r="CQ304" s="106"/>
      <c r="CR304" s="106"/>
      <c r="CS304" s="106"/>
      <c r="CT304" s="106"/>
      <c r="CU304" s="106"/>
      <c r="CV304" s="106"/>
      <c r="CW304" s="106"/>
      <c r="CX304" s="106"/>
      <c r="CY304" s="106"/>
      <c r="CZ304" s="106"/>
      <c r="DA304" s="106"/>
    </row>
    <row r="305" spans="13:105">
      <c r="M305" s="106"/>
      <c r="N305" s="106"/>
      <c r="O305" s="106"/>
      <c r="P305" s="106"/>
      <c r="Q305" s="106"/>
      <c r="R305" s="106"/>
      <c r="S305" s="106"/>
      <c r="T305" s="106"/>
      <c r="U305" s="106"/>
      <c r="V305" s="106"/>
      <c r="W305" s="106"/>
      <c r="X305" s="106"/>
      <c r="Y305" s="106"/>
      <c r="Z305" s="106"/>
      <c r="AA305" s="106"/>
      <c r="AB305" s="106"/>
      <c r="AC305" s="106"/>
      <c r="AD305" s="106"/>
      <c r="AE305" s="106"/>
      <c r="AF305" s="106"/>
      <c r="AG305" s="106"/>
      <c r="AH305" s="106"/>
      <c r="AI305" s="106"/>
      <c r="AJ305" s="106"/>
      <c r="AK305" s="106"/>
      <c r="AL305" s="106"/>
      <c r="AM305" s="106"/>
      <c r="AN305" s="106"/>
      <c r="AO305" s="106"/>
      <c r="AP305" s="106"/>
      <c r="AQ305" s="106"/>
      <c r="AR305" s="106"/>
      <c r="AS305" s="106"/>
      <c r="AT305" s="106"/>
      <c r="AU305" s="106"/>
      <c r="AV305" s="106"/>
      <c r="AW305" s="106"/>
      <c r="AX305" s="106"/>
      <c r="AY305" s="106"/>
      <c r="AZ305" s="106"/>
      <c r="BA305" s="106"/>
      <c r="BB305" s="106"/>
      <c r="BC305" s="106"/>
      <c r="BD305" s="106"/>
      <c r="BE305" s="106"/>
      <c r="BF305" s="106"/>
      <c r="BG305" s="106"/>
      <c r="BH305" s="106"/>
      <c r="BI305" s="106"/>
      <c r="BJ305" s="106"/>
      <c r="BK305" s="106"/>
      <c r="BL305" s="106"/>
      <c r="BM305" s="106"/>
      <c r="BN305" s="106"/>
      <c r="BO305" s="106"/>
      <c r="BP305" s="106"/>
      <c r="BQ305" s="106"/>
      <c r="BR305" s="106"/>
      <c r="BS305" s="106"/>
      <c r="BT305" s="106"/>
      <c r="BU305" s="106"/>
      <c r="BV305" s="106"/>
      <c r="BW305" s="106"/>
      <c r="BX305" s="106"/>
      <c r="BY305" s="106"/>
      <c r="BZ305" s="106"/>
      <c r="CA305" s="106"/>
      <c r="CB305" s="106"/>
      <c r="CC305" s="106"/>
      <c r="CD305" s="106"/>
      <c r="CE305" s="106"/>
      <c r="CF305" s="106"/>
      <c r="CG305" s="106"/>
      <c r="CH305" s="106"/>
      <c r="CI305" s="106"/>
      <c r="CJ305" s="106"/>
      <c r="CK305" s="106"/>
      <c r="CL305" s="106"/>
      <c r="CM305" s="106"/>
      <c r="CN305" s="106"/>
      <c r="CO305" s="106"/>
      <c r="CP305" s="106"/>
      <c r="CQ305" s="106"/>
      <c r="CR305" s="106"/>
      <c r="CS305" s="106"/>
      <c r="CT305" s="106"/>
      <c r="CU305" s="106"/>
      <c r="CV305" s="106"/>
      <c r="CW305" s="106"/>
      <c r="CX305" s="106"/>
      <c r="CY305" s="106"/>
      <c r="CZ305" s="106"/>
      <c r="DA305" s="106"/>
    </row>
    <row r="306" spans="13:105">
      <c r="M306" s="106"/>
      <c r="N306" s="106"/>
      <c r="O306" s="106"/>
      <c r="P306" s="106"/>
      <c r="Q306" s="106"/>
      <c r="R306" s="106"/>
      <c r="S306" s="106"/>
      <c r="T306" s="106"/>
      <c r="U306" s="106"/>
      <c r="V306" s="106"/>
      <c r="W306" s="106"/>
      <c r="X306" s="106"/>
      <c r="Y306" s="106"/>
      <c r="Z306" s="106"/>
      <c r="AA306" s="106"/>
      <c r="AB306" s="106"/>
      <c r="AC306" s="106"/>
      <c r="AD306" s="106"/>
      <c r="AE306" s="106"/>
      <c r="AF306" s="106"/>
      <c r="AG306" s="106"/>
      <c r="AH306" s="106"/>
      <c r="AI306" s="106"/>
      <c r="AJ306" s="106"/>
      <c r="AK306" s="106"/>
      <c r="AL306" s="106"/>
      <c r="AM306" s="106"/>
      <c r="AN306" s="106"/>
      <c r="AO306" s="106"/>
      <c r="AP306" s="106"/>
      <c r="AQ306" s="106"/>
      <c r="AR306" s="106"/>
      <c r="AS306" s="106"/>
      <c r="AT306" s="106"/>
      <c r="AU306" s="106"/>
      <c r="AV306" s="106"/>
      <c r="AW306" s="106"/>
      <c r="AX306" s="106"/>
      <c r="AY306" s="106"/>
      <c r="AZ306" s="106"/>
      <c r="BA306" s="106"/>
      <c r="BB306" s="106"/>
      <c r="BC306" s="106"/>
      <c r="BD306" s="106"/>
      <c r="BE306" s="106"/>
      <c r="BF306" s="106"/>
      <c r="BG306" s="106"/>
      <c r="BH306" s="106"/>
      <c r="BI306" s="106"/>
      <c r="BJ306" s="106"/>
      <c r="BK306" s="106"/>
      <c r="BL306" s="106"/>
      <c r="BM306" s="106"/>
      <c r="BN306" s="106"/>
      <c r="BO306" s="106"/>
      <c r="BP306" s="106"/>
      <c r="BQ306" s="106"/>
      <c r="BR306" s="106"/>
      <c r="BS306" s="106"/>
      <c r="BT306" s="106"/>
      <c r="BU306" s="106"/>
      <c r="BV306" s="106"/>
      <c r="BW306" s="106"/>
      <c r="BX306" s="106"/>
      <c r="BY306" s="106"/>
      <c r="BZ306" s="106"/>
      <c r="CA306" s="106"/>
      <c r="CB306" s="106"/>
      <c r="CC306" s="106"/>
      <c r="CD306" s="106"/>
      <c r="CE306" s="106"/>
      <c r="CF306" s="106"/>
      <c r="CG306" s="106"/>
      <c r="CH306" s="106"/>
      <c r="CI306" s="106"/>
      <c r="CJ306" s="106"/>
      <c r="CK306" s="106"/>
      <c r="CL306" s="106"/>
      <c r="CM306" s="106"/>
      <c r="CN306" s="106"/>
      <c r="CO306" s="106"/>
      <c r="CP306" s="106"/>
      <c r="CQ306" s="106"/>
      <c r="CR306" s="106"/>
      <c r="CS306" s="106"/>
      <c r="CT306" s="106"/>
      <c r="CU306" s="106"/>
      <c r="CV306" s="106"/>
      <c r="CW306" s="106"/>
      <c r="CX306" s="106"/>
      <c r="CY306" s="106"/>
      <c r="CZ306" s="106"/>
      <c r="DA306" s="106"/>
    </row>
    <row r="307" spans="13:105">
      <c r="M307" s="106"/>
      <c r="N307" s="106"/>
      <c r="O307" s="106"/>
      <c r="P307" s="106"/>
      <c r="Q307" s="106"/>
      <c r="R307" s="106"/>
      <c r="S307" s="106"/>
      <c r="T307" s="106"/>
      <c r="U307" s="106"/>
      <c r="V307" s="106"/>
      <c r="W307" s="106"/>
      <c r="X307" s="106"/>
      <c r="Y307" s="106"/>
      <c r="Z307" s="106"/>
      <c r="AA307" s="106"/>
      <c r="AB307" s="106"/>
      <c r="AC307" s="106"/>
      <c r="AD307" s="106"/>
      <c r="AE307" s="106"/>
      <c r="AF307" s="106"/>
      <c r="AG307" s="106"/>
      <c r="AH307" s="106"/>
      <c r="AI307" s="106"/>
      <c r="AJ307" s="106"/>
      <c r="AK307" s="106"/>
      <c r="AL307" s="106"/>
      <c r="AM307" s="106"/>
      <c r="AN307" s="106"/>
      <c r="AO307" s="106"/>
      <c r="AP307" s="106"/>
      <c r="AQ307" s="106"/>
      <c r="AR307" s="106"/>
      <c r="AS307" s="106"/>
      <c r="AT307" s="106"/>
      <c r="AU307" s="106"/>
      <c r="AV307" s="106"/>
      <c r="AW307" s="106"/>
      <c r="AX307" s="106"/>
      <c r="AY307" s="106"/>
      <c r="AZ307" s="106"/>
      <c r="BA307" s="106"/>
      <c r="BB307" s="106"/>
      <c r="BC307" s="106"/>
      <c r="BD307" s="106"/>
      <c r="BE307" s="106"/>
      <c r="BF307" s="106"/>
      <c r="BG307" s="106"/>
      <c r="BH307" s="106"/>
      <c r="BI307" s="106"/>
      <c r="BJ307" s="106"/>
      <c r="BK307" s="106"/>
      <c r="BL307" s="106"/>
      <c r="BM307" s="106"/>
      <c r="BN307" s="106"/>
      <c r="BO307" s="106"/>
      <c r="BP307" s="106"/>
      <c r="BQ307" s="106"/>
      <c r="BR307" s="106"/>
      <c r="BS307" s="106"/>
      <c r="BT307" s="106"/>
      <c r="BU307" s="106"/>
      <c r="BV307" s="106"/>
      <c r="BW307" s="106"/>
      <c r="BX307" s="106"/>
      <c r="BY307" s="106"/>
      <c r="BZ307" s="106"/>
      <c r="CA307" s="106"/>
      <c r="CB307" s="106"/>
      <c r="CC307" s="106"/>
      <c r="CD307" s="106"/>
      <c r="CE307" s="106"/>
      <c r="CF307" s="106"/>
      <c r="CG307" s="106"/>
      <c r="CH307" s="106"/>
      <c r="CI307" s="106"/>
      <c r="CJ307" s="106"/>
      <c r="CK307" s="106"/>
      <c r="CL307" s="106"/>
      <c r="CM307" s="106"/>
      <c r="CN307" s="106"/>
      <c r="CO307" s="106"/>
      <c r="CP307" s="106"/>
      <c r="CQ307" s="106"/>
      <c r="CR307" s="106"/>
      <c r="CS307" s="106"/>
      <c r="CT307" s="106"/>
      <c r="CU307" s="106"/>
      <c r="CV307" s="106"/>
      <c r="CW307" s="106"/>
      <c r="CX307" s="106"/>
      <c r="CY307" s="106"/>
      <c r="CZ307" s="106"/>
      <c r="DA307" s="106"/>
    </row>
    <row r="308" spans="13:105">
      <c r="M308" s="106"/>
      <c r="N308" s="106"/>
      <c r="O308" s="106"/>
      <c r="P308" s="106"/>
      <c r="Q308" s="106"/>
      <c r="R308" s="106"/>
      <c r="S308" s="106"/>
      <c r="T308" s="106"/>
      <c r="U308" s="106"/>
      <c r="V308" s="106"/>
      <c r="W308" s="106"/>
      <c r="X308" s="106"/>
      <c r="Y308" s="106"/>
      <c r="Z308" s="106"/>
      <c r="AA308" s="106"/>
      <c r="AB308" s="106"/>
      <c r="AC308" s="106"/>
      <c r="AD308" s="106"/>
      <c r="AE308" s="106"/>
      <c r="AF308" s="106"/>
      <c r="AG308" s="106"/>
      <c r="AH308" s="106"/>
      <c r="AI308" s="106"/>
      <c r="AJ308" s="106"/>
      <c r="AK308" s="106"/>
      <c r="AL308" s="106"/>
      <c r="AM308" s="106"/>
      <c r="AN308" s="106"/>
      <c r="AO308" s="106"/>
      <c r="AP308" s="106"/>
      <c r="AQ308" s="106"/>
      <c r="AR308" s="106"/>
      <c r="AS308" s="106"/>
      <c r="AT308" s="106"/>
      <c r="AU308" s="106"/>
      <c r="AV308" s="106"/>
      <c r="AW308" s="106"/>
      <c r="AX308" s="106"/>
      <c r="AY308" s="106"/>
      <c r="AZ308" s="106"/>
      <c r="BA308" s="106"/>
      <c r="BB308" s="106"/>
      <c r="BC308" s="106"/>
      <c r="BD308" s="106"/>
      <c r="BE308" s="106"/>
      <c r="BF308" s="106"/>
      <c r="BG308" s="106"/>
      <c r="BH308" s="106"/>
      <c r="BI308" s="106"/>
      <c r="BJ308" s="106"/>
      <c r="BK308" s="106"/>
      <c r="BL308" s="106"/>
      <c r="BM308" s="106"/>
      <c r="BN308" s="106"/>
      <c r="BO308" s="106"/>
      <c r="BP308" s="106"/>
      <c r="BQ308" s="106"/>
      <c r="BR308" s="106"/>
      <c r="BS308" s="106"/>
      <c r="BT308" s="106"/>
      <c r="BU308" s="106"/>
      <c r="BV308" s="106"/>
      <c r="BW308" s="106"/>
      <c r="BX308" s="106"/>
      <c r="BY308" s="106"/>
      <c r="BZ308" s="106"/>
      <c r="CA308" s="106"/>
      <c r="CB308" s="106"/>
      <c r="CC308" s="106"/>
      <c r="CD308" s="106"/>
      <c r="CE308" s="106"/>
      <c r="CF308" s="106"/>
      <c r="CG308" s="106"/>
      <c r="CH308" s="106"/>
      <c r="CI308" s="106"/>
      <c r="CJ308" s="106"/>
      <c r="CK308" s="106"/>
      <c r="CL308" s="106"/>
      <c r="CM308" s="106"/>
      <c r="CN308" s="106"/>
      <c r="CO308" s="106"/>
      <c r="CP308" s="106"/>
      <c r="CQ308" s="106"/>
      <c r="CR308" s="106"/>
      <c r="CS308" s="106"/>
      <c r="CT308" s="106"/>
      <c r="CU308" s="106"/>
      <c r="CV308" s="106"/>
      <c r="CW308" s="106"/>
      <c r="CX308" s="106"/>
      <c r="CY308" s="106"/>
      <c r="CZ308" s="106"/>
      <c r="DA308" s="106"/>
    </row>
    <row r="309" spans="13:105">
      <c r="M309" s="106"/>
      <c r="N309" s="106"/>
      <c r="O309" s="106"/>
      <c r="P309" s="106"/>
      <c r="Q309" s="106"/>
      <c r="R309" s="106"/>
      <c r="S309" s="106"/>
      <c r="T309" s="106"/>
      <c r="U309" s="106"/>
      <c r="V309" s="106"/>
      <c r="W309" s="106"/>
      <c r="X309" s="106"/>
      <c r="Y309" s="106"/>
      <c r="Z309" s="106"/>
      <c r="AA309" s="106"/>
      <c r="AB309" s="106"/>
      <c r="AC309" s="106"/>
      <c r="AD309" s="106"/>
      <c r="AE309" s="106"/>
      <c r="AF309" s="106"/>
      <c r="AG309" s="106"/>
      <c r="AH309" s="106"/>
      <c r="AI309" s="106"/>
      <c r="AJ309" s="106"/>
      <c r="AK309" s="106"/>
      <c r="AL309" s="106"/>
      <c r="AM309" s="106"/>
      <c r="AN309" s="106"/>
      <c r="AO309" s="106"/>
      <c r="AP309" s="106"/>
      <c r="AQ309" s="106"/>
      <c r="AR309" s="106"/>
      <c r="AS309" s="106"/>
      <c r="AT309" s="106"/>
      <c r="AU309" s="106"/>
      <c r="AV309" s="106"/>
      <c r="AW309" s="106"/>
      <c r="AX309" s="106"/>
      <c r="AY309" s="106"/>
      <c r="AZ309" s="106"/>
      <c r="BA309" s="106"/>
      <c r="BB309" s="106"/>
      <c r="BC309" s="106"/>
      <c r="BD309" s="106"/>
      <c r="BE309" s="106"/>
      <c r="BF309" s="106"/>
      <c r="BG309" s="106"/>
      <c r="BH309" s="106"/>
      <c r="BI309" s="106"/>
      <c r="BJ309" s="106"/>
      <c r="BK309" s="106"/>
      <c r="BL309" s="106"/>
      <c r="BM309" s="106"/>
      <c r="BN309" s="106"/>
      <c r="BO309" s="106"/>
      <c r="BP309" s="106"/>
      <c r="BQ309" s="106"/>
      <c r="BR309" s="106"/>
      <c r="BS309" s="106"/>
      <c r="BT309" s="106"/>
      <c r="BU309" s="106"/>
      <c r="BV309" s="106"/>
      <c r="BW309" s="106"/>
      <c r="BX309" s="106"/>
      <c r="BY309" s="106"/>
      <c r="BZ309" s="106"/>
      <c r="CA309" s="106"/>
      <c r="CB309" s="106"/>
      <c r="CC309" s="106"/>
      <c r="CD309" s="106"/>
      <c r="CE309" s="106"/>
      <c r="CF309" s="106"/>
      <c r="CG309" s="106"/>
      <c r="CH309" s="106"/>
      <c r="CI309" s="106"/>
      <c r="CJ309" s="106"/>
      <c r="CK309" s="106"/>
      <c r="CL309" s="106"/>
      <c r="CM309" s="106"/>
      <c r="CN309" s="106"/>
      <c r="CO309" s="106"/>
      <c r="CP309" s="106"/>
      <c r="CQ309" s="106"/>
      <c r="CR309" s="106"/>
      <c r="CS309" s="106"/>
      <c r="CT309" s="106"/>
      <c r="CU309" s="106"/>
      <c r="CV309" s="106"/>
      <c r="CW309" s="106"/>
      <c r="CX309" s="106"/>
      <c r="CY309" s="106"/>
      <c r="CZ309" s="106"/>
      <c r="DA309" s="106"/>
    </row>
    <row r="310" spans="13:105">
      <c r="M310" s="106"/>
      <c r="N310" s="106"/>
      <c r="O310" s="106"/>
      <c r="P310" s="106"/>
      <c r="Q310" s="106"/>
      <c r="R310" s="106"/>
      <c r="S310" s="106"/>
      <c r="T310" s="106"/>
      <c r="U310" s="106"/>
      <c r="V310" s="106"/>
      <c r="W310" s="106"/>
      <c r="X310" s="106"/>
      <c r="Y310" s="106"/>
      <c r="Z310" s="106"/>
      <c r="AA310" s="106"/>
      <c r="AB310" s="106"/>
      <c r="AC310" s="106"/>
      <c r="AD310" s="106"/>
      <c r="AE310" s="106"/>
      <c r="AF310" s="106"/>
      <c r="AG310" s="106"/>
      <c r="AH310" s="106"/>
      <c r="AI310" s="106"/>
      <c r="AJ310" s="106"/>
      <c r="AK310" s="106"/>
      <c r="AL310" s="106"/>
      <c r="AM310" s="106"/>
      <c r="AN310" s="106"/>
      <c r="AO310" s="106"/>
      <c r="AP310" s="106"/>
      <c r="AQ310" s="106"/>
      <c r="AR310" s="106"/>
      <c r="AS310" s="106"/>
      <c r="AT310" s="106"/>
      <c r="AU310" s="106"/>
      <c r="AV310" s="106"/>
      <c r="AW310" s="106"/>
      <c r="AX310" s="106"/>
      <c r="AY310" s="106"/>
      <c r="AZ310" s="106"/>
      <c r="BA310" s="106"/>
      <c r="BB310" s="106"/>
      <c r="BC310" s="106"/>
      <c r="BD310" s="106"/>
      <c r="BE310" s="106"/>
      <c r="BF310" s="106"/>
      <c r="BG310" s="106"/>
      <c r="BH310" s="106"/>
      <c r="BI310" s="106"/>
      <c r="BJ310" s="106"/>
      <c r="BK310" s="106"/>
      <c r="BL310" s="106"/>
      <c r="BM310" s="106"/>
      <c r="BN310" s="106"/>
      <c r="BO310" s="106"/>
      <c r="BP310" s="106"/>
      <c r="BQ310" s="106"/>
      <c r="BR310" s="106"/>
      <c r="BS310" s="106"/>
      <c r="BT310" s="106"/>
      <c r="BU310" s="106"/>
      <c r="BV310" s="106"/>
      <c r="BW310" s="106"/>
      <c r="BX310" s="106"/>
      <c r="BY310" s="106"/>
      <c r="BZ310" s="106"/>
      <c r="CA310" s="106"/>
      <c r="CB310" s="106"/>
      <c r="CC310" s="106"/>
      <c r="CD310" s="106"/>
      <c r="CE310" s="106"/>
      <c r="CF310" s="106"/>
      <c r="CG310" s="106"/>
      <c r="CH310" s="106"/>
      <c r="CI310" s="106"/>
      <c r="CJ310" s="106"/>
      <c r="CK310" s="106"/>
      <c r="CL310" s="106"/>
      <c r="CM310" s="106"/>
      <c r="CN310" s="106"/>
      <c r="CO310" s="106"/>
      <c r="CP310" s="106"/>
      <c r="CQ310" s="106"/>
      <c r="CR310" s="106"/>
      <c r="CS310" s="106"/>
      <c r="CT310" s="106"/>
      <c r="CU310" s="106"/>
      <c r="CV310" s="106"/>
      <c r="CW310" s="106"/>
      <c r="CX310" s="106"/>
      <c r="CY310" s="106"/>
      <c r="CZ310" s="106"/>
      <c r="DA310" s="106"/>
    </row>
    <row r="311" spans="13:105">
      <c r="M311" s="106"/>
      <c r="N311" s="106"/>
      <c r="O311" s="106"/>
      <c r="P311" s="106"/>
      <c r="Q311" s="106"/>
      <c r="R311" s="106"/>
      <c r="S311" s="106"/>
      <c r="T311" s="106"/>
      <c r="U311" s="106"/>
      <c r="V311" s="106"/>
      <c r="W311" s="106"/>
      <c r="X311" s="106"/>
      <c r="Y311" s="106"/>
      <c r="Z311" s="106"/>
      <c r="AA311" s="106"/>
      <c r="AB311" s="106"/>
      <c r="AC311" s="106"/>
      <c r="AD311" s="106"/>
      <c r="AE311" s="106"/>
      <c r="AF311" s="106"/>
      <c r="AG311" s="106"/>
      <c r="AH311" s="106"/>
      <c r="AI311" s="106"/>
      <c r="AJ311" s="106"/>
      <c r="AK311" s="106"/>
      <c r="AL311" s="106"/>
      <c r="AM311" s="106"/>
      <c r="AN311" s="106"/>
      <c r="AO311" s="106"/>
      <c r="AP311" s="106"/>
      <c r="AQ311" s="106"/>
      <c r="AR311" s="106"/>
      <c r="AS311" s="106"/>
      <c r="AT311" s="106"/>
      <c r="AU311" s="106"/>
      <c r="AV311" s="106"/>
      <c r="AW311" s="106"/>
      <c r="AX311" s="106"/>
      <c r="AY311" s="106"/>
      <c r="AZ311" s="106"/>
      <c r="BA311" s="106"/>
      <c r="BB311" s="106"/>
      <c r="BC311" s="106"/>
      <c r="BD311" s="106"/>
      <c r="BE311" s="106"/>
      <c r="BF311" s="106"/>
      <c r="BG311" s="106"/>
      <c r="BH311" s="106"/>
      <c r="BI311" s="106"/>
      <c r="BJ311" s="106"/>
      <c r="BK311" s="106"/>
      <c r="BL311" s="106"/>
      <c r="BM311" s="106"/>
      <c r="BN311" s="106"/>
      <c r="BO311" s="106"/>
      <c r="BP311" s="106"/>
      <c r="BQ311" s="106"/>
      <c r="BR311" s="106"/>
      <c r="BS311" s="106"/>
      <c r="BT311" s="106"/>
      <c r="BU311" s="106"/>
      <c r="BV311" s="106"/>
      <c r="BW311" s="106"/>
      <c r="BX311" s="106"/>
      <c r="BY311" s="106"/>
      <c r="BZ311" s="106"/>
      <c r="CA311" s="106"/>
      <c r="CB311" s="106"/>
      <c r="CC311" s="106"/>
      <c r="CD311" s="106"/>
      <c r="CE311" s="106"/>
      <c r="CF311" s="106"/>
      <c r="CG311" s="106"/>
      <c r="CH311" s="106"/>
      <c r="CI311" s="106"/>
      <c r="CJ311" s="106"/>
      <c r="CK311" s="106"/>
      <c r="CL311" s="106"/>
      <c r="CM311" s="106"/>
      <c r="CN311" s="106"/>
      <c r="CO311" s="106"/>
      <c r="CP311" s="106"/>
      <c r="CQ311" s="106"/>
      <c r="CR311" s="106"/>
      <c r="CS311" s="106"/>
      <c r="CT311" s="106"/>
      <c r="CU311" s="106"/>
      <c r="CV311" s="106"/>
      <c r="CW311" s="106"/>
      <c r="CX311" s="106"/>
      <c r="CY311" s="106"/>
      <c r="CZ311" s="106"/>
      <c r="DA311" s="106"/>
    </row>
    <row r="312" spans="13:105">
      <c r="M312" s="106"/>
      <c r="N312" s="106"/>
      <c r="O312" s="106"/>
      <c r="P312" s="106"/>
      <c r="Q312" s="106"/>
      <c r="R312" s="106"/>
      <c r="S312" s="106"/>
      <c r="T312" s="106"/>
      <c r="U312" s="106"/>
      <c r="V312" s="106"/>
      <c r="W312" s="106"/>
      <c r="X312" s="106"/>
      <c r="Y312" s="106"/>
      <c r="Z312" s="106"/>
      <c r="AA312" s="106"/>
      <c r="AB312" s="106"/>
      <c r="AC312" s="106"/>
      <c r="AD312" s="106"/>
      <c r="AE312" s="106"/>
      <c r="AF312" s="106"/>
      <c r="AG312" s="106"/>
      <c r="AH312" s="106"/>
      <c r="AI312" s="106"/>
      <c r="AJ312" s="106"/>
      <c r="AK312" s="106"/>
      <c r="AL312" s="106"/>
      <c r="AM312" s="106"/>
      <c r="AN312" s="106"/>
      <c r="AO312" s="106"/>
      <c r="AP312" s="106"/>
      <c r="AQ312" s="106"/>
      <c r="AR312" s="106"/>
      <c r="AS312" s="106"/>
      <c r="AT312" s="106"/>
      <c r="AU312" s="106"/>
      <c r="AV312" s="106"/>
      <c r="AW312" s="106"/>
      <c r="AX312" s="106"/>
      <c r="AY312" s="106"/>
      <c r="AZ312" s="106"/>
      <c r="BA312" s="106"/>
      <c r="BB312" s="106"/>
      <c r="BC312" s="106"/>
      <c r="BD312" s="106"/>
      <c r="BE312" s="106"/>
      <c r="BF312" s="106"/>
      <c r="BG312" s="106"/>
      <c r="BH312" s="106"/>
      <c r="BI312" s="106"/>
      <c r="BJ312" s="106"/>
      <c r="BK312" s="106"/>
      <c r="BL312" s="106"/>
      <c r="BM312" s="106"/>
      <c r="BN312" s="106"/>
      <c r="BO312" s="106"/>
      <c r="BP312" s="106"/>
      <c r="BQ312" s="106"/>
      <c r="BR312" s="106"/>
      <c r="BS312" s="106"/>
      <c r="BT312" s="106"/>
      <c r="BU312" s="106"/>
      <c r="BV312" s="106"/>
      <c r="BW312" s="106"/>
      <c r="BX312" s="106"/>
      <c r="BY312" s="106"/>
      <c r="BZ312" s="106"/>
      <c r="CA312" s="106"/>
      <c r="CB312" s="106"/>
      <c r="CC312" s="106"/>
      <c r="CD312" s="106"/>
      <c r="CE312" s="106"/>
      <c r="CF312" s="106"/>
      <c r="CG312" s="106"/>
      <c r="CH312" s="106"/>
      <c r="CI312" s="106"/>
      <c r="CJ312" s="106"/>
      <c r="CK312" s="106"/>
      <c r="CL312" s="106"/>
      <c r="CM312" s="106"/>
      <c r="CN312" s="106"/>
      <c r="CO312" s="106"/>
      <c r="CP312" s="106"/>
      <c r="CQ312" s="106"/>
      <c r="CR312" s="106"/>
      <c r="CS312" s="106"/>
      <c r="CT312" s="106"/>
      <c r="CU312" s="106"/>
      <c r="CV312" s="106"/>
      <c r="CW312" s="106"/>
      <c r="CX312" s="106"/>
      <c r="CY312" s="106"/>
      <c r="CZ312" s="106"/>
      <c r="DA312" s="106"/>
    </row>
    <row r="313" spans="13:105">
      <c r="M313" s="106"/>
      <c r="N313" s="106"/>
      <c r="O313" s="106"/>
      <c r="P313" s="106"/>
      <c r="Q313" s="106"/>
      <c r="R313" s="106"/>
      <c r="S313" s="106"/>
      <c r="T313" s="106"/>
      <c r="U313" s="106"/>
      <c r="V313" s="106"/>
      <c r="W313" s="106"/>
      <c r="X313" s="106"/>
      <c r="Y313" s="106"/>
      <c r="Z313" s="106"/>
      <c r="AA313" s="106"/>
      <c r="AB313" s="106"/>
      <c r="AC313" s="106"/>
      <c r="AD313" s="106"/>
      <c r="AE313" s="106"/>
      <c r="AF313" s="106"/>
      <c r="AG313" s="106"/>
      <c r="AH313" s="106"/>
      <c r="AI313" s="106"/>
      <c r="AJ313" s="106"/>
      <c r="AK313" s="106"/>
      <c r="AL313" s="106"/>
      <c r="AM313" s="106"/>
      <c r="AN313" s="106"/>
      <c r="AO313" s="106"/>
      <c r="AP313" s="106"/>
      <c r="AQ313" s="106"/>
      <c r="AR313" s="106"/>
      <c r="AS313" s="106"/>
      <c r="AT313" s="106"/>
      <c r="AU313" s="106"/>
      <c r="AV313" s="106"/>
      <c r="AW313" s="106"/>
      <c r="AX313" s="106"/>
      <c r="AY313" s="106"/>
      <c r="AZ313" s="106"/>
      <c r="BA313" s="106"/>
      <c r="BB313" s="106"/>
      <c r="BC313" s="106"/>
      <c r="BD313" s="106"/>
      <c r="BE313" s="106"/>
      <c r="BF313" s="106"/>
      <c r="BG313" s="106"/>
      <c r="BH313" s="106"/>
      <c r="BI313" s="106"/>
      <c r="BJ313" s="106"/>
      <c r="BK313" s="106"/>
      <c r="BL313" s="106"/>
      <c r="BM313" s="106"/>
      <c r="BN313" s="106"/>
      <c r="BO313" s="106"/>
      <c r="BP313" s="106"/>
      <c r="BQ313" s="106"/>
      <c r="BR313" s="106"/>
      <c r="BS313" s="106"/>
      <c r="BT313" s="106"/>
      <c r="BU313" s="106"/>
      <c r="BV313" s="106"/>
      <c r="BW313" s="106"/>
      <c r="BX313" s="106"/>
      <c r="BY313" s="106"/>
      <c r="BZ313" s="106"/>
      <c r="CA313" s="106"/>
      <c r="CB313" s="106"/>
      <c r="CC313" s="106"/>
      <c r="CD313" s="106"/>
      <c r="CE313" s="106"/>
      <c r="CF313" s="106"/>
      <c r="CG313" s="106"/>
      <c r="CH313" s="106"/>
      <c r="CI313" s="106"/>
      <c r="CJ313" s="106"/>
      <c r="CK313" s="106"/>
      <c r="CL313" s="106"/>
      <c r="CM313" s="106"/>
      <c r="CN313" s="106"/>
      <c r="CO313" s="106"/>
      <c r="CP313" s="106"/>
      <c r="CQ313" s="106"/>
      <c r="CR313" s="106"/>
      <c r="CS313" s="106"/>
      <c r="CT313" s="106"/>
      <c r="CU313" s="106"/>
      <c r="CV313" s="106"/>
      <c r="CW313" s="106"/>
      <c r="CX313" s="106"/>
      <c r="CY313" s="106"/>
      <c r="CZ313" s="106"/>
      <c r="DA313" s="106"/>
    </row>
    <row r="314" spans="13:105">
      <c r="M314" s="106"/>
      <c r="N314" s="106"/>
      <c r="O314" s="106"/>
      <c r="P314" s="106"/>
      <c r="Q314" s="106"/>
      <c r="R314" s="106"/>
      <c r="S314" s="106"/>
      <c r="T314" s="106"/>
      <c r="U314" s="106"/>
      <c r="V314" s="106"/>
      <c r="W314" s="106"/>
      <c r="X314" s="106"/>
      <c r="Y314" s="106"/>
      <c r="Z314" s="106"/>
      <c r="AA314" s="106"/>
      <c r="AB314" s="106"/>
      <c r="AC314" s="106"/>
      <c r="AD314" s="106"/>
      <c r="AE314" s="106"/>
      <c r="AF314" s="106"/>
      <c r="AG314" s="106"/>
      <c r="AH314" s="106"/>
      <c r="AI314" s="106"/>
      <c r="AJ314" s="106"/>
      <c r="AK314" s="106"/>
      <c r="AL314" s="106"/>
      <c r="AM314" s="106"/>
      <c r="AN314" s="106"/>
      <c r="AO314" s="106"/>
      <c r="AP314" s="106"/>
      <c r="AQ314" s="106"/>
      <c r="AR314" s="106"/>
      <c r="AS314" s="106"/>
      <c r="AT314" s="106"/>
      <c r="AU314" s="106"/>
      <c r="AV314" s="106"/>
      <c r="AW314" s="106"/>
      <c r="AX314" s="106"/>
      <c r="AY314" s="106"/>
      <c r="AZ314" s="106"/>
      <c r="BA314" s="106"/>
      <c r="BB314" s="106"/>
      <c r="BC314" s="106"/>
      <c r="BD314" s="106"/>
      <c r="BE314" s="106"/>
      <c r="BF314" s="106"/>
      <c r="BG314" s="106"/>
      <c r="BH314" s="106"/>
      <c r="BI314" s="106"/>
      <c r="BJ314" s="106"/>
      <c r="BK314" s="106"/>
      <c r="BL314" s="106"/>
      <c r="BM314" s="106"/>
      <c r="BN314" s="106"/>
      <c r="BO314" s="106"/>
      <c r="BP314" s="106"/>
      <c r="BQ314" s="106"/>
      <c r="BR314" s="106"/>
      <c r="BS314" s="106"/>
      <c r="BT314" s="106"/>
      <c r="BU314" s="106"/>
      <c r="BV314" s="106"/>
      <c r="BW314" s="106"/>
      <c r="BX314" s="106"/>
      <c r="BY314" s="106"/>
      <c r="BZ314" s="106"/>
      <c r="CA314" s="106"/>
      <c r="CB314" s="106"/>
      <c r="CC314" s="106"/>
      <c r="CD314" s="106"/>
      <c r="CE314" s="106"/>
      <c r="CF314" s="106"/>
      <c r="CG314" s="106"/>
      <c r="CH314" s="106"/>
      <c r="CI314" s="106"/>
      <c r="CJ314" s="106"/>
      <c r="CK314" s="106"/>
      <c r="CL314" s="106"/>
      <c r="CM314" s="106"/>
      <c r="CN314" s="106"/>
      <c r="CO314" s="106"/>
      <c r="CP314" s="106"/>
      <c r="CQ314" s="106"/>
      <c r="CR314" s="106"/>
      <c r="CS314" s="106"/>
      <c r="CT314" s="106"/>
      <c r="CU314" s="106"/>
      <c r="CV314" s="106"/>
      <c r="CW314" s="106"/>
      <c r="CX314" s="106"/>
      <c r="CY314" s="106"/>
      <c r="CZ314" s="106"/>
      <c r="DA314" s="106"/>
    </row>
    <row r="315" spans="13:105">
      <c r="M315" s="106"/>
      <c r="N315" s="106"/>
      <c r="O315" s="106"/>
      <c r="P315" s="106"/>
      <c r="Q315" s="106"/>
      <c r="R315" s="106"/>
      <c r="S315" s="106"/>
      <c r="T315" s="106"/>
      <c r="U315" s="106"/>
      <c r="V315" s="106"/>
      <c r="W315" s="106"/>
      <c r="X315" s="106"/>
      <c r="Y315" s="106"/>
      <c r="Z315" s="106"/>
      <c r="AA315" s="106"/>
      <c r="AB315" s="106"/>
      <c r="AC315" s="106"/>
      <c r="AD315" s="106"/>
      <c r="AE315" s="106"/>
      <c r="AF315" s="106"/>
      <c r="AG315" s="106"/>
      <c r="AH315" s="106"/>
      <c r="AI315" s="106"/>
      <c r="AJ315" s="106"/>
      <c r="AK315" s="106"/>
      <c r="AL315" s="106"/>
      <c r="AM315" s="106"/>
      <c r="AN315" s="106"/>
      <c r="AO315" s="106"/>
      <c r="AP315" s="106"/>
      <c r="AQ315" s="106"/>
      <c r="AR315" s="106"/>
      <c r="AS315" s="106"/>
      <c r="AT315" s="106"/>
      <c r="AU315" s="106"/>
      <c r="AV315" s="106"/>
      <c r="AW315" s="106"/>
      <c r="AX315" s="106"/>
      <c r="AY315" s="106"/>
      <c r="AZ315" s="106"/>
      <c r="BA315" s="106"/>
      <c r="BB315" s="106"/>
      <c r="BC315" s="106"/>
      <c r="BD315" s="106"/>
      <c r="BE315" s="106"/>
      <c r="BF315" s="106"/>
      <c r="BG315" s="106"/>
      <c r="BH315" s="106"/>
      <c r="BI315" s="106"/>
      <c r="BJ315" s="106"/>
      <c r="BK315" s="106"/>
      <c r="BL315" s="106"/>
      <c r="BM315" s="106"/>
      <c r="BN315" s="106"/>
      <c r="BO315" s="106"/>
      <c r="BP315" s="106"/>
      <c r="BQ315" s="106"/>
      <c r="BR315" s="106"/>
      <c r="BS315" s="106"/>
      <c r="BT315" s="106"/>
      <c r="BU315" s="106"/>
      <c r="BV315" s="106"/>
      <c r="BW315" s="106"/>
      <c r="BX315" s="106"/>
      <c r="BY315" s="106"/>
      <c r="BZ315" s="106"/>
      <c r="CA315" s="106"/>
      <c r="CB315" s="106"/>
      <c r="CC315" s="106"/>
      <c r="CD315" s="106"/>
      <c r="CE315" s="106"/>
      <c r="CF315" s="106"/>
      <c r="CG315" s="106"/>
      <c r="CH315" s="106"/>
      <c r="CI315" s="106"/>
      <c r="CJ315" s="106"/>
      <c r="CK315" s="106"/>
      <c r="CL315" s="106"/>
      <c r="CM315" s="106"/>
      <c r="CN315" s="106"/>
      <c r="CO315" s="106"/>
      <c r="CP315" s="106"/>
      <c r="CQ315" s="106"/>
      <c r="CR315" s="106"/>
      <c r="CS315" s="106"/>
      <c r="CT315" s="106"/>
      <c r="CU315" s="106"/>
      <c r="CV315" s="106"/>
      <c r="CW315" s="106"/>
      <c r="CX315" s="106"/>
      <c r="CY315" s="106"/>
      <c r="CZ315" s="106"/>
      <c r="DA315" s="106"/>
    </row>
    <row r="316" spans="13:105">
      <c r="M316" s="106"/>
      <c r="N316" s="106"/>
      <c r="O316" s="106"/>
      <c r="P316" s="106"/>
      <c r="Q316" s="106"/>
      <c r="R316" s="106"/>
      <c r="S316" s="106"/>
      <c r="T316" s="106"/>
      <c r="U316" s="106"/>
      <c r="V316" s="106"/>
      <c r="W316" s="106"/>
      <c r="X316" s="106"/>
      <c r="Y316" s="106"/>
      <c r="Z316" s="106"/>
      <c r="AA316" s="106"/>
      <c r="AB316" s="106"/>
      <c r="AC316" s="106"/>
      <c r="AD316" s="106"/>
      <c r="AE316" s="106"/>
      <c r="AF316" s="106"/>
      <c r="AG316" s="106"/>
      <c r="AH316" s="106"/>
      <c r="AI316" s="106"/>
      <c r="AJ316" s="106"/>
      <c r="AK316" s="106"/>
      <c r="AL316" s="106"/>
      <c r="AM316" s="106"/>
      <c r="AN316" s="106"/>
      <c r="AO316" s="106"/>
      <c r="AP316" s="106"/>
      <c r="AQ316" s="106"/>
      <c r="AR316" s="106"/>
      <c r="AS316" s="106"/>
      <c r="AT316" s="106"/>
      <c r="AU316" s="106"/>
      <c r="AV316" s="106"/>
      <c r="AW316" s="106"/>
      <c r="AX316" s="106"/>
      <c r="AY316" s="106"/>
      <c r="AZ316" s="106"/>
      <c r="BA316" s="106"/>
      <c r="BB316" s="106"/>
      <c r="BC316" s="106"/>
      <c r="BD316" s="106"/>
      <c r="BE316" s="106"/>
      <c r="BF316" s="106"/>
      <c r="BG316" s="106"/>
      <c r="BH316" s="106"/>
      <c r="BI316" s="106"/>
      <c r="BJ316" s="106"/>
      <c r="BK316" s="106"/>
      <c r="BL316" s="106"/>
      <c r="BM316" s="106"/>
      <c r="BN316" s="106"/>
      <c r="BO316" s="106"/>
      <c r="BP316" s="106"/>
      <c r="BQ316" s="106"/>
      <c r="BR316" s="106"/>
      <c r="BS316" s="106"/>
      <c r="BT316" s="106"/>
      <c r="BU316" s="106"/>
      <c r="BV316" s="106"/>
      <c r="BW316" s="106"/>
      <c r="BX316" s="106"/>
      <c r="BY316" s="106"/>
      <c r="BZ316" s="106"/>
      <c r="CA316" s="106"/>
      <c r="CB316" s="106"/>
      <c r="CC316" s="106"/>
      <c r="CD316" s="106"/>
      <c r="CE316" s="106"/>
      <c r="CF316" s="106"/>
      <c r="CG316" s="106"/>
      <c r="CH316" s="106"/>
      <c r="CI316" s="106"/>
      <c r="CJ316" s="106"/>
      <c r="CK316" s="106"/>
      <c r="CL316" s="106"/>
      <c r="CM316" s="106"/>
      <c r="CN316" s="106"/>
      <c r="CO316" s="106"/>
      <c r="CP316" s="106"/>
      <c r="CQ316" s="106"/>
      <c r="CR316" s="106"/>
      <c r="CS316" s="106"/>
      <c r="CT316" s="106"/>
      <c r="CU316" s="106"/>
      <c r="CV316" s="106"/>
      <c r="CW316" s="106"/>
      <c r="CX316" s="106"/>
      <c r="CY316" s="106"/>
      <c r="CZ316" s="106"/>
      <c r="DA316" s="106"/>
    </row>
    <row r="317" spans="13:105">
      <c r="M317" s="106"/>
      <c r="N317" s="106"/>
      <c r="O317" s="106"/>
      <c r="P317" s="106"/>
      <c r="Q317" s="106"/>
      <c r="R317" s="106"/>
      <c r="S317" s="106"/>
      <c r="T317" s="106"/>
      <c r="U317" s="106"/>
      <c r="V317" s="106"/>
      <c r="W317" s="106"/>
      <c r="X317" s="106"/>
      <c r="Y317" s="106"/>
      <c r="Z317" s="106"/>
      <c r="AA317" s="106"/>
      <c r="AB317" s="106"/>
      <c r="AC317" s="106"/>
      <c r="AD317" s="106"/>
      <c r="AE317" s="106"/>
      <c r="AF317" s="106"/>
      <c r="AG317" s="106"/>
      <c r="AH317" s="106"/>
      <c r="AI317" s="106"/>
      <c r="AJ317" s="106"/>
      <c r="AK317" s="106"/>
      <c r="AL317" s="106"/>
      <c r="AM317" s="106"/>
      <c r="AN317" s="106"/>
      <c r="AO317" s="106"/>
      <c r="AP317" s="106"/>
      <c r="AQ317" s="106"/>
      <c r="AR317" s="106"/>
      <c r="AS317" s="106"/>
      <c r="AT317" s="106"/>
      <c r="AU317" s="106"/>
      <c r="AV317" s="106"/>
      <c r="AW317" s="106"/>
      <c r="AX317" s="106"/>
      <c r="AY317" s="106"/>
      <c r="AZ317" s="106"/>
      <c r="BA317" s="106"/>
      <c r="BB317" s="106"/>
      <c r="BC317" s="106"/>
      <c r="BD317" s="106"/>
      <c r="BE317" s="106"/>
      <c r="BF317" s="106"/>
      <c r="BG317" s="106"/>
      <c r="BH317" s="106"/>
      <c r="BI317" s="106"/>
      <c r="BJ317" s="106"/>
      <c r="BK317" s="106"/>
      <c r="BL317" s="106"/>
      <c r="BM317" s="106"/>
      <c r="BN317" s="106"/>
      <c r="BO317" s="106"/>
      <c r="BP317" s="106"/>
      <c r="BQ317" s="106"/>
      <c r="BR317" s="106"/>
      <c r="BS317" s="106"/>
      <c r="BT317" s="106"/>
      <c r="BU317" s="106"/>
      <c r="BV317" s="106"/>
      <c r="BW317" s="106"/>
      <c r="BX317" s="106"/>
      <c r="BY317" s="106"/>
      <c r="BZ317" s="106"/>
      <c r="CA317" s="106"/>
      <c r="CB317" s="106"/>
      <c r="CC317" s="106"/>
      <c r="CD317" s="106"/>
      <c r="CE317" s="106"/>
      <c r="CF317" s="106"/>
      <c r="CG317" s="106"/>
      <c r="CH317" s="106"/>
      <c r="CI317" s="106"/>
      <c r="CJ317" s="106"/>
      <c r="CK317" s="106"/>
      <c r="CL317" s="106"/>
      <c r="CM317" s="106"/>
      <c r="CN317" s="106"/>
      <c r="CO317" s="106"/>
      <c r="CP317" s="106"/>
      <c r="CQ317" s="106"/>
      <c r="CR317" s="106"/>
      <c r="CS317" s="106"/>
      <c r="CT317" s="106"/>
      <c r="CU317" s="106"/>
      <c r="CV317" s="106"/>
      <c r="CW317" s="106"/>
      <c r="CX317" s="106"/>
      <c r="CY317" s="106"/>
      <c r="CZ317" s="106"/>
      <c r="DA317" s="106"/>
    </row>
    <row r="318" spans="13:105">
      <c r="M318" s="106"/>
      <c r="N318" s="106"/>
      <c r="O318" s="106"/>
      <c r="P318" s="106"/>
      <c r="Q318" s="106"/>
      <c r="R318" s="106"/>
      <c r="S318" s="106"/>
      <c r="T318" s="106"/>
      <c r="U318" s="106"/>
      <c r="V318" s="106"/>
      <c r="W318" s="106"/>
      <c r="X318" s="106"/>
      <c r="Y318" s="106"/>
      <c r="Z318" s="106"/>
      <c r="AA318" s="106"/>
      <c r="AB318" s="106"/>
      <c r="AC318" s="106"/>
      <c r="AD318" s="106"/>
      <c r="AE318" s="106"/>
      <c r="AF318" s="106"/>
      <c r="AG318" s="106"/>
      <c r="AH318" s="106"/>
      <c r="AI318" s="106"/>
      <c r="AJ318" s="106"/>
      <c r="AK318" s="106"/>
      <c r="AL318" s="106"/>
      <c r="AM318" s="106"/>
      <c r="AN318" s="106"/>
      <c r="AO318" s="106"/>
      <c r="AP318" s="106"/>
      <c r="AQ318" s="106"/>
      <c r="AR318" s="106"/>
      <c r="AS318" s="106"/>
      <c r="AT318" s="106"/>
      <c r="AU318" s="106"/>
      <c r="AV318" s="106"/>
      <c r="AW318" s="106"/>
      <c r="AX318" s="106"/>
      <c r="AY318" s="106"/>
      <c r="AZ318" s="106"/>
      <c r="BA318" s="106"/>
      <c r="BB318" s="106"/>
      <c r="BC318" s="106"/>
      <c r="BD318" s="106"/>
      <c r="BE318" s="106"/>
      <c r="BF318" s="106"/>
      <c r="BG318" s="106"/>
      <c r="BH318" s="106"/>
      <c r="BI318" s="106"/>
      <c r="BJ318" s="106"/>
      <c r="BK318" s="106"/>
      <c r="BL318" s="106"/>
      <c r="BM318" s="106"/>
      <c r="BN318" s="106"/>
      <c r="BO318" s="106"/>
      <c r="BP318" s="106"/>
      <c r="BQ318" s="106"/>
      <c r="BR318" s="106"/>
      <c r="BS318" s="106"/>
      <c r="BT318" s="106"/>
      <c r="BU318" s="106"/>
      <c r="BV318" s="106"/>
      <c r="BW318" s="106"/>
      <c r="BX318" s="106"/>
      <c r="BY318" s="106"/>
      <c r="BZ318" s="106"/>
      <c r="CA318" s="106"/>
      <c r="CB318" s="106"/>
      <c r="CC318" s="106"/>
      <c r="CD318" s="106"/>
      <c r="CE318" s="106"/>
      <c r="CF318" s="106"/>
      <c r="CG318" s="106"/>
      <c r="CH318" s="106"/>
      <c r="CI318" s="106"/>
      <c r="CJ318" s="106"/>
      <c r="CK318" s="106"/>
      <c r="CL318" s="106"/>
      <c r="CM318" s="106"/>
      <c r="CN318" s="106"/>
      <c r="CO318" s="106"/>
      <c r="CP318" s="106"/>
      <c r="CQ318" s="106"/>
      <c r="CR318" s="106"/>
      <c r="CS318" s="106"/>
      <c r="CT318" s="106"/>
      <c r="CU318" s="106"/>
      <c r="CV318" s="106"/>
      <c r="CW318" s="106"/>
      <c r="CX318" s="106"/>
      <c r="CY318" s="106"/>
      <c r="CZ318" s="106"/>
      <c r="DA318" s="106"/>
    </row>
    <row r="319" spans="13:105">
      <c r="M319" s="106"/>
      <c r="N319" s="106"/>
      <c r="O319" s="106"/>
      <c r="P319" s="106"/>
      <c r="Q319" s="106"/>
      <c r="R319" s="106"/>
      <c r="S319" s="106"/>
      <c r="T319" s="106"/>
      <c r="U319" s="106"/>
      <c r="V319" s="106"/>
      <c r="W319" s="106"/>
      <c r="X319" s="106"/>
      <c r="Y319" s="106"/>
      <c r="Z319" s="106"/>
      <c r="AA319" s="106"/>
      <c r="AB319" s="106"/>
      <c r="AC319" s="106"/>
      <c r="AD319" s="106"/>
      <c r="AE319" s="106"/>
      <c r="AF319" s="106"/>
      <c r="AG319" s="106"/>
      <c r="AH319" s="106"/>
      <c r="AI319" s="106"/>
      <c r="AJ319" s="106"/>
      <c r="AK319" s="106"/>
      <c r="AL319" s="106"/>
      <c r="AM319" s="106"/>
      <c r="AN319" s="106"/>
      <c r="AO319" s="106"/>
      <c r="AP319" s="106"/>
      <c r="AQ319" s="106"/>
      <c r="AR319" s="106"/>
      <c r="AS319" s="106"/>
      <c r="AT319" s="106"/>
      <c r="AU319" s="106"/>
      <c r="AV319" s="106"/>
      <c r="AW319" s="106"/>
      <c r="AX319" s="106"/>
      <c r="AY319" s="106"/>
      <c r="AZ319" s="106"/>
      <c r="BA319" s="106"/>
      <c r="BB319" s="106"/>
      <c r="BC319" s="106"/>
      <c r="BD319" s="106"/>
      <c r="BE319" s="106"/>
      <c r="BF319" s="106"/>
      <c r="BG319" s="106"/>
      <c r="BH319" s="106"/>
      <c r="BI319" s="106"/>
      <c r="BJ319" s="106"/>
      <c r="BK319" s="106"/>
      <c r="BL319" s="106"/>
      <c r="BM319" s="106"/>
      <c r="BN319" s="106"/>
      <c r="BO319" s="106"/>
      <c r="BP319" s="106"/>
      <c r="BQ319" s="106"/>
      <c r="BR319" s="106"/>
      <c r="BS319" s="106"/>
      <c r="BT319" s="106"/>
      <c r="BU319" s="106"/>
      <c r="BV319" s="106"/>
      <c r="BW319" s="106"/>
      <c r="BX319" s="106"/>
      <c r="BY319" s="106"/>
      <c r="BZ319" s="106"/>
      <c r="CA319" s="106"/>
      <c r="CB319" s="106"/>
      <c r="CC319" s="106"/>
      <c r="CD319" s="106"/>
      <c r="CE319" s="106"/>
      <c r="CF319" s="106"/>
      <c r="CG319" s="106"/>
      <c r="CH319" s="106"/>
      <c r="CI319" s="106"/>
      <c r="CJ319" s="106"/>
      <c r="CK319" s="106"/>
      <c r="CL319" s="106"/>
      <c r="CM319" s="106"/>
      <c r="CN319" s="106"/>
      <c r="CO319" s="106"/>
      <c r="CP319" s="106"/>
      <c r="CQ319" s="106"/>
      <c r="CR319" s="106"/>
      <c r="CS319" s="106"/>
      <c r="CT319" s="106"/>
      <c r="CU319" s="106"/>
      <c r="CV319" s="106"/>
      <c r="CW319" s="106"/>
      <c r="CX319" s="106"/>
      <c r="CY319" s="106"/>
      <c r="CZ319" s="106"/>
      <c r="DA319" s="106"/>
    </row>
    <row r="320" spans="13:105">
      <c r="M320" s="106"/>
      <c r="N320" s="106"/>
      <c r="O320" s="106"/>
      <c r="P320" s="106"/>
      <c r="Q320" s="106"/>
      <c r="R320" s="106"/>
      <c r="S320" s="106"/>
      <c r="T320" s="106"/>
      <c r="U320" s="106"/>
      <c r="V320" s="106"/>
      <c r="W320" s="106"/>
      <c r="X320" s="106"/>
      <c r="Y320" s="106"/>
      <c r="Z320" s="106"/>
      <c r="AA320" s="106"/>
      <c r="AB320" s="106"/>
      <c r="AC320" s="106"/>
      <c r="AD320" s="106"/>
      <c r="AE320" s="106"/>
      <c r="AF320" s="106"/>
      <c r="AG320" s="106"/>
      <c r="AH320" s="106"/>
      <c r="AI320" s="106"/>
      <c r="AJ320" s="106"/>
      <c r="AK320" s="106"/>
      <c r="AL320" s="106"/>
      <c r="AM320" s="106"/>
      <c r="AN320" s="106"/>
      <c r="AO320" s="106"/>
      <c r="AP320" s="106"/>
      <c r="AQ320" s="106"/>
      <c r="AR320" s="106"/>
      <c r="AS320" s="106"/>
      <c r="AT320" s="106"/>
      <c r="AU320" s="106"/>
      <c r="AV320" s="106"/>
      <c r="AW320" s="106"/>
      <c r="AX320" s="106"/>
      <c r="AY320" s="106"/>
      <c r="AZ320" s="106"/>
      <c r="BA320" s="106"/>
      <c r="BB320" s="106"/>
      <c r="BC320" s="106"/>
      <c r="BD320" s="106"/>
      <c r="BE320" s="106"/>
      <c r="BF320" s="106"/>
      <c r="BG320" s="106"/>
      <c r="BH320" s="106"/>
      <c r="BI320" s="106"/>
      <c r="BJ320" s="106"/>
      <c r="BK320" s="106"/>
      <c r="BL320" s="106"/>
      <c r="BM320" s="106"/>
      <c r="BN320" s="106"/>
      <c r="BO320" s="106"/>
      <c r="BP320" s="106"/>
      <c r="BQ320" s="106"/>
      <c r="BR320" s="106"/>
      <c r="BS320" s="106"/>
      <c r="BT320" s="106"/>
      <c r="BU320" s="106"/>
      <c r="BV320" s="106"/>
      <c r="BW320" s="106"/>
      <c r="BX320" s="106"/>
      <c r="BY320" s="106"/>
      <c r="BZ320" s="106"/>
      <c r="CA320" s="106"/>
      <c r="CB320" s="106"/>
      <c r="CC320" s="106"/>
      <c r="CD320" s="106"/>
      <c r="CE320" s="106"/>
      <c r="CF320" s="106"/>
      <c r="CG320" s="106"/>
      <c r="CH320" s="106"/>
      <c r="CI320" s="106"/>
      <c r="CJ320" s="106"/>
      <c r="CK320" s="106"/>
      <c r="CL320" s="106"/>
      <c r="CM320" s="106"/>
      <c r="CN320" s="106"/>
      <c r="CO320" s="106"/>
      <c r="CP320" s="106"/>
      <c r="CQ320" s="106"/>
      <c r="CR320" s="106"/>
      <c r="CS320" s="106"/>
      <c r="CT320" s="106"/>
      <c r="CU320" s="106"/>
      <c r="CV320" s="106"/>
      <c r="CW320" s="106"/>
      <c r="CX320" s="106"/>
      <c r="CY320" s="106"/>
      <c r="CZ320" s="106"/>
      <c r="DA320" s="106"/>
    </row>
    <row r="321" spans="13:105">
      <c r="M321" s="106"/>
      <c r="N321" s="106"/>
      <c r="O321" s="106"/>
      <c r="P321" s="106"/>
      <c r="Q321" s="106"/>
      <c r="R321" s="106"/>
      <c r="S321" s="106"/>
      <c r="T321" s="106"/>
      <c r="U321" s="106"/>
      <c r="V321" s="106"/>
      <c r="W321" s="106"/>
      <c r="X321" s="106"/>
      <c r="Y321" s="106"/>
      <c r="Z321" s="106"/>
      <c r="AA321" s="106"/>
      <c r="AB321" s="106"/>
      <c r="AC321" s="106"/>
      <c r="AD321" s="106"/>
      <c r="AE321" s="106"/>
      <c r="AF321" s="106"/>
      <c r="AG321" s="106"/>
      <c r="AH321" s="106"/>
      <c r="AI321" s="106"/>
      <c r="AJ321" s="106"/>
      <c r="AK321" s="106"/>
      <c r="AL321" s="106"/>
      <c r="AM321" s="106"/>
      <c r="AN321" s="106"/>
      <c r="AO321" s="106"/>
      <c r="AP321" s="106"/>
      <c r="AQ321" s="106"/>
      <c r="AR321" s="106"/>
      <c r="AS321" s="106"/>
      <c r="AT321" s="106"/>
      <c r="AU321" s="106"/>
      <c r="AV321" s="106"/>
      <c r="AW321" s="106"/>
      <c r="AX321" s="106"/>
      <c r="AY321" s="106"/>
      <c r="AZ321" s="106"/>
      <c r="BA321" s="106"/>
      <c r="BB321" s="106"/>
      <c r="BC321" s="106"/>
      <c r="BD321" s="106"/>
      <c r="BE321" s="106"/>
      <c r="BF321" s="106"/>
      <c r="BG321" s="106"/>
      <c r="BH321" s="106"/>
      <c r="BI321" s="106"/>
      <c r="BJ321" s="106"/>
      <c r="BK321" s="106"/>
      <c r="BL321" s="106"/>
      <c r="BM321" s="106"/>
      <c r="BN321" s="106"/>
      <c r="BO321" s="106"/>
      <c r="BP321" s="106"/>
      <c r="BQ321" s="106"/>
      <c r="BR321" s="106"/>
      <c r="BS321" s="106"/>
      <c r="BT321" s="106"/>
      <c r="BU321" s="106"/>
      <c r="BV321" s="106"/>
      <c r="BW321" s="106"/>
      <c r="BX321" s="106"/>
      <c r="BY321" s="106"/>
      <c r="BZ321" s="106"/>
      <c r="CA321" s="106"/>
      <c r="CB321" s="106"/>
      <c r="CC321" s="106"/>
      <c r="CD321" s="106"/>
      <c r="CE321" s="106"/>
      <c r="CF321" s="106"/>
      <c r="CG321" s="106"/>
      <c r="CH321" s="106"/>
      <c r="CI321" s="106"/>
      <c r="CJ321" s="106"/>
      <c r="CK321" s="106"/>
      <c r="CL321" s="106"/>
      <c r="CM321" s="106"/>
      <c r="CN321" s="106"/>
      <c r="CO321" s="106"/>
      <c r="CP321" s="106"/>
      <c r="CQ321" s="106"/>
      <c r="CR321" s="106"/>
      <c r="CS321" s="106"/>
      <c r="CT321" s="106"/>
      <c r="CU321" s="106"/>
      <c r="CV321" s="106"/>
      <c r="CW321" s="106"/>
      <c r="CX321" s="106"/>
      <c r="CY321" s="106"/>
      <c r="CZ321" s="106"/>
      <c r="DA321" s="106"/>
    </row>
    <row r="322" spans="13:105">
      <c r="M322" s="106"/>
      <c r="N322" s="106"/>
      <c r="O322" s="106"/>
      <c r="P322" s="106"/>
      <c r="Q322" s="106"/>
      <c r="R322" s="106"/>
      <c r="S322" s="106"/>
      <c r="T322" s="106"/>
      <c r="U322" s="106"/>
      <c r="V322" s="106"/>
      <c r="W322" s="106"/>
      <c r="X322" s="106"/>
      <c r="Y322" s="106"/>
      <c r="Z322" s="106"/>
      <c r="AA322" s="106"/>
      <c r="AB322" s="106"/>
      <c r="AC322" s="106"/>
      <c r="AD322" s="106"/>
      <c r="AE322" s="106"/>
      <c r="AF322" s="106"/>
      <c r="AG322" s="106"/>
      <c r="AH322" s="106"/>
      <c r="AI322" s="106"/>
      <c r="AJ322" s="106"/>
      <c r="AK322" s="106"/>
      <c r="AL322" s="106"/>
      <c r="AM322" s="106"/>
      <c r="AN322" s="106"/>
      <c r="AO322" s="106"/>
      <c r="AP322" s="106"/>
      <c r="AQ322" s="106"/>
      <c r="AR322" s="106"/>
      <c r="AS322" s="106"/>
      <c r="AT322" s="106"/>
      <c r="AU322" s="106"/>
      <c r="AV322" s="106"/>
      <c r="AW322" s="106"/>
      <c r="AX322" s="106"/>
      <c r="AY322" s="106"/>
      <c r="AZ322" s="106"/>
      <c r="BA322" s="106"/>
      <c r="BB322" s="106"/>
      <c r="BC322" s="106"/>
      <c r="BD322" s="106"/>
      <c r="BE322" s="106"/>
      <c r="BF322" s="106"/>
      <c r="BG322" s="106"/>
      <c r="BH322" s="106"/>
      <c r="BI322" s="106"/>
      <c r="BJ322" s="106"/>
      <c r="BK322" s="106"/>
      <c r="BL322" s="106"/>
      <c r="BM322" s="106"/>
      <c r="BN322" s="106"/>
      <c r="BO322" s="106"/>
      <c r="BP322" s="106"/>
      <c r="BQ322" s="106"/>
      <c r="BR322" s="106"/>
      <c r="BS322" s="106"/>
      <c r="BT322" s="106"/>
      <c r="BU322" s="106"/>
      <c r="BV322" s="106"/>
      <c r="BW322" s="106"/>
      <c r="BX322" s="106"/>
      <c r="BY322" s="106"/>
      <c r="BZ322" s="106"/>
      <c r="CA322" s="106"/>
      <c r="CB322" s="106"/>
      <c r="CC322" s="106"/>
      <c r="CD322" s="106"/>
      <c r="CE322" s="106"/>
      <c r="CF322" s="106"/>
      <c r="CG322" s="106"/>
      <c r="CH322" s="106"/>
      <c r="CI322" s="106"/>
      <c r="CJ322" s="106"/>
      <c r="CK322" s="106"/>
      <c r="CL322" s="106"/>
      <c r="CM322" s="106"/>
      <c r="CN322" s="106"/>
      <c r="CO322" s="106"/>
      <c r="CP322" s="106"/>
      <c r="CQ322" s="106"/>
      <c r="CR322" s="106"/>
      <c r="CS322" s="106"/>
      <c r="CT322" s="106"/>
      <c r="CU322" s="106"/>
      <c r="CV322" s="106"/>
      <c r="CW322" s="106"/>
      <c r="CX322" s="106"/>
      <c r="CY322" s="106"/>
      <c r="CZ322" s="106"/>
      <c r="DA322" s="106"/>
    </row>
    <row r="323" spans="13:105">
      <c r="M323" s="106"/>
      <c r="N323" s="106"/>
      <c r="O323" s="106"/>
      <c r="P323" s="106"/>
      <c r="Q323" s="106"/>
      <c r="R323" s="106"/>
      <c r="S323" s="106"/>
      <c r="T323" s="106"/>
      <c r="U323" s="106"/>
      <c r="V323" s="106"/>
      <c r="W323" s="106"/>
      <c r="X323" s="106"/>
      <c r="Y323" s="106"/>
      <c r="Z323" s="106"/>
      <c r="AA323" s="106"/>
      <c r="AB323" s="106"/>
      <c r="AC323" s="106"/>
      <c r="AD323" s="106"/>
      <c r="AE323" s="106"/>
      <c r="AF323" s="106"/>
      <c r="AG323" s="106"/>
      <c r="AH323" s="106"/>
      <c r="AI323" s="106"/>
      <c r="AJ323" s="106"/>
      <c r="AK323" s="106"/>
      <c r="AL323" s="106"/>
      <c r="AM323" s="106"/>
      <c r="AN323" s="106"/>
      <c r="AO323" s="106"/>
      <c r="AP323" s="106"/>
      <c r="AQ323" s="106"/>
      <c r="AR323" s="106"/>
      <c r="AS323" s="106"/>
      <c r="AT323" s="106"/>
      <c r="AU323" s="106"/>
      <c r="AV323" s="106"/>
      <c r="AW323" s="106"/>
      <c r="AX323" s="106"/>
      <c r="AY323" s="106"/>
      <c r="AZ323" s="106"/>
      <c r="BA323" s="106"/>
      <c r="BB323" s="106"/>
      <c r="BC323" s="106"/>
      <c r="BD323" s="106"/>
      <c r="BE323" s="106"/>
      <c r="BF323" s="106"/>
      <c r="BG323" s="106"/>
      <c r="BH323" s="106"/>
      <c r="BI323" s="106"/>
      <c r="BJ323" s="106"/>
      <c r="BK323" s="106"/>
      <c r="BL323" s="106"/>
      <c r="BM323" s="106"/>
      <c r="BN323" s="106"/>
      <c r="BO323" s="106"/>
      <c r="BP323" s="106"/>
      <c r="BQ323" s="106"/>
      <c r="BR323" s="106"/>
      <c r="BS323" s="106"/>
      <c r="BT323" s="106"/>
      <c r="BU323" s="106"/>
      <c r="BV323" s="106"/>
      <c r="BW323" s="106"/>
      <c r="BX323" s="106"/>
      <c r="BY323" s="106"/>
      <c r="BZ323" s="106"/>
      <c r="CA323" s="106"/>
      <c r="CB323" s="106"/>
      <c r="CC323" s="106"/>
      <c r="CD323" s="106"/>
      <c r="CE323" s="106"/>
      <c r="CF323" s="106"/>
      <c r="CG323" s="106"/>
      <c r="CH323" s="106"/>
      <c r="CI323" s="106"/>
      <c r="CJ323" s="106"/>
      <c r="CK323" s="106"/>
      <c r="CL323" s="106"/>
      <c r="CM323" s="106"/>
      <c r="CN323" s="106"/>
      <c r="CO323" s="106"/>
      <c r="CP323" s="106"/>
      <c r="CQ323" s="106"/>
      <c r="CR323" s="106"/>
      <c r="CS323" s="106"/>
      <c r="CT323" s="106"/>
      <c r="CU323" s="106"/>
      <c r="CV323" s="106"/>
      <c r="CW323" s="106"/>
      <c r="CX323" s="106"/>
      <c r="CY323" s="106"/>
      <c r="CZ323" s="106"/>
      <c r="DA323" s="106"/>
    </row>
    <row r="324" spans="13:105">
      <c r="M324" s="106"/>
      <c r="N324" s="106"/>
      <c r="O324" s="106"/>
      <c r="P324" s="106"/>
      <c r="Q324" s="106"/>
      <c r="R324" s="106"/>
      <c r="S324" s="106"/>
      <c r="T324" s="106"/>
      <c r="U324" s="106"/>
      <c r="V324" s="106"/>
      <c r="W324" s="106"/>
      <c r="X324" s="106"/>
      <c r="Y324" s="106"/>
      <c r="Z324" s="106"/>
      <c r="AA324" s="106"/>
      <c r="AB324" s="106"/>
      <c r="AC324" s="106"/>
      <c r="AD324" s="106"/>
      <c r="AE324" s="106"/>
      <c r="AF324" s="106"/>
      <c r="AG324" s="106"/>
      <c r="AH324" s="106"/>
      <c r="AI324" s="106"/>
      <c r="AJ324" s="106"/>
      <c r="AK324" s="106"/>
      <c r="AL324" s="106"/>
      <c r="AM324" s="106"/>
      <c r="AN324" s="106"/>
      <c r="AO324" s="106"/>
      <c r="AP324" s="106"/>
      <c r="AQ324" s="106"/>
      <c r="AR324" s="106"/>
      <c r="AS324" s="106"/>
      <c r="AT324" s="106"/>
      <c r="AU324" s="106"/>
      <c r="AV324" s="106"/>
      <c r="AW324" s="106"/>
      <c r="AX324" s="106"/>
      <c r="AY324" s="106"/>
      <c r="AZ324" s="106"/>
      <c r="BA324" s="106"/>
      <c r="BB324" s="106"/>
      <c r="BC324" s="106"/>
      <c r="BD324" s="106"/>
      <c r="BE324" s="106"/>
      <c r="BF324" s="106"/>
      <c r="BG324" s="106"/>
      <c r="BH324" s="106"/>
      <c r="BI324" s="106"/>
      <c r="BJ324" s="106"/>
      <c r="BK324" s="106"/>
      <c r="BL324" s="106"/>
      <c r="BM324" s="106"/>
      <c r="BN324" s="106"/>
      <c r="BO324" s="106"/>
      <c r="BP324" s="106"/>
      <c r="BQ324" s="106"/>
      <c r="BR324" s="106"/>
      <c r="BS324" s="106"/>
      <c r="BT324" s="106"/>
      <c r="BU324" s="106"/>
      <c r="BV324" s="106"/>
      <c r="BW324" s="106"/>
      <c r="BX324" s="106"/>
      <c r="BY324" s="106"/>
      <c r="BZ324" s="106"/>
      <c r="CA324" s="106"/>
      <c r="CB324" s="106"/>
      <c r="CC324" s="106"/>
      <c r="CD324" s="106"/>
      <c r="CE324" s="106"/>
      <c r="CF324" s="106"/>
      <c r="CG324" s="106"/>
      <c r="CH324" s="106"/>
      <c r="CI324" s="106"/>
      <c r="CJ324" s="106"/>
      <c r="CK324" s="106"/>
      <c r="CL324" s="106"/>
      <c r="CM324" s="106"/>
      <c r="CN324" s="106"/>
      <c r="CO324" s="106"/>
      <c r="CP324" s="106"/>
      <c r="CQ324" s="106"/>
      <c r="CR324" s="106"/>
      <c r="CS324" s="106"/>
      <c r="CT324" s="106"/>
      <c r="CU324" s="106"/>
      <c r="CV324" s="106"/>
      <c r="CW324" s="106"/>
      <c r="CX324" s="106"/>
      <c r="CY324" s="106"/>
      <c r="CZ324" s="106"/>
      <c r="DA324" s="106"/>
    </row>
    <row r="325" spans="13:105">
      <c r="M325" s="106"/>
      <c r="N325" s="106"/>
      <c r="O325" s="106"/>
      <c r="P325" s="106"/>
      <c r="Q325" s="106"/>
      <c r="R325" s="106"/>
      <c r="S325" s="106"/>
      <c r="T325" s="106"/>
      <c r="U325" s="106"/>
      <c r="V325" s="106"/>
      <c r="W325" s="106"/>
      <c r="X325" s="106"/>
      <c r="Y325" s="106"/>
      <c r="Z325" s="106"/>
      <c r="AA325" s="106"/>
      <c r="AB325" s="106"/>
      <c r="AC325" s="106"/>
      <c r="AD325" s="106"/>
      <c r="AE325" s="106"/>
      <c r="AF325" s="106"/>
      <c r="AG325" s="106"/>
      <c r="AH325" s="106"/>
      <c r="AI325" s="106"/>
      <c r="AJ325" s="106"/>
      <c r="AK325" s="106"/>
      <c r="AL325" s="106"/>
      <c r="AM325" s="106"/>
      <c r="AN325" s="106"/>
      <c r="AO325" s="106"/>
      <c r="AP325" s="106"/>
      <c r="AQ325" s="106"/>
      <c r="AR325" s="106"/>
      <c r="AS325" s="106"/>
      <c r="AT325" s="106"/>
      <c r="AU325" s="106"/>
      <c r="AV325" s="106"/>
      <c r="AW325" s="106"/>
      <c r="AX325" s="106"/>
      <c r="AY325" s="106"/>
      <c r="AZ325" s="106"/>
      <c r="BA325" s="106"/>
      <c r="BB325" s="106"/>
      <c r="BC325" s="106"/>
      <c r="BD325" s="106"/>
      <c r="BE325" s="106"/>
      <c r="BF325" s="106"/>
      <c r="BG325" s="106"/>
      <c r="BH325" s="106"/>
      <c r="BI325" s="106"/>
      <c r="BJ325" s="106"/>
      <c r="BK325" s="106"/>
      <c r="BL325" s="106"/>
      <c r="BM325" s="106"/>
      <c r="BN325" s="106"/>
      <c r="BO325" s="106"/>
      <c r="BP325" s="106"/>
      <c r="BQ325" s="106"/>
      <c r="BR325" s="106"/>
      <c r="BS325" s="106"/>
      <c r="BT325" s="106"/>
      <c r="BU325" s="106"/>
      <c r="BV325" s="106"/>
      <c r="BW325" s="106"/>
      <c r="BX325" s="106"/>
      <c r="BY325" s="106"/>
      <c r="BZ325" s="106"/>
      <c r="CA325" s="106"/>
      <c r="CB325" s="106"/>
      <c r="CC325" s="106"/>
      <c r="CD325" s="106"/>
      <c r="CE325" s="106"/>
      <c r="CF325" s="106"/>
      <c r="CG325" s="106"/>
      <c r="CH325" s="106"/>
      <c r="CI325" s="106"/>
      <c r="CJ325" s="106"/>
      <c r="CK325" s="106"/>
      <c r="CL325" s="106"/>
      <c r="CM325" s="106"/>
      <c r="CN325" s="106"/>
      <c r="CO325" s="106"/>
      <c r="CP325" s="106"/>
      <c r="CQ325" s="106"/>
      <c r="CR325" s="106"/>
      <c r="CS325" s="106"/>
      <c r="CT325" s="106"/>
      <c r="CU325" s="106"/>
      <c r="CV325" s="106"/>
      <c r="CW325" s="106"/>
      <c r="CX325" s="106"/>
      <c r="CY325" s="106"/>
      <c r="CZ325" s="106"/>
      <c r="DA325" s="106"/>
    </row>
    <row r="326" spans="13:105">
      <c r="M326" s="106"/>
      <c r="N326" s="106"/>
      <c r="O326" s="106"/>
      <c r="P326" s="106"/>
      <c r="Q326" s="106"/>
      <c r="R326" s="106"/>
      <c r="S326" s="106"/>
      <c r="T326" s="106"/>
      <c r="U326" s="106"/>
      <c r="V326" s="106"/>
      <c r="W326" s="106"/>
      <c r="X326" s="106"/>
      <c r="Y326" s="106"/>
      <c r="Z326" s="106"/>
      <c r="AA326" s="106"/>
      <c r="AB326" s="106"/>
      <c r="AC326" s="106"/>
      <c r="AD326" s="106"/>
      <c r="AE326" s="106"/>
      <c r="AF326" s="106"/>
      <c r="AG326" s="106"/>
      <c r="AH326" s="106"/>
      <c r="AI326" s="106"/>
      <c r="AJ326" s="106"/>
      <c r="AK326" s="106"/>
      <c r="AL326" s="106"/>
      <c r="AM326" s="106"/>
      <c r="AN326" s="106"/>
      <c r="AO326" s="106"/>
      <c r="AP326" s="106"/>
      <c r="AQ326" s="106"/>
      <c r="AR326" s="106"/>
      <c r="AS326" s="106"/>
      <c r="AT326" s="106"/>
      <c r="AU326" s="106"/>
      <c r="AV326" s="106"/>
      <c r="AW326" s="106"/>
      <c r="AX326" s="106"/>
      <c r="AY326" s="106"/>
      <c r="AZ326" s="106"/>
      <c r="BA326" s="106"/>
      <c r="BB326" s="106"/>
      <c r="BC326" s="106"/>
      <c r="BD326" s="106"/>
      <c r="BE326" s="106"/>
      <c r="BF326" s="106"/>
      <c r="BG326" s="106"/>
      <c r="BH326" s="106"/>
      <c r="BI326" s="106"/>
      <c r="BJ326" s="106"/>
      <c r="BK326" s="106"/>
      <c r="BL326" s="106"/>
      <c r="BM326" s="106"/>
      <c r="BN326" s="106"/>
      <c r="BO326" s="106"/>
      <c r="BP326" s="106"/>
      <c r="BQ326" s="106"/>
      <c r="BR326" s="106"/>
      <c r="BS326" s="106"/>
      <c r="BT326" s="106"/>
      <c r="BU326" s="106"/>
      <c r="BV326" s="106"/>
      <c r="BW326" s="106"/>
      <c r="BX326" s="106"/>
      <c r="BY326" s="106"/>
      <c r="BZ326" s="106"/>
      <c r="CA326" s="106"/>
      <c r="CB326" s="106"/>
      <c r="CC326" s="106"/>
      <c r="CD326" s="106"/>
      <c r="CE326" s="106"/>
      <c r="CF326" s="106"/>
      <c r="CG326" s="106"/>
      <c r="CH326" s="106"/>
      <c r="CI326" s="106"/>
      <c r="CJ326" s="106"/>
      <c r="CK326" s="106"/>
      <c r="CL326" s="106"/>
      <c r="CM326" s="106"/>
      <c r="CN326" s="106"/>
      <c r="CO326" s="106"/>
      <c r="CP326" s="106"/>
      <c r="CQ326" s="106"/>
      <c r="CR326" s="106"/>
      <c r="CS326" s="106"/>
      <c r="CT326" s="106"/>
      <c r="CU326" s="106"/>
      <c r="CV326" s="106"/>
      <c r="CW326" s="106"/>
      <c r="CX326" s="106"/>
      <c r="CY326" s="106"/>
      <c r="CZ326" s="106"/>
      <c r="DA326" s="106"/>
    </row>
    <row r="327" spans="13:105">
      <c r="M327" s="106"/>
      <c r="N327" s="106"/>
      <c r="O327" s="106"/>
      <c r="P327" s="106"/>
      <c r="Q327" s="106"/>
      <c r="R327" s="106"/>
      <c r="S327" s="106"/>
      <c r="T327" s="106"/>
      <c r="U327" s="106"/>
      <c r="V327" s="106"/>
      <c r="W327" s="106"/>
      <c r="X327" s="106"/>
      <c r="Y327" s="106"/>
      <c r="Z327" s="106"/>
      <c r="AA327" s="106"/>
      <c r="AB327" s="106"/>
      <c r="AC327" s="106"/>
      <c r="AD327" s="106"/>
      <c r="AE327" s="106"/>
      <c r="AF327" s="106"/>
      <c r="AG327" s="106"/>
      <c r="AH327" s="106"/>
      <c r="AI327" s="106"/>
      <c r="AJ327" s="106"/>
      <c r="AK327" s="106"/>
      <c r="AL327" s="106"/>
      <c r="AM327" s="106"/>
      <c r="AN327" s="106"/>
      <c r="AO327" s="106"/>
      <c r="AP327" s="106"/>
      <c r="AQ327" s="106"/>
      <c r="AR327" s="106"/>
      <c r="AS327" s="106"/>
      <c r="AT327" s="106"/>
      <c r="AU327" s="106"/>
      <c r="AV327" s="106"/>
      <c r="AW327" s="106"/>
      <c r="AX327" s="106"/>
      <c r="AY327" s="106"/>
      <c r="AZ327" s="106"/>
      <c r="BA327" s="106"/>
      <c r="BB327" s="106"/>
      <c r="BC327" s="106"/>
      <c r="BD327" s="106"/>
      <c r="BE327" s="106"/>
      <c r="BF327" s="106"/>
      <c r="BG327" s="106"/>
      <c r="BH327" s="106"/>
      <c r="BI327" s="106"/>
      <c r="BJ327" s="106"/>
      <c r="BK327" s="106"/>
      <c r="BL327" s="106"/>
      <c r="BM327" s="106"/>
      <c r="BN327" s="106"/>
      <c r="BO327" s="106"/>
      <c r="BP327" s="106"/>
      <c r="BQ327" s="106"/>
      <c r="BR327" s="106"/>
      <c r="BS327" s="106"/>
      <c r="BT327" s="106"/>
      <c r="BU327" s="106"/>
      <c r="BV327" s="106"/>
      <c r="BW327" s="106"/>
      <c r="BX327" s="106"/>
      <c r="BY327" s="106"/>
      <c r="BZ327" s="106"/>
      <c r="CA327" s="106"/>
      <c r="CB327" s="106"/>
      <c r="CC327" s="106"/>
      <c r="CD327" s="106"/>
      <c r="CE327" s="106"/>
      <c r="CF327" s="106"/>
      <c r="CG327" s="106"/>
      <c r="CH327" s="106"/>
      <c r="CI327" s="106"/>
      <c r="CJ327" s="106"/>
      <c r="CK327" s="106"/>
      <c r="CL327" s="106"/>
      <c r="CM327" s="106"/>
      <c r="CN327" s="106"/>
      <c r="CO327" s="106"/>
      <c r="CP327" s="106"/>
      <c r="CQ327" s="106"/>
      <c r="CR327" s="106"/>
      <c r="CS327" s="106"/>
      <c r="CT327" s="106"/>
      <c r="CU327" s="106"/>
      <c r="CV327" s="106"/>
      <c r="CW327" s="106"/>
      <c r="CX327" s="106"/>
      <c r="CY327" s="106"/>
      <c r="CZ327" s="106"/>
      <c r="DA327" s="106"/>
    </row>
    <row r="328" spans="13:105">
      <c r="M328" s="106"/>
      <c r="N328" s="106"/>
      <c r="O328" s="106"/>
      <c r="P328" s="106"/>
      <c r="Q328" s="106"/>
      <c r="R328" s="106"/>
      <c r="S328" s="106"/>
      <c r="T328" s="106"/>
      <c r="U328" s="106"/>
      <c r="V328" s="106"/>
      <c r="W328" s="106"/>
      <c r="X328" s="106"/>
      <c r="Y328" s="106"/>
      <c r="Z328" s="106"/>
      <c r="AA328" s="106"/>
      <c r="AB328" s="106"/>
      <c r="AC328" s="106"/>
      <c r="AD328" s="106"/>
      <c r="AE328" s="106"/>
      <c r="AF328" s="106"/>
      <c r="AG328" s="106"/>
      <c r="AH328" s="106"/>
      <c r="AI328" s="106"/>
      <c r="AJ328" s="106"/>
      <c r="AK328" s="106"/>
      <c r="AL328" s="106"/>
      <c r="AM328" s="106"/>
      <c r="AN328" s="106"/>
      <c r="AO328" s="106"/>
      <c r="AP328" s="106"/>
      <c r="AQ328" s="106"/>
      <c r="AR328" s="106"/>
      <c r="AS328" s="106"/>
      <c r="AT328" s="106"/>
      <c r="AU328" s="106"/>
      <c r="AV328" s="106"/>
      <c r="AW328" s="106"/>
      <c r="AX328" s="106"/>
      <c r="AY328" s="106"/>
      <c r="AZ328" s="106"/>
      <c r="BA328" s="106"/>
      <c r="BB328" s="106"/>
      <c r="BC328" s="106"/>
      <c r="BD328" s="106"/>
      <c r="BE328" s="106"/>
      <c r="BF328" s="106"/>
      <c r="BG328" s="106"/>
      <c r="BH328" s="106"/>
      <c r="BI328" s="106"/>
      <c r="BJ328" s="106"/>
      <c r="BK328" s="106"/>
      <c r="BL328" s="106"/>
      <c r="BM328" s="106"/>
      <c r="BN328" s="106"/>
      <c r="BO328" s="106"/>
      <c r="BP328" s="106"/>
      <c r="BQ328" s="106"/>
      <c r="BR328" s="106"/>
      <c r="BS328" s="106"/>
      <c r="BT328" s="106"/>
      <c r="BU328" s="106"/>
      <c r="BV328" s="106"/>
      <c r="BW328" s="106"/>
      <c r="BX328" s="106"/>
      <c r="BY328" s="106"/>
      <c r="BZ328" s="106"/>
      <c r="CA328" s="106"/>
      <c r="CB328" s="106"/>
      <c r="CC328" s="106"/>
      <c r="CD328" s="106"/>
      <c r="CE328" s="106"/>
      <c r="CF328" s="106"/>
      <c r="CG328" s="106"/>
      <c r="CH328" s="106"/>
      <c r="CI328" s="106"/>
      <c r="CJ328" s="106"/>
      <c r="CK328" s="106"/>
      <c r="CL328" s="106"/>
      <c r="CM328" s="106"/>
      <c r="CN328" s="106"/>
      <c r="CO328" s="106"/>
      <c r="CP328" s="106"/>
      <c r="CQ328" s="106"/>
      <c r="CR328" s="106"/>
      <c r="CS328" s="106"/>
      <c r="CT328" s="106"/>
      <c r="CU328" s="106"/>
      <c r="CV328" s="106"/>
      <c r="CW328" s="106"/>
      <c r="CX328" s="106"/>
      <c r="CY328" s="106"/>
      <c r="CZ328" s="106"/>
      <c r="DA328" s="106"/>
    </row>
    <row r="329" spans="13:105">
      <c r="M329" s="106"/>
      <c r="N329" s="106"/>
      <c r="O329" s="106"/>
      <c r="P329" s="106"/>
      <c r="Q329" s="106"/>
      <c r="R329" s="106"/>
      <c r="S329" s="106"/>
      <c r="T329" s="106"/>
      <c r="U329" s="106"/>
      <c r="V329" s="106"/>
      <c r="W329" s="106"/>
      <c r="X329" s="106"/>
      <c r="Y329" s="106"/>
      <c r="Z329" s="106"/>
      <c r="AA329" s="106"/>
      <c r="AB329" s="106"/>
      <c r="AC329" s="106"/>
      <c r="AD329" s="106"/>
      <c r="AE329" s="106"/>
      <c r="AF329" s="106"/>
      <c r="AG329" s="106"/>
      <c r="AH329" s="106"/>
      <c r="AI329" s="106"/>
      <c r="AJ329" s="106"/>
      <c r="AK329" s="106"/>
      <c r="AL329" s="106"/>
      <c r="AM329" s="106"/>
      <c r="AN329" s="106"/>
      <c r="AO329" s="106"/>
      <c r="AP329" s="106"/>
      <c r="AQ329" s="106"/>
      <c r="AR329" s="106"/>
      <c r="AS329" s="106"/>
      <c r="AT329" s="106"/>
      <c r="AU329" s="106"/>
      <c r="AV329" s="106"/>
      <c r="AW329" s="106"/>
      <c r="AX329" s="106"/>
      <c r="AY329" s="106"/>
      <c r="AZ329" s="106"/>
      <c r="BA329" s="106"/>
      <c r="BB329" s="106"/>
      <c r="BC329" s="106"/>
      <c r="BD329" s="106"/>
      <c r="BE329" s="106"/>
      <c r="BF329" s="106"/>
      <c r="BG329" s="106"/>
      <c r="BH329" s="106"/>
      <c r="BI329" s="106"/>
      <c r="BJ329" s="106"/>
      <c r="BK329" s="106"/>
      <c r="BL329" s="106"/>
      <c r="BM329" s="106"/>
      <c r="BN329" s="106"/>
      <c r="BO329" s="106"/>
      <c r="BP329" s="106"/>
      <c r="BQ329" s="106"/>
      <c r="BR329" s="106"/>
      <c r="BS329" s="106"/>
      <c r="BT329" s="106"/>
      <c r="BU329" s="106"/>
      <c r="BV329" s="106"/>
      <c r="BW329" s="106"/>
      <c r="BX329" s="106"/>
      <c r="BY329" s="106"/>
      <c r="BZ329" s="106"/>
      <c r="CA329" s="106"/>
      <c r="CB329" s="106"/>
      <c r="CC329" s="106"/>
      <c r="CD329" s="106"/>
      <c r="CE329" s="106"/>
      <c r="CF329" s="106"/>
      <c r="CG329" s="106"/>
      <c r="CH329" s="106"/>
      <c r="CI329" s="106"/>
      <c r="CJ329" s="106"/>
      <c r="CK329" s="106"/>
      <c r="CL329" s="106"/>
      <c r="CM329" s="106"/>
      <c r="CN329" s="106"/>
      <c r="CO329" s="106"/>
      <c r="CP329" s="106"/>
      <c r="CQ329" s="106"/>
      <c r="CR329" s="106"/>
      <c r="CS329" s="106"/>
      <c r="CT329" s="106"/>
      <c r="CU329" s="106"/>
      <c r="CV329" s="106"/>
      <c r="CW329" s="106"/>
      <c r="CX329" s="106"/>
      <c r="CY329" s="106"/>
      <c r="CZ329" s="106"/>
      <c r="DA329" s="106"/>
    </row>
    <row r="330" spans="13:105">
      <c r="M330" s="106"/>
      <c r="N330" s="106"/>
      <c r="O330" s="106"/>
      <c r="P330" s="106"/>
      <c r="Q330" s="106"/>
      <c r="R330" s="106"/>
      <c r="S330" s="106"/>
      <c r="T330" s="106"/>
      <c r="U330" s="106"/>
      <c r="V330" s="106"/>
      <c r="W330" s="106"/>
      <c r="X330" s="106"/>
      <c r="Y330" s="106"/>
      <c r="Z330" s="106"/>
      <c r="AA330" s="106"/>
      <c r="AB330" s="106"/>
      <c r="AC330" s="106"/>
      <c r="AD330" s="106"/>
      <c r="AE330" s="106"/>
      <c r="AF330" s="106"/>
      <c r="AG330" s="106"/>
      <c r="AH330" s="106"/>
      <c r="AI330" s="106"/>
      <c r="AJ330" s="106"/>
      <c r="AK330" s="106"/>
      <c r="AL330" s="106"/>
      <c r="AM330" s="106"/>
      <c r="AN330" s="106"/>
      <c r="AO330" s="106"/>
      <c r="AP330" s="106"/>
      <c r="AQ330" s="106"/>
      <c r="AR330" s="106"/>
      <c r="AS330" s="106"/>
      <c r="AT330" s="106"/>
      <c r="AU330" s="106"/>
      <c r="AV330" s="106"/>
      <c r="AW330" s="106"/>
      <c r="AX330" s="106"/>
      <c r="AY330" s="106"/>
      <c r="AZ330" s="106"/>
      <c r="BA330" s="106"/>
      <c r="BB330" s="106"/>
      <c r="BC330" s="106"/>
      <c r="BD330" s="106"/>
      <c r="BE330" s="106"/>
      <c r="BF330" s="106"/>
      <c r="BG330" s="106"/>
      <c r="BH330" s="106"/>
      <c r="BI330" s="106"/>
      <c r="BJ330" s="106"/>
      <c r="BK330" s="106"/>
      <c r="BL330" s="106"/>
      <c r="BM330" s="106"/>
      <c r="BN330" s="106"/>
      <c r="BO330" s="106"/>
      <c r="BP330" s="106"/>
      <c r="BQ330" s="106"/>
      <c r="BR330" s="106"/>
      <c r="BS330" s="106"/>
      <c r="BT330" s="106"/>
      <c r="BU330" s="106"/>
      <c r="BV330" s="106"/>
      <c r="BW330" s="106"/>
      <c r="BX330" s="106"/>
      <c r="BY330" s="106"/>
      <c r="BZ330" s="106"/>
      <c r="CA330" s="106"/>
      <c r="CB330" s="106"/>
      <c r="CC330" s="106"/>
      <c r="CD330" s="106"/>
      <c r="CE330" s="106"/>
      <c r="CF330" s="106"/>
      <c r="CG330" s="106"/>
      <c r="CH330" s="106"/>
      <c r="CI330" s="106"/>
      <c r="CJ330" s="106"/>
      <c r="CK330" s="106"/>
      <c r="CL330" s="106"/>
      <c r="CM330" s="106"/>
      <c r="CN330" s="106"/>
      <c r="CO330" s="106"/>
      <c r="CP330" s="106"/>
      <c r="CQ330" s="106"/>
      <c r="CR330" s="106"/>
      <c r="CS330" s="106"/>
      <c r="CT330" s="106"/>
      <c r="CU330" s="106"/>
      <c r="CV330" s="106"/>
      <c r="CW330" s="106"/>
      <c r="CX330" s="106"/>
      <c r="CY330" s="106"/>
      <c r="CZ330" s="106"/>
      <c r="DA330" s="106"/>
    </row>
    <row r="331" spans="13:105">
      <c r="M331" s="106"/>
      <c r="N331" s="106"/>
      <c r="O331" s="106"/>
      <c r="P331" s="106"/>
      <c r="Q331" s="106"/>
      <c r="R331" s="106"/>
      <c r="S331" s="106"/>
      <c r="T331" s="106"/>
      <c r="U331" s="106"/>
      <c r="V331" s="106"/>
      <c r="W331" s="106"/>
      <c r="X331" s="106"/>
      <c r="Y331" s="106"/>
      <c r="Z331" s="106"/>
      <c r="AA331" s="106"/>
      <c r="AB331" s="106"/>
      <c r="AC331" s="106"/>
      <c r="AD331" s="106"/>
      <c r="AE331" s="106"/>
      <c r="AF331" s="106"/>
      <c r="AG331" s="106"/>
      <c r="AH331" s="106"/>
      <c r="AI331" s="106"/>
      <c r="AJ331" s="106"/>
      <c r="AK331" s="106"/>
      <c r="AL331" s="106"/>
      <c r="AM331" s="106"/>
      <c r="AN331" s="106"/>
      <c r="AO331" s="106"/>
      <c r="AP331" s="106"/>
      <c r="AQ331" s="106"/>
      <c r="AR331" s="106"/>
      <c r="AS331" s="106"/>
      <c r="AT331" s="106"/>
      <c r="AU331" s="106"/>
      <c r="AV331" s="106"/>
      <c r="AW331" s="106"/>
      <c r="AX331" s="106"/>
      <c r="AY331" s="106"/>
      <c r="AZ331" s="106"/>
      <c r="BA331" s="106"/>
      <c r="BB331" s="106"/>
      <c r="BC331" s="106"/>
      <c r="BD331" s="106"/>
      <c r="BE331" s="106"/>
      <c r="BF331" s="106"/>
      <c r="BG331" s="106"/>
      <c r="BH331" s="106"/>
      <c r="BI331" s="106"/>
      <c r="BJ331" s="106"/>
      <c r="BK331" s="106"/>
      <c r="BL331" s="106"/>
      <c r="BM331" s="106"/>
      <c r="BN331" s="106"/>
      <c r="BO331" s="106"/>
      <c r="BP331" s="106"/>
      <c r="BQ331" s="106"/>
      <c r="BR331" s="106"/>
      <c r="BS331" s="106"/>
      <c r="BT331" s="106"/>
      <c r="BU331" s="106"/>
      <c r="BV331" s="106"/>
      <c r="BW331" s="106"/>
      <c r="BX331" s="106"/>
      <c r="BY331" s="106"/>
      <c r="BZ331" s="106"/>
      <c r="CA331" s="106"/>
      <c r="CB331" s="106"/>
      <c r="CC331" s="106"/>
      <c r="CD331" s="106"/>
      <c r="CE331" s="106"/>
      <c r="CF331" s="106"/>
      <c r="CG331" s="106"/>
      <c r="CH331" s="106"/>
      <c r="CI331" s="106"/>
      <c r="CJ331" s="106"/>
      <c r="CK331" s="106"/>
      <c r="CL331" s="106"/>
      <c r="CM331" s="106"/>
      <c r="CN331" s="106"/>
      <c r="CO331" s="106"/>
      <c r="CP331" s="106"/>
      <c r="CQ331" s="106"/>
      <c r="CR331" s="106"/>
      <c r="CS331" s="106"/>
      <c r="CT331" s="106"/>
      <c r="CU331" s="106"/>
      <c r="CV331" s="106"/>
      <c r="CW331" s="106"/>
      <c r="CX331" s="106"/>
      <c r="CY331" s="106"/>
      <c r="CZ331" s="106"/>
      <c r="DA331" s="106"/>
    </row>
    <row r="332" spans="13:105">
      <c r="M332" s="106"/>
      <c r="N332" s="106"/>
      <c r="O332" s="106"/>
      <c r="P332" s="106"/>
      <c r="Q332" s="106"/>
      <c r="R332" s="106"/>
      <c r="S332" s="106"/>
      <c r="T332" s="106"/>
      <c r="U332" s="106"/>
      <c r="V332" s="106"/>
      <c r="W332" s="106"/>
      <c r="X332" s="106"/>
      <c r="Y332" s="106"/>
      <c r="Z332" s="106"/>
      <c r="AA332" s="106"/>
      <c r="AB332" s="106"/>
      <c r="AC332" s="106"/>
      <c r="AD332" s="106"/>
      <c r="AE332" s="106"/>
      <c r="AF332" s="106"/>
      <c r="AG332" s="106"/>
      <c r="AH332" s="106"/>
      <c r="AI332" s="106"/>
      <c r="AJ332" s="106"/>
      <c r="AK332" s="106"/>
      <c r="AL332" s="106"/>
      <c r="AM332" s="106"/>
      <c r="AN332" s="106"/>
      <c r="AO332" s="106"/>
      <c r="AP332" s="106"/>
      <c r="AQ332" s="106"/>
      <c r="AR332" s="106"/>
      <c r="AS332" s="106"/>
      <c r="AT332" s="106"/>
      <c r="AU332" s="106"/>
      <c r="AV332" s="106"/>
      <c r="AW332" s="106"/>
      <c r="AX332" s="106"/>
      <c r="AY332" s="106"/>
      <c r="AZ332" s="106"/>
      <c r="BA332" s="106"/>
      <c r="BB332" s="106"/>
      <c r="BC332" s="106"/>
      <c r="BD332" s="106"/>
      <c r="BE332" s="106"/>
      <c r="BF332" s="106"/>
      <c r="BG332" s="106"/>
      <c r="BH332" s="106"/>
      <c r="BI332" s="106"/>
      <c r="BJ332" s="106"/>
      <c r="BK332" s="106"/>
      <c r="BL332" s="106"/>
      <c r="BM332" s="106"/>
      <c r="BN332" s="106"/>
      <c r="BO332" s="106"/>
      <c r="BP332" s="106"/>
      <c r="BQ332" s="106"/>
      <c r="BR332" s="106"/>
      <c r="BS332" s="106"/>
      <c r="BT332" s="106"/>
      <c r="BU332" s="106"/>
      <c r="BV332" s="106"/>
      <c r="BW332" s="106"/>
      <c r="BX332" s="106"/>
      <c r="BY332" s="106"/>
      <c r="BZ332" s="106"/>
      <c r="CA332" s="106"/>
      <c r="CB332" s="106"/>
      <c r="CC332" s="106"/>
      <c r="CD332" s="106"/>
      <c r="CE332" s="106"/>
      <c r="CF332" s="106"/>
      <c r="CG332" s="106"/>
      <c r="CH332" s="106"/>
      <c r="CI332" s="106"/>
      <c r="CJ332" s="106"/>
      <c r="CK332" s="106"/>
      <c r="CL332" s="106"/>
      <c r="CM332" s="106"/>
      <c r="CN332" s="106"/>
      <c r="CO332" s="106"/>
      <c r="CP332" s="106"/>
      <c r="CQ332" s="106"/>
      <c r="CR332" s="106"/>
      <c r="CS332" s="106"/>
      <c r="CT332" s="106"/>
      <c r="CU332" s="106"/>
      <c r="CV332" s="106"/>
      <c r="CW332" s="106"/>
      <c r="CX332" s="106"/>
      <c r="CY332" s="106"/>
      <c r="CZ332" s="106"/>
      <c r="DA332" s="106"/>
    </row>
    <row r="333" spans="13:105">
      <c r="M333" s="106"/>
      <c r="N333" s="106"/>
      <c r="O333" s="106"/>
      <c r="P333" s="106"/>
      <c r="Q333" s="106"/>
      <c r="R333" s="106"/>
      <c r="S333" s="106"/>
      <c r="T333" s="106"/>
      <c r="U333" s="106"/>
      <c r="V333" s="106"/>
      <c r="W333" s="106"/>
      <c r="X333" s="106"/>
      <c r="Y333" s="106"/>
      <c r="Z333" s="106"/>
      <c r="AA333" s="106"/>
      <c r="AB333" s="106"/>
      <c r="AC333" s="106"/>
      <c r="AD333" s="106"/>
      <c r="AE333" s="106"/>
      <c r="AF333" s="106"/>
      <c r="AG333" s="106"/>
      <c r="AH333" s="106"/>
      <c r="AI333" s="106"/>
      <c r="AJ333" s="106"/>
      <c r="AK333" s="106"/>
      <c r="AL333" s="106"/>
      <c r="AM333" s="106"/>
      <c r="AN333" s="106"/>
      <c r="AO333" s="106"/>
      <c r="AP333" s="106"/>
      <c r="AQ333" s="106"/>
      <c r="AR333" s="106"/>
      <c r="AS333" s="106"/>
      <c r="AT333" s="106"/>
      <c r="AU333" s="106"/>
      <c r="AV333" s="106"/>
      <c r="AW333" s="106"/>
      <c r="AX333" s="106"/>
      <c r="AY333" s="106"/>
      <c r="AZ333" s="106"/>
      <c r="BA333" s="106"/>
      <c r="BB333" s="106"/>
      <c r="BC333" s="106"/>
      <c r="BD333" s="106"/>
      <c r="BE333" s="106"/>
      <c r="BF333" s="106"/>
      <c r="BG333" s="106"/>
      <c r="BH333" s="106"/>
      <c r="BI333" s="106"/>
      <c r="BJ333" s="106"/>
      <c r="BK333" s="106"/>
      <c r="BL333" s="106"/>
      <c r="BM333" s="106"/>
      <c r="BN333" s="106"/>
      <c r="BO333" s="106"/>
      <c r="BP333" s="106"/>
      <c r="BQ333" s="106"/>
      <c r="BR333" s="106"/>
      <c r="BS333" s="106"/>
      <c r="BT333" s="106"/>
      <c r="BU333" s="106"/>
      <c r="BV333" s="106"/>
      <c r="BW333" s="106"/>
      <c r="BX333" s="106"/>
      <c r="BY333" s="106"/>
      <c r="BZ333" s="106"/>
      <c r="CA333" s="106"/>
      <c r="CB333" s="106"/>
      <c r="CC333" s="106"/>
      <c r="CD333" s="106"/>
      <c r="CE333" s="106"/>
      <c r="CF333" s="106"/>
      <c r="CG333" s="106"/>
      <c r="CH333" s="106"/>
      <c r="CI333" s="106"/>
      <c r="CJ333" s="106"/>
      <c r="CK333" s="106"/>
      <c r="CL333" s="106"/>
      <c r="CM333" s="106"/>
      <c r="CN333" s="106"/>
      <c r="CO333" s="106"/>
      <c r="CP333" s="106"/>
      <c r="CQ333" s="106"/>
      <c r="CR333" s="106"/>
      <c r="CS333" s="106"/>
      <c r="CT333" s="106"/>
      <c r="CU333" s="106"/>
      <c r="CV333" s="106"/>
      <c r="CW333" s="106"/>
      <c r="CX333" s="106"/>
      <c r="CY333" s="106"/>
      <c r="CZ333" s="106"/>
      <c r="DA333" s="106"/>
    </row>
    <row r="334" spans="13:105">
      <c r="M334" s="106"/>
      <c r="N334" s="106"/>
      <c r="O334" s="106"/>
      <c r="P334" s="106"/>
      <c r="Q334" s="106"/>
      <c r="R334" s="106"/>
      <c r="S334" s="106"/>
      <c r="T334" s="106"/>
      <c r="U334" s="106"/>
      <c r="V334" s="106"/>
      <c r="W334" s="106"/>
      <c r="X334" s="106"/>
      <c r="Y334" s="106"/>
      <c r="Z334" s="106"/>
      <c r="AA334" s="106"/>
      <c r="AB334" s="106"/>
      <c r="AC334" s="106"/>
      <c r="AD334" s="106"/>
      <c r="AE334" s="106"/>
      <c r="AF334" s="106"/>
      <c r="AG334" s="106"/>
      <c r="AH334" s="106"/>
      <c r="AI334" s="106"/>
      <c r="AJ334" s="106"/>
      <c r="AK334" s="106"/>
      <c r="AL334" s="106"/>
      <c r="AM334" s="106"/>
      <c r="AN334" s="106"/>
      <c r="AO334" s="106"/>
      <c r="AP334" s="106"/>
      <c r="AQ334" s="106"/>
      <c r="AR334" s="106"/>
      <c r="AS334" s="106"/>
      <c r="AT334" s="106"/>
      <c r="AU334" s="106"/>
      <c r="AV334" s="106"/>
      <c r="AW334" s="106"/>
      <c r="AX334" s="106"/>
      <c r="AY334" s="106"/>
      <c r="AZ334" s="106"/>
      <c r="BA334" s="106"/>
      <c r="BB334" s="106"/>
      <c r="BC334" s="106"/>
      <c r="BD334" s="106"/>
      <c r="BE334" s="106"/>
      <c r="BF334" s="106"/>
      <c r="BG334" s="106"/>
      <c r="BH334" s="106"/>
      <c r="BI334" s="106"/>
      <c r="BJ334" s="106"/>
      <c r="BK334" s="106"/>
      <c r="BL334" s="106"/>
      <c r="BM334" s="106"/>
      <c r="BN334" s="106"/>
      <c r="BO334" s="106"/>
      <c r="BP334" s="106"/>
      <c r="BQ334" s="106"/>
      <c r="BR334" s="106"/>
      <c r="BS334" s="106"/>
      <c r="BT334" s="106"/>
      <c r="BU334" s="106"/>
      <c r="BV334" s="106"/>
      <c r="BW334" s="106"/>
      <c r="BX334" s="106"/>
      <c r="BY334" s="106"/>
      <c r="BZ334" s="106"/>
      <c r="CA334" s="106"/>
      <c r="CB334" s="106"/>
      <c r="CC334" s="106"/>
      <c r="CD334" s="106"/>
      <c r="CE334" s="106"/>
      <c r="CF334" s="106"/>
      <c r="CG334" s="106"/>
      <c r="CH334" s="106"/>
      <c r="CI334" s="106"/>
      <c r="CJ334" s="106"/>
      <c r="CK334" s="106"/>
      <c r="CL334" s="106"/>
      <c r="CM334" s="106"/>
      <c r="CN334" s="106"/>
      <c r="CO334" s="106"/>
      <c r="CP334" s="106"/>
      <c r="CQ334" s="106"/>
      <c r="CR334" s="106"/>
      <c r="CS334" s="106"/>
      <c r="CT334" s="106"/>
      <c r="CU334" s="106"/>
      <c r="CV334" s="106"/>
      <c r="CW334" s="106"/>
      <c r="CX334" s="106"/>
      <c r="CY334" s="106"/>
      <c r="CZ334" s="106"/>
      <c r="DA334" s="106"/>
    </row>
    <row r="335" spans="13:105">
      <c r="M335" s="106"/>
      <c r="N335" s="106"/>
      <c r="O335" s="106"/>
      <c r="P335" s="106"/>
      <c r="Q335" s="106"/>
      <c r="R335" s="106"/>
      <c r="S335" s="106"/>
      <c r="T335" s="106"/>
      <c r="U335" s="106"/>
      <c r="V335" s="106"/>
      <c r="W335" s="106"/>
      <c r="X335" s="106"/>
      <c r="Y335" s="106"/>
      <c r="Z335" s="106"/>
      <c r="AA335" s="106"/>
      <c r="AB335" s="106"/>
      <c r="AC335" s="106"/>
      <c r="AD335" s="106"/>
      <c r="AE335" s="106"/>
      <c r="AF335" s="106"/>
      <c r="AG335" s="106"/>
      <c r="AH335" s="106"/>
      <c r="AI335" s="106"/>
      <c r="AJ335" s="106"/>
      <c r="AK335" s="106"/>
      <c r="AL335" s="106"/>
      <c r="AM335" s="106"/>
      <c r="AN335" s="106"/>
      <c r="AO335" s="106"/>
      <c r="AP335" s="106"/>
      <c r="AQ335" s="106"/>
      <c r="AR335" s="106"/>
      <c r="AS335" s="106"/>
      <c r="AT335" s="106"/>
      <c r="AU335" s="106"/>
      <c r="AV335" s="106"/>
      <c r="AW335" s="106"/>
      <c r="AX335" s="106"/>
      <c r="AY335" s="106"/>
      <c r="AZ335" s="106"/>
      <c r="BA335" s="106"/>
      <c r="BB335" s="106"/>
      <c r="BC335" s="106"/>
      <c r="BD335" s="106"/>
      <c r="BE335" s="106"/>
      <c r="BF335" s="106"/>
      <c r="BG335" s="106"/>
      <c r="BH335" s="106"/>
      <c r="BI335" s="106"/>
      <c r="BJ335" s="106"/>
      <c r="BK335" s="106"/>
      <c r="BL335" s="106"/>
      <c r="BM335" s="106"/>
      <c r="BN335" s="106"/>
      <c r="BO335" s="106"/>
      <c r="BP335" s="106"/>
      <c r="BQ335" s="106"/>
      <c r="BR335" s="106"/>
      <c r="BS335" s="106"/>
      <c r="BT335" s="106"/>
      <c r="BU335" s="106"/>
      <c r="BV335" s="106"/>
      <c r="BW335" s="106"/>
      <c r="BX335" s="106"/>
      <c r="BY335" s="106"/>
      <c r="BZ335" s="106"/>
      <c r="CA335" s="106"/>
      <c r="CB335" s="106"/>
      <c r="CC335" s="106"/>
      <c r="CD335" s="106"/>
      <c r="CE335" s="106"/>
      <c r="CF335" s="106"/>
      <c r="CG335" s="106"/>
      <c r="CH335" s="106"/>
      <c r="CI335" s="106"/>
      <c r="CJ335" s="106"/>
      <c r="CK335" s="106"/>
      <c r="CL335" s="106"/>
      <c r="CM335" s="106"/>
      <c r="CN335" s="106"/>
      <c r="CO335" s="106"/>
      <c r="CP335" s="106"/>
      <c r="CQ335" s="106"/>
      <c r="CR335" s="106"/>
      <c r="CS335" s="106"/>
      <c r="CT335" s="106"/>
      <c r="CU335" s="106"/>
      <c r="CV335" s="106"/>
      <c r="CW335" s="106"/>
      <c r="CX335" s="106"/>
      <c r="CY335" s="106"/>
      <c r="CZ335" s="106"/>
      <c r="DA335" s="106"/>
    </row>
    <row r="336" spans="13:105">
      <c r="M336" s="106"/>
      <c r="N336" s="106"/>
      <c r="O336" s="106"/>
      <c r="P336" s="106"/>
      <c r="Q336" s="106"/>
      <c r="R336" s="106"/>
      <c r="S336" s="106"/>
      <c r="T336" s="106"/>
      <c r="U336" s="106"/>
      <c r="V336" s="106"/>
      <c r="W336" s="106"/>
      <c r="X336" s="106"/>
      <c r="Y336" s="106"/>
      <c r="Z336" s="106"/>
      <c r="AA336" s="106"/>
      <c r="AB336" s="106"/>
      <c r="AC336" s="106"/>
      <c r="AD336" s="106"/>
      <c r="AE336" s="106"/>
      <c r="AF336" s="106"/>
      <c r="AG336" s="106"/>
      <c r="AH336" s="106"/>
      <c r="AI336" s="106"/>
      <c r="AJ336" s="106"/>
      <c r="AK336" s="106"/>
      <c r="AL336" s="106"/>
      <c r="AM336" s="106"/>
      <c r="AN336" s="106"/>
      <c r="AO336" s="106"/>
      <c r="AP336" s="106"/>
      <c r="AQ336" s="106"/>
      <c r="AR336" s="106"/>
      <c r="AS336" s="106"/>
      <c r="AT336" s="106"/>
      <c r="AU336" s="106"/>
      <c r="AV336" s="106"/>
      <c r="AW336" s="106"/>
      <c r="AX336" s="106"/>
      <c r="AY336" s="106"/>
      <c r="AZ336" s="106"/>
      <c r="BA336" s="106"/>
      <c r="BB336" s="106"/>
      <c r="BC336" s="106"/>
      <c r="BD336" s="106"/>
      <c r="BE336" s="106"/>
      <c r="BF336" s="106"/>
      <c r="BG336" s="106"/>
      <c r="BH336" s="106"/>
      <c r="BI336" s="106"/>
      <c r="BJ336" s="106"/>
      <c r="BK336" s="106"/>
      <c r="BL336" s="106"/>
      <c r="BM336" s="106"/>
      <c r="BN336" s="106"/>
      <c r="BO336" s="106"/>
      <c r="BP336" s="106"/>
      <c r="BQ336" s="106"/>
      <c r="BR336" s="106"/>
      <c r="BS336" s="106"/>
      <c r="BT336" s="106"/>
      <c r="BU336" s="106"/>
      <c r="BV336" s="106"/>
      <c r="BW336" s="106"/>
      <c r="BX336" s="106"/>
      <c r="BY336" s="106"/>
      <c r="BZ336" s="106"/>
      <c r="CA336" s="106"/>
      <c r="CB336" s="106"/>
      <c r="CC336" s="106"/>
      <c r="CD336" s="106"/>
      <c r="CE336" s="106"/>
      <c r="CF336" s="106"/>
      <c r="CG336" s="106"/>
      <c r="CH336" s="106"/>
      <c r="CI336" s="106"/>
      <c r="CJ336" s="106"/>
      <c r="CK336" s="106"/>
      <c r="CL336" s="106"/>
      <c r="CM336" s="106"/>
      <c r="CN336" s="106"/>
      <c r="CO336" s="106"/>
      <c r="CP336" s="106"/>
      <c r="CQ336" s="106"/>
      <c r="CR336" s="106"/>
      <c r="CS336" s="106"/>
      <c r="CT336" s="106"/>
      <c r="CU336" s="106"/>
      <c r="CV336" s="106"/>
      <c r="CW336" s="106"/>
      <c r="CX336" s="106"/>
      <c r="CY336" s="106"/>
      <c r="CZ336" s="106"/>
      <c r="DA336" s="106"/>
    </row>
    <row r="337" spans="13:105">
      <c r="M337" s="106"/>
      <c r="N337" s="106"/>
      <c r="O337" s="106"/>
      <c r="P337" s="106"/>
      <c r="Q337" s="106"/>
      <c r="R337" s="106"/>
      <c r="S337" s="106"/>
      <c r="T337" s="106"/>
      <c r="U337" s="106"/>
      <c r="V337" s="106"/>
      <c r="W337" s="106"/>
      <c r="X337" s="106"/>
      <c r="Y337" s="106"/>
      <c r="Z337" s="106"/>
      <c r="AA337" s="106"/>
      <c r="AB337" s="106"/>
      <c r="AC337" s="106"/>
      <c r="AD337" s="106"/>
      <c r="AE337" s="106"/>
      <c r="AF337" s="106"/>
      <c r="AG337" s="106"/>
      <c r="AH337" s="106"/>
      <c r="AI337" s="106"/>
      <c r="AJ337" s="106"/>
      <c r="AK337" s="106"/>
      <c r="AL337" s="106"/>
      <c r="AM337" s="106"/>
      <c r="AN337" s="106"/>
      <c r="AO337" s="106"/>
      <c r="AP337" s="106"/>
      <c r="AQ337" s="106"/>
      <c r="AR337" s="106"/>
      <c r="AS337" s="106"/>
      <c r="AT337" s="106"/>
      <c r="AU337" s="106"/>
      <c r="AV337" s="106"/>
      <c r="AW337" s="106"/>
      <c r="AX337" s="106"/>
      <c r="AY337" s="106"/>
      <c r="AZ337" s="106"/>
      <c r="BA337" s="106"/>
      <c r="BB337" s="106"/>
      <c r="BC337" s="106"/>
      <c r="BD337" s="106"/>
      <c r="BE337" s="106"/>
      <c r="BF337" s="106"/>
      <c r="BG337" s="106"/>
      <c r="BH337" s="106"/>
      <c r="BI337" s="106"/>
      <c r="BJ337" s="106"/>
      <c r="BK337" s="106"/>
      <c r="BL337" s="106"/>
      <c r="BM337" s="106"/>
      <c r="BN337" s="106"/>
      <c r="BO337" s="106"/>
      <c r="BP337" s="106"/>
      <c r="BQ337" s="106"/>
      <c r="BR337" s="106"/>
      <c r="BS337" s="106"/>
      <c r="BT337" s="106"/>
      <c r="BU337" s="106"/>
      <c r="BV337" s="106"/>
      <c r="BW337" s="106"/>
      <c r="BX337" s="106"/>
      <c r="BY337" s="106"/>
      <c r="BZ337" s="106"/>
      <c r="CA337" s="106"/>
      <c r="CB337" s="106"/>
      <c r="CC337" s="106"/>
      <c r="CD337" s="106"/>
      <c r="CE337" s="106"/>
      <c r="CF337" s="106"/>
      <c r="CG337" s="106"/>
      <c r="CH337" s="106"/>
      <c r="CI337" s="106"/>
      <c r="CJ337" s="106"/>
      <c r="CK337" s="106"/>
      <c r="CL337" s="106"/>
      <c r="CM337" s="106"/>
      <c r="CN337" s="106"/>
      <c r="CO337" s="106"/>
      <c r="CP337" s="106"/>
      <c r="CQ337" s="106"/>
      <c r="CR337" s="106"/>
      <c r="CS337" s="106"/>
      <c r="CT337" s="106"/>
      <c r="CU337" s="106"/>
      <c r="CV337" s="106"/>
      <c r="CW337" s="106"/>
      <c r="CX337" s="106"/>
      <c r="CY337" s="106"/>
      <c r="CZ337" s="106"/>
      <c r="DA337" s="106"/>
    </row>
    <row r="338" spans="13:105">
      <c r="M338" s="106"/>
      <c r="N338" s="106"/>
      <c r="O338" s="106"/>
      <c r="P338" s="106"/>
      <c r="Q338" s="106"/>
      <c r="R338" s="106"/>
      <c r="S338" s="106"/>
      <c r="T338" s="106"/>
      <c r="U338" s="106"/>
      <c r="V338" s="106"/>
      <c r="W338" s="106"/>
      <c r="X338" s="106"/>
      <c r="Y338" s="106"/>
      <c r="Z338" s="106"/>
      <c r="AA338" s="106"/>
      <c r="AB338" s="106"/>
      <c r="AC338" s="106"/>
      <c r="AD338" s="106"/>
      <c r="AE338" s="106"/>
      <c r="AF338" s="106"/>
      <c r="AG338" s="106"/>
      <c r="AH338" s="106"/>
      <c r="AI338" s="106"/>
      <c r="AJ338" s="106"/>
      <c r="AK338" s="106"/>
      <c r="AL338" s="106"/>
      <c r="AM338" s="106"/>
      <c r="AN338" s="106"/>
      <c r="AO338" s="106"/>
      <c r="AP338" s="106"/>
      <c r="AQ338" s="106"/>
      <c r="AR338" s="106"/>
      <c r="AS338" s="106"/>
      <c r="AT338" s="106"/>
      <c r="AU338" s="106"/>
      <c r="AV338" s="106"/>
      <c r="AW338" s="106"/>
      <c r="AX338" s="106"/>
      <c r="AY338" s="106"/>
      <c r="AZ338" s="106"/>
      <c r="BA338" s="106"/>
      <c r="BB338" s="106"/>
      <c r="BC338" s="106"/>
      <c r="BD338" s="106"/>
      <c r="BE338" s="106"/>
      <c r="BF338" s="106"/>
      <c r="BG338" s="106"/>
      <c r="BH338" s="106"/>
      <c r="BI338" s="106"/>
      <c r="BJ338" s="106"/>
      <c r="BK338" s="106"/>
      <c r="BL338" s="106"/>
      <c r="BM338" s="106"/>
      <c r="BN338" s="106"/>
      <c r="BO338" s="106"/>
      <c r="BP338" s="106"/>
      <c r="BQ338" s="106"/>
      <c r="BR338" s="106"/>
      <c r="BS338" s="106"/>
      <c r="BT338" s="106"/>
      <c r="BU338" s="106"/>
      <c r="BV338" s="106"/>
      <c r="BW338" s="106"/>
      <c r="BX338" s="106"/>
      <c r="BY338" s="106"/>
      <c r="BZ338" s="106"/>
      <c r="CA338" s="106"/>
      <c r="CB338" s="106"/>
      <c r="CC338" s="106"/>
      <c r="CD338" s="106"/>
      <c r="CE338" s="106"/>
      <c r="CF338" s="106"/>
      <c r="CG338" s="106"/>
      <c r="CH338" s="106"/>
      <c r="CI338" s="106"/>
      <c r="CJ338" s="106"/>
      <c r="CK338" s="106"/>
      <c r="CL338" s="106"/>
      <c r="CM338" s="106"/>
      <c r="CN338" s="106"/>
      <c r="CO338" s="106"/>
      <c r="CP338" s="106"/>
      <c r="CQ338" s="106"/>
      <c r="CR338" s="106"/>
      <c r="CS338" s="106"/>
      <c r="CT338" s="106"/>
      <c r="CU338" s="106"/>
      <c r="CV338" s="106"/>
      <c r="CW338" s="106"/>
      <c r="CX338" s="106"/>
      <c r="CY338" s="106"/>
      <c r="CZ338" s="106"/>
      <c r="DA338" s="106"/>
    </row>
    <row r="339" spans="13:105">
      <c r="M339" s="106"/>
      <c r="N339" s="106"/>
      <c r="O339" s="106"/>
      <c r="P339" s="106"/>
      <c r="Q339" s="106"/>
      <c r="R339" s="106"/>
      <c r="S339" s="106"/>
      <c r="T339" s="106"/>
      <c r="U339" s="106"/>
      <c r="V339" s="106"/>
      <c r="W339" s="106"/>
      <c r="X339" s="106"/>
      <c r="Y339" s="106"/>
      <c r="Z339" s="106"/>
      <c r="AA339" s="106"/>
      <c r="AB339" s="106"/>
      <c r="AC339" s="106"/>
      <c r="AD339" s="106"/>
      <c r="AE339" s="106"/>
      <c r="AF339" s="106"/>
      <c r="AG339" s="106"/>
      <c r="AH339" s="106"/>
      <c r="AI339" s="106"/>
      <c r="AJ339" s="106"/>
      <c r="AK339" s="106"/>
      <c r="AL339" s="106"/>
      <c r="AM339" s="106"/>
      <c r="AN339" s="106"/>
      <c r="AO339" s="106"/>
      <c r="AP339" s="106"/>
      <c r="AQ339" s="106"/>
      <c r="AR339" s="106"/>
      <c r="AS339" s="106"/>
      <c r="AT339" s="106"/>
      <c r="AU339" s="106"/>
      <c r="AV339" s="106"/>
      <c r="AW339" s="106"/>
      <c r="AX339" s="106"/>
      <c r="AY339" s="106"/>
      <c r="AZ339" s="106"/>
      <c r="BA339" s="106"/>
      <c r="BB339" s="106"/>
      <c r="BC339" s="106"/>
      <c r="BD339" s="106"/>
      <c r="BE339" s="106"/>
      <c r="BF339" s="106"/>
      <c r="BG339" s="106"/>
      <c r="BH339" s="106"/>
      <c r="BI339" s="106"/>
      <c r="BJ339" s="106"/>
      <c r="BK339" s="106"/>
      <c r="BL339" s="106"/>
      <c r="BM339" s="106"/>
      <c r="BN339" s="106"/>
      <c r="BO339" s="106"/>
      <c r="BP339" s="106"/>
      <c r="BQ339" s="106"/>
      <c r="BR339" s="106"/>
      <c r="BS339" s="106"/>
      <c r="BT339" s="106"/>
      <c r="BU339" s="106"/>
      <c r="BV339" s="106"/>
      <c r="BW339" s="106"/>
      <c r="BX339" s="106"/>
      <c r="BY339" s="106"/>
      <c r="BZ339" s="106"/>
      <c r="CA339" s="106"/>
      <c r="CB339" s="106"/>
      <c r="CC339" s="106"/>
      <c r="CD339" s="106"/>
      <c r="CE339" s="106"/>
      <c r="CF339" s="106"/>
      <c r="CG339" s="106"/>
      <c r="CH339" s="106"/>
      <c r="CI339" s="106"/>
      <c r="CJ339" s="106"/>
      <c r="CK339" s="106"/>
      <c r="CL339" s="106"/>
      <c r="CM339" s="106"/>
      <c r="CN339" s="106"/>
      <c r="CO339" s="106"/>
      <c r="CP339" s="106"/>
      <c r="CQ339" s="106"/>
      <c r="CR339" s="106"/>
      <c r="CS339" s="106"/>
      <c r="CT339" s="106"/>
      <c r="CU339" s="106"/>
      <c r="CV339" s="106"/>
      <c r="CW339" s="106"/>
      <c r="CX339" s="106"/>
      <c r="CY339" s="106"/>
      <c r="CZ339" s="106"/>
      <c r="DA339" s="106"/>
    </row>
    <row r="340" spans="13:105">
      <c r="M340" s="106"/>
      <c r="N340" s="106"/>
      <c r="O340" s="106"/>
      <c r="P340" s="106"/>
      <c r="Q340" s="106"/>
      <c r="R340" s="106"/>
      <c r="S340" s="106"/>
      <c r="T340" s="106"/>
      <c r="U340" s="106"/>
      <c r="V340" s="106"/>
      <c r="W340" s="106"/>
      <c r="X340" s="106"/>
      <c r="Y340" s="106"/>
      <c r="Z340" s="106"/>
      <c r="AA340" s="106"/>
      <c r="AB340" s="106"/>
      <c r="AC340" s="106"/>
      <c r="AD340" s="106"/>
      <c r="AE340" s="106"/>
      <c r="AF340" s="106"/>
      <c r="AG340" s="106"/>
      <c r="AH340" s="106"/>
      <c r="AI340" s="106"/>
      <c r="AJ340" s="106"/>
      <c r="AK340" s="106"/>
      <c r="AL340" s="106"/>
      <c r="AM340" s="106"/>
      <c r="AN340" s="106"/>
      <c r="AO340" s="106"/>
      <c r="AP340" s="106"/>
      <c r="AQ340" s="106"/>
      <c r="AR340" s="106"/>
      <c r="AS340" s="106"/>
      <c r="AT340" s="106"/>
      <c r="AU340" s="106"/>
      <c r="AV340" s="106"/>
      <c r="AW340" s="106"/>
      <c r="AX340" s="106"/>
      <c r="AY340" s="106"/>
      <c r="AZ340" s="106"/>
      <c r="BA340" s="106"/>
      <c r="BB340" s="106"/>
      <c r="BC340" s="106"/>
      <c r="BD340" s="106"/>
      <c r="BE340" s="106"/>
      <c r="BF340" s="106"/>
      <c r="BG340" s="106"/>
      <c r="BH340" s="106"/>
      <c r="BI340" s="106"/>
      <c r="BJ340" s="106"/>
      <c r="BK340" s="106"/>
      <c r="BL340" s="106"/>
      <c r="BM340" s="106"/>
      <c r="BN340" s="106"/>
      <c r="BO340" s="106"/>
      <c r="BP340" s="106"/>
      <c r="BQ340" s="106"/>
      <c r="BR340" s="106"/>
      <c r="BS340" s="106"/>
      <c r="BT340" s="106"/>
      <c r="BU340" s="106"/>
      <c r="BV340" s="106"/>
      <c r="BW340" s="106"/>
      <c r="BX340" s="106"/>
      <c r="BY340" s="106"/>
      <c r="BZ340" s="106"/>
      <c r="CA340" s="106"/>
      <c r="CB340" s="106"/>
      <c r="CC340" s="106"/>
      <c r="CD340" s="106"/>
      <c r="CE340" s="106"/>
      <c r="CF340" s="106"/>
      <c r="CG340" s="106"/>
      <c r="CH340" s="106"/>
      <c r="CI340" s="106"/>
      <c r="CJ340" s="106"/>
      <c r="CK340" s="106"/>
      <c r="CL340" s="106"/>
      <c r="CM340" s="106"/>
      <c r="CN340" s="106"/>
      <c r="CO340" s="106"/>
      <c r="CP340" s="106"/>
      <c r="CQ340" s="106"/>
      <c r="CR340" s="106"/>
      <c r="CS340" s="106"/>
      <c r="CT340" s="106"/>
      <c r="CU340" s="106"/>
      <c r="CV340" s="106"/>
      <c r="CW340" s="106"/>
      <c r="CX340" s="106"/>
      <c r="CY340" s="106"/>
      <c r="CZ340" s="106"/>
      <c r="DA340" s="106"/>
    </row>
    <row r="341" spans="13:105">
      <c r="M341" s="106"/>
      <c r="N341" s="106"/>
      <c r="O341" s="106"/>
      <c r="P341" s="106"/>
      <c r="Q341" s="106"/>
      <c r="R341" s="106"/>
      <c r="S341" s="106"/>
      <c r="T341" s="106"/>
      <c r="U341" s="106"/>
      <c r="V341" s="106"/>
      <c r="W341" s="106"/>
      <c r="X341" s="106"/>
      <c r="Y341" s="106"/>
      <c r="Z341" s="106"/>
      <c r="AA341" s="106"/>
      <c r="AB341" s="106"/>
      <c r="AC341" s="106"/>
      <c r="AD341" s="106"/>
      <c r="AE341" s="106"/>
      <c r="AF341" s="106"/>
      <c r="AG341" s="106"/>
      <c r="AH341" s="106"/>
      <c r="AI341" s="106"/>
      <c r="AJ341" s="106"/>
      <c r="AK341" s="106"/>
      <c r="AL341" s="106"/>
      <c r="AM341" s="106"/>
      <c r="AN341" s="106"/>
      <c r="AO341" s="106"/>
      <c r="AP341" s="106"/>
      <c r="AQ341" s="106"/>
      <c r="AR341" s="106"/>
      <c r="AS341" s="106"/>
      <c r="AT341" s="106"/>
      <c r="AU341" s="106"/>
      <c r="AV341" s="106"/>
      <c r="AW341" s="106"/>
      <c r="AX341" s="106"/>
      <c r="AY341" s="106"/>
      <c r="AZ341" s="106"/>
      <c r="BA341" s="106"/>
      <c r="BB341" s="106"/>
      <c r="BC341" s="106"/>
      <c r="BD341" s="106"/>
      <c r="BE341" s="106"/>
      <c r="BF341" s="106"/>
      <c r="BG341" s="106"/>
      <c r="BH341" s="106"/>
      <c r="BI341" s="106"/>
      <c r="BJ341" s="106"/>
      <c r="BK341" s="106"/>
      <c r="BL341" s="106"/>
      <c r="BM341" s="106"/>
      <c r="BN341" s="106"/>
      <c r="BO341" s="106"/>
      <c r="BP341" s="106"/>
      <c r="BQ341" s="106"/>
      <c r="BR341" s="106"/>
      <c r="BS341" s="106"/>
      <c r="BT341" s="106"/>
      <c r="BU341" s="106"/>
      <c r="BV341" s="106"/>
      <c r="BW341" s="106"/>
      <c r="BX341" s="106"/>
      <c r="BY341" s="106"/>
      <c r="BZ341" s="106"/>
      <c r="CA341" s="106"/>
      <c r="CB341" s="106"/>
      <c r="CC341" s="106"/>
      <c r="CD341" s="106"/>
      <c r="CE341" s="106"/>
      <c r="CF341" s="106"/>
      <c r="CG341" s="106"/>
      <c r="CH341" s="106"/>
      <c r="CI341" s="106"/>
      <c r="CJ341" s="106"/>
      <c r="CK341" s="106"/>
      <c r="CL341" s="106"/>
      <c r="CM341" s="106"/>
      <c r="CN341" s="106"/>
      <c r="CO341" s="106"/>
      <c r="CP341" s="106"/>
      <c r="CQ341" s="106"/>
      <c r="CR341" s="106"/>
      <c r="CS341" s="106"/>
      <c r="CT341" s="106"/>
      <c r="CU341" s="106"/>
      <c r="CV341" s="106"/>
      <c r="CW341" s="106"/>
      <c r="CX341" s="106"/>
      <c r="CY341" s="106"/>
      <c r="CZ341" s="106"/>
      <c r="DA341" s="106"/>
    </row>
    <row r="342" spans="13:105">
      <c r="M342" s="106"/>
      <c r="N342" s="106"/>
      <c r="O342" s="106"/>
      <c r="P342" s="106"/>
      <c r="Q342" s="106"/>
      <c r="R342" s="106"/>
      <c r="S342" s="106"/>
      <c r="T342" s="106"/>
      <c r="U342" s="106"/>
      <c r="V342" s="106"/>
      <c r="W342" s="106"/>
      <c r="X342" s="106"/>
      <c r="Y342" s="106"/>
      <c r="Z342" s="106"/>
      <c r="AA342" s="106"/>
      <c r="AB342" s="106"/>
      <c r="AC342" s="106"/>
      <c r="AD342" s="106"/>
      <c r="AE342" s="106"/>
      <c r="AF342" s="106"/>
      <c r="AG342" s="106"/>
      <c r="AH342" s="106"/>
      <c r="AI342" s="106"/>
      <c r="AJ342" s="106"/>
      <c r="AK342" s="106"/>
      <c r="AL342" s="106"/>
      <c r="AM342" s="106"/>
      <c r="AN342" s="106"/>
      <c r="AO342" s="106"/>
      <c r="AP342" s="106"/>
      <c r="AQ342" s="106"/>
      <c r="AR342" s="106"/>
      <c r="AS342" s="106"/>
      <c r="AT342" s="106"/>
      <c r="AU342" s="106"/>
      <c r="AV342" s="106"/>
      <c r="AW342" s="106"/>
      <c r="AX342" s="106"/>
      <c r="AY342" s="106"/>
      <c r="AZ342" s="106"/>
      <c r="BA342" s="106"/>
      <c r="BB342" s="106"/>
      <c r="BC342" s="106"/>
      <c r="BD342" s="106"/>
      <c r="BE342" s="106"/>
      <c r="BF342" s="106"/>
      <c r="BG342" s="106"/>
      <c r="BH342" s="106"/>
      <c r="BI342" s="106"/>
      <c r="BJ342" s="106"/>
      <c r="BK342" s="106"/>
      <c r="BL342" s="106"/>
      <c r="BM342" s="106"/>
      <c r="BN342" s="106"/>
      <c r="BO342" s="106"/>
      <c r="BP342" s="106"/>
      <c r="BQ342" s="106"/>
      <c r="BR342" s="106"/>
      <c r="BS342" s="106"/>
      <c r="BT342" s="106"/>
      <c r="BU342" s="106"/>
      <c r="BV342" s="106"/>
      <c r="BW342" s="106"/>
      <c r="BX342" s="106"/>
      <c r="BY342" s="106"/>
      <c r="BZ342" s="106"/>
      <c r="CA342" s="106"/>
      <c r="CB342" s="106"/>
      <c r="CC342" s="106"/>
      <c r="CD342" s="106"/>
      <c r="CE342" s="106"/>
      <c r="CF342" s="106"/>
      <c r="CG342" s="106"/>
      <c r="CH342" s="106"/>
      <c r="CI342" s="106"/>
      <c r="CJ342" s="106"/>
      <c r="CK342" s="106"/>
      <c r="CL342" s="106"/>
      <c r="CM342" s="106"/>
      <c r="CN342" s="106"/>
      <c r="CO342" s="106"/>
      <c r="CP342" s="106"/>
      <c r="CQ342" s="106"/>
      <c r="CR342" s="106"/>
      <c r="CS342" s="106"/>
      <c r="CT342" s="106"/>
      <c r="CU342" s="106"/>
      <c r="CV342" s="106"/>
      <c r="CW342" s="106"/>
      <c r="CX342" s="106"/>
      <c r="CY342" s="106"/>
      <c r="CZ342" s="106"/>
      <c r="DA342" s="106"/>
    </row>
    <row r="343" spans="13:105">
      <c r="M343" s="106"/>
      <c r="N343" s="106"/>
      <c r="O343" s="106"/>
      <c r="P343" s="106"/>
      <c r="Q343" s="106"/>
      <c r="R343" s="106"/>
      <c r="S343" s="106"/>
      <c r="T343" s="106"/>
      <c r="U343" s="106"/>
      <c r="V343" s="106"/>
      <c r="W343" s="106"/>
      <c r="X343" s="106"/>
      <c r="Y343" s="106"/>
      <c r="Z343" s="106"/>
      <c r="AA343" s="106"/>
      <c r="AB343" s="106"/>
      <c r="AC343" s="106"/>
      <c r="AD343" s="106"/>
      <c r="AE343" s="106"/>
      <c r="AF343" s="106"/>
      <c r="AG343" s="106"/>
      <c r="AH343" s="106"/>
      <c r="AI343" s="106"/>
      <c r="AJ343" s="106"/>
      <c r="AK343" s="106"/>
      <c r="AL343" s="106"/>
      <c r="AM343" s="106"/>
      <c r="AN343" s="106"/>
      <c r="AO343" s="106"/>
      <c r="AP343" s="106"/>
      <c r="AQ343" s="106"/>
      <c r="AR343" s="106"/>
      <c r="AS343" s="106"/>
      <c r="AT343" s="106"/>
      <c r="AU343" s="106"/>
      <c r="AV343" s="106"/>
      <c r="AW343" s="106"/>
      <c r="AX343" s="106"/>
      <c r="AY343" s="106"/>
      <c r="AZ343" s="106"/>
      <c r="BA343" s="106"/>
      <c r="BB343" s="106"/>
      <c r="BC343" s="106"/>
      <c r="BD343" s="106"/>
      <c r="BE343" s="106"/>
      <c r="BF343" s="106"/>
      <c r="BG343" s="106"/>
      <c r="BH343" s="106"/>
      <c r="BI343" s="106"/>
      <c r="BJ343" s="106"/>
      <c r="BK343" s="106"/>
      <c r="BL343" s="106"/>
      <c r="BM343" s="106"/>
      <c r="BN343" s="106"/>
      <c r="BO343" s="106"/>
      <c r="BP343" s="106"/>
      <c r="BQ343" s="106"/>
      <c r="BR343" s="106"/>
      <c r="BS343" s="106"/>
      <c r="BT343" s="106"/>
      <c r="BU343" s="106"/>
      <c r="BV343" s="106"/>
      <c r="BW343" s="106"/>
      <c r="BX343" s="106"/>
      <c r="BY343" s="106"/>
      <c r="BZ343" s="106"/>
      <c r="CA343" s="106"/>
      <c r="CB343" s="106"/>
      <c r="CC343" s="106"/>
      <c r="CD343" s="106"/>
      <c r="CE343" s="106"/>
      <c r="CF343" s="106"/>
      <c r="CG343" s="106"/>
      <c r="CH343" s="106"/>
      <c r="CI343" s="106"/>
      <c r="CJ343" s="106"/>
      <c r="CK343" s="106"/>
      <c r="CL343" s="106"/>
      <c r="CM343" s="106"/>
      <c r="CN343" s="106"/>
      <c r="CO343" s="106"/>
      <c r="CP343" s="106"/>
      <c r="CQ343" s="106"/>
      <c r="CR343" s="106"/>
      <c r="CS343" s="106"/>
      <c r="CT343" s="106"/>
      <c r="CU343" s="106"/>
      <c r="CV343" s="106"/>
      <c r="CW343" s="106"/>
      <c r="CX343" s="106"/>
      <c r="CY343" s="106"/>
      <c r="CZ343" s="106"/>
      <c r="DA343" s="106"/>
    </row>
    <row r="344" spans="13:105">
      <c r="M344" s="106"/>
      <c r="N344" s="106"/>
      <c r="O344" s="106"/>
      <c r="P344" s="106"/>
      <c r="Q344" s="106"/>
      <c r="R344" s="106"/>
      <c r="S344" s="106"/>
      <c r="T344" s="106"/>
      <c r="U344" s="106"/>
      <c r="V344" s="106"/>
      <c r="W344" s="106"/>
      <c r="X344" s="106"/>
      <c r="Y344" s="106"/>
      <c r="Z344" s="106"/>
      <c r="AA344" s="106"/>
      <c r="AB344" s="106"/>
      <c r="AC344" s="106"/>
      <c r="AD344" s="106"/>
      <c r="AE344" s="106"/>
      <c r="AF344" s="106"/>
      <c r="AG344" s="106"/>
      <c r="AH344" s="106"/>
      <c r="AI344" s="106"/>
      <c r="AJ344" s="106"/>
      <c r="AK344" s="106"/>
      <c r="AL344" s="106"/>
      <c r="AM344" s="106"/>
      <c r="AN344" s="106"/>
      <c r="AO344" s="106"/>
      <c r="AP344" s="106"/>
      <c r="AQ344" s="106"/>
      <c r="AR344" s="106"/>
      <c r="AS344" s="106"/>
      <c r="AT344" s="106"/>
      <c r="AU344" s="106"/>
      <c r="AV344" s="106"/>
      <c r="AW344" s="106"/>
      <c r="AX344" s="106"/>
      <c r="AY344" s="106"/>
      <c r="AZ344" s="106"/>
      <c r="BA344" s="106"/>
      <c r="BB344" s="106"/>
      <c r="BC344" s="106"/>
      <c r="BD344" s="106"/>
      <c r="BE344" s="106"/>
      <c r="BF344" s="106"/>
      <c r="BG344" s="106"/>
      <c r="BH344" s="106"/>
      <c r="BI344" s="106"/>
      <c r="BJ344" s="106"/>
      <c r="BK344" s="106"/>
      <c r="BL344" s="106"/>
      <c r="BM344" s="106"/>
      <c r="BN344" s="106"/>
      <c r="BO344" s="106"/>
      <c r="BP344" s="106"/>
      <c r="BQ344" s="106"/>
      <c r="BR344" s="106"/>
      <c r="BS344" s="106"/>
      <c r="BT344" s="106"/>
      <c r="BU344" s="106"/>
      <c r="BV344" s="106"/>
      <c r="BW344" s="106"/>
      <c r="BX344" s="106"/>
      <c r="BY344" s="106"/>
      <c r="BZ344" s="106"/>
      <c r="CA344" s="106"/>
      <c r="CB344" s="106"/>
      <c r="CC344" s="106"/>
      <c r="CD344" s="106"/>
      <c r="CE344" s="106"/>
      <c r="CF344" s="106"/>
      <c r="CG344" s="106"/>
      <c r="CH344" s="106"/>
      <c r="CI344" s="106"/>
      <c r="CJ344" s="106"/>
      <c r="CK344" s="106"/>
      <c r="CL344" s="106"/>
      <c r="CM344" s="106"/>
      <c r="CN344" s="106"/>
      <c r="CO344" s="106"/>
      <c r="CP344" s="106"/>
      <c r="CQ344" s="106"/>
      <c r="CR344" s="106"/>
      <c r="CS344" s="106"/>
      <c r="CT344" s="106"/>
      <c r="CU344" s="106"/>
      <c r="CV344" s="106"/>
      <c r="CW344" s="106"/>
      <c r="CX344" s="106"/>
      <c r="CY344" s="106"/>
      <c r="CZ344" s="106"/>
      <c r="DA344" s="106"/>
    </row>
    <row r="345" spans="13:105">
      <c r="M345" s="106"/>
      <c r="N345" s="106"/>
      <c r="O345" s="106"/>
      <c r="P345" s="106"/>
      <c r="Q345" s="106"/>
      <c r="R345" s="106"/>
      <c r="S345" s="106"/>
      <c r="T345" s="106"/>
      <c r="U345" s="106"/>
      <c r="V345" s="106"/>
      <c r="W345" s="106"/>
      <c r="X345" s="106"/>
      <c r="Y345" s="106"/>
      <c r="Z345" s="106"/>
      <c r="AA345" s="106"/>
      <c r="AB345" s="106"/>
      <c r="AC345" s="106"/>
      <c r="AD345" s="106"/>
      <c r="AE345" s="106"/>
      <c r="AF345" s="106"/>
      <c r="AG345" s="106"/>
      <c r="AH345" s="106"/>
      <c r="AI345" s="106"/>
      <c r="AJ345" s="106"/>
      <c r="AK345" s="106"/>
      <c r="AL345" s="106"/>
      <c r="AM345" s="106"/>
      <c r="AN345" s="106"/>
      <c r="AO345" s="106"/>
      <c r="AP345" s="106"/>
      <c r="AQ345" s="106"/>
      <c r="AR345" s="106"/>
      <c r="AS345" s="106"/>
      <c r="AT345" s="106"/>
      <c r="AU345" s="106"/>
      <c r="AV345" s="106"/>
      <c r="AW345" s="106"/>
      <c r="AX345" s="106"/>
      <c r="AY345" s="106"/>
      <c r="AZ345" s="106"/>
      <c r="BA345" s="106"/>
      <c r="BB345" s="106"/>
      <c r="BC345" s="106"/>
      <c r="BD345" s="106"/>
      <c r="BE345" s="106"/>
      <c r="BF345" s="106"/>
      <c r="BG345" s="106"/>
      <c r="BH345" s="106"/>
      <c r="BI345" s="106"/>
      <c r="BJ345" s="106"/>
      <c r="BK345" s="106"/>
      <c r="BL345" s="106"/>
      <c r="BM345" s="106"/>
      <c r="BN345" s="106"/>
      <c r="BO345" s="106"/>
      <c r="BP345" s="106"/>
      <c r="BQ345" s="106"/>
      <c r="BR345" s="106"/>
      <c r="BS345" s="106"/>
      <c r="BT345" s="106"/>
      <c r="BU345" s="106"/>
      <c r="BV345" s="106"/>
      <c r="BW345" s="106"/>
      <c r="BX345" s="106"/>
      <c r="BY345" s="106"/>
      <c r="BZ345" s="106"/>
      <c r="CA345" s="106"/>
      <c r="CB345" s="106"/>
      <c r="CC345" s="106"/>
      <c r="CD345" s="106"/>
      <c r="CE345" s="106"/>
      <c r="CF345" s="106"/>
      <c r="CG345" s="106"/>
      <c r="CH345" s="106"/>
      <c r="CI345" s="106"/>
      <c r="CJ345" s="106"/>
      <c r="CK345" s="106"/>
      <c r="CL345" s="106"/>
      <c r="CM345" s="106"/>
      <c r="CN345" s="106"/>
      <c r="CO345" s="106"/>
      <c r="CP345" s="106"/>
      <c r="CQ345" s="106"/>
      <c r="CR345" s="106"/>
      <c r="CS345" s="106"/>
      <c r="CT345" s="106"/>
      <c r="CU345" s="106"/>
      <c r="CV345" s="106"/>
      <c r="CW345" s="106"/>
      <c r="CX345" s="106"/>
      <c r="CY345" s="106"/>
      <c r="CZ345" s="106"/>
      <c r="DA345" s="106"/>
    </row>
    <row r="346" spans="13:105">
      <c r="M346" s="106"/>
      <c r="N346" s="106"/>
      <c r="O346" s="106"/>
      <c r="P346" s="106"/>
      <c r="Q346" s="106"/>
      <c r="R346" s="106"/>
      <c r="S346" s="106"/>
      <c r="T346" s="106"/>
      <c r="U346" s="106"/>
      <c r="V346" s="106"/>
      <c r="W346" s="106"/>
      <c r="X346" s="106"/>
      <c r="Y346" s="106"/>
      <c r="Z346" s="106"/>
      <c r="AA346" s="106"/>
      <c r="AB346" s="106"/>
      <c r="AC346" s="106"/>
      <c r="AD346" s="106"/>
      <c r="AE346" s="106"/>
      <c r="AF346" s="106"/>
      <c r="AG346" s="106"/>
      <c r="AH346" s="106"/>
      <c r="AI346" s="106"/>
      <c r="AJ346" s="106"/>
      <c r="AK346" s="106"/>
      <c r="AL346" s="106"/>
      <c r="AM346" s="106"/>
      <c r="AN346" s="106"/>
      <c r="AO346" s="106"/>
      <c r="AP346" s="106"/>
      <c r="AQ346" s="106"/>
      <c r="AR346" s="106"/>
      <c r="AS346" s="106"/>
      <c r="AT346" s="106"/>
      <c r="AU346" s="106"/>
      <c r="AV346" s="106"/>
      <c r="AW346" s="106"/>
      <c r="AX346" s="106"/>
      <c r="AY346" s="106"/>
      <c r="AZ346" s="106"/>
      <c r="BA346" s="106"/>
      <c r="BB346" s="106"/>
      <c r="BC346" s="106"/>
      <c r="BD346" s="106"/>
      <c r="BE346" s="106"/>
      <c r="BF346" s="106"/>
      <c r="BG346" s="106"/>
      <c r="BH346" s="106"/>
      <c r="BI346" s="106"/>
      <c r="BJ346" s="106"/>
      <c r="BK346" s="106"/>
      <c r="BL346" s="106"/>
      <c r="BM346" s="106"/>
      <c r="BN346" s="106"/>
      <c r="BO346" s="106"/>
      <c r="BP346" s="106"/>
      <c r="BQ346" s="106"/>
      <c r="BR346" s="106"/>
      <c r="BS346" s="106"/>
      <c r="BT346" s="106"/>
      <c r="BU346" s="106"/>
      <c r="BV346" s="106"/>
      <c r="BW346" s="106"/>
      <c r="BX346" s="106"/>
      <c r="BY346" s="106"/>
      <c r="BZ346" s="106"/>
      <c r="CA346" s="106"/>
      <c r="CB346" s="106"/>
      <c r="CC346" s="106"/>
      <c r="CD346" s="106"/>
      <c r="CE346" s="106"/>
      <c r="CF346" s="106"/>
      <c r="CG346" s="106"/>
      <c r="CH346" s="106"/>
      <c r="CI346" s="106"/>
      <c r="CJ346" s="106"/>
      <c r="CK346" s="106"/>
      <c r="CL346" s="106"/>
      <c r="CM346" s="106"/>
      <c r="CN346" s="106"/>
      <c r="CO346" s="106"/>
      <c r="CP346" s="106"/>
      <c r="CQ346" s="106"/>
      <c r="CR346" s="106"/>
      <c r="CS346" s="106"/>
      <c r="CT346" s="106"/>
      <c r="CU346" s="106"/>
      <c r="CV346" s="106"/>
      <c r="CW346" s="106"/>
      <c r="CX346" s="106"/>
      <c r="CY346" s="106"/>
      <c r="CZ346" s="106"/>
      <c r="DA346" s="106"/>
    </row>
    <row r="347" spans="13:105">
      <c r="M347" s="106"/>
      <c r="N347" s="106"/>
      <c r="O347" s="106"/>
      <c r="P347" s="106"/>
      <c r="Q347" s="106"/>
      <c r="R347" s="106"/>
      <c r="S347" s="106"/>
      <c r="T347" s="106"/>
      <c r="U347" s="106"/>
      <c r="V347" s="106"/>
      <c r="W347" s="106"/>
      <c r="X347" s="106"/>
      <c r="Y347" s="106"/>
      <c r="Z347" s="106"/>
      <c r="AA347" s="106"/>
      <c r="AB347" s="106"/>
      <c r="AC347" s="106"/>
      <c r="AD347" s="106"/>
      <c r="AE347" s="106"/>
      <c r="AF347" s="106"/>
      <c r="AG347" s="106"/>
      <c r="AH347" s="106"/>
      <c r="AI347" s="106"/>
      <c r="AJ347" s="106"/>
      <c r="AK347" s="106"/>
      <c r="AL347" s="106"/>
      <c r="AM347" s="106"/>
      <c r="AN347" s="106"/>
      <c r="AO347" s="106"/>
      <c r="AP347" s="106"/>
      <c r="AQ347" s="106"/>
      <c r="AR347" s="106"/>
      <c r="AS347" s="106"/>
      <c r="AT347" s="106"/>
      <c r="AU347" s="106"/>
      <c r="AV347" s="106"/>
      <c r="AW347" s="106"/>
      <c r="AX347" s="106"/>
      <c r="AY347" s="106"/>
      <c r="AZ347" s="106"/>
      <c r="BA347" s="106"/>
      <c r="BB347" s="106"/>
      <c r="BC347" s="106"/>
      <c r="BD347" s="106"/>
      <c r="BE347" s="106"/>
      <c r="BF347" s="106"/>
      <c r="BG347" s="106"/>
      <c r="BH347" s="106"/>
      <c r="BI347" s="106"/>
      <c r="BJ347" s="106"/>
      <c r="BK347" s="106"/>
      <c r="BL347" s="106"/>
      <c r="BM347" s="106"/>
      <c r="BN347" s="106"/>
      <c r="BO347" s="106"/>
      <c r="BP347" s="106"/>
      <c r="BQ347" s="106"/>
      <c r="BR347" s="106"/>
      <c r="BS347" s="106"/>
      <c r="BT347" s="106"/>
      <c r="BU347" s="106"/>
      <c r="BV347" s="106"/>
      <c r="BW347" s="106"/>
      <c r="BX347" s="106"/>
      <c r="BY347" s="106"/>
      <c r="BZ347" s="106"/>
      <c r="CA347" s="106"/>
      <c r="CB347" s="106"/>
      <c r="CC347" s="106"/>
      <c r="CD347" s="106"/>
      <c r="CE347" s="106"/>
      <c r="CF347" s="106"/>
      <c r="CG347" s="106"/>
      <c r="CH347" s="106"/>
      <c r="CI347" s="106"/>
      <c r="CJ347" s="106"/>
      <c r="CK347" s="106"/>
      <c r="CL347" s="106"/>
      <c r="CM347" s="106"/>
      <c r="CN347" s="106"/>
      <c r="CO347" s="106"/>
      <c r="CP347" s="106"/>
      <c r="CQ347" s="106"/>
      <c r="CR347" s="106"/>
      <c r="CS347" s="106"/>
      <c r="CT347" s="106"/>
      <c r="CU347" s="106"/>
      <c r="CV347" s="106"/>
      <c r="CW347" s="106"/>
      <c r="CX347" s="106"/>
      <c r="CY347" s="106"/>
      <c r="CZ347" s="106"/>
      <c r="DA347" s="106"/>
    </row>
    <row r="348" spans="13:105">
      <c r="M348" s="106"/>
      <c r="N348" s="106"/>
      <c r="O348" s="106"/>
      <c r="P348" s="106"/>
      <c r="Q348" s="106"/>
      <c r="R348" s="106"/>
      <c r="S348" s="106"/>
      <c r="T348" s="106"/>
      <c r="U348" s="106"/>
      <c r="V348" s="106"/>
      <c r="W348" s="106"/>
      <c r="X348" s="106"/>
      <c r="Y348" s="106"/>
      <c r="Z348" s="106"/>
      <c r="AA348" s="106"/>
      <c r="AB348" s="106"/>
      <c r="AC348" s="106"/>
      <c r="AD348" s="106"/>
      <c r="AE348" s="106"/>
      <c r="AF348" s="106"/>
      <c r="AG348" s="106"/>
      <c r="AH348" s="106"/>
      <c r="AI348" s="106"/>
      <c r="AJ348" s="106"/>
      <c r="AK348" s="106"/>
      <c r="AL348" s="106"/>
      <c r="AM348" s="106"/>
      <c r="AN348" s="106"/>
      <c r="AO348" s="106"/>
      <c r="AP348" s="106"/>
      <c r="AQ348" s="106"/>
      <c r="AR348" s="106"/>
      <c r="AS348" s="106"/>
      <c r="AT348" s="106"/>
      <c r="AU348" s="106"/>
      <c r="AV348" s="106"/>
      <c r="AW348" s="106"/>
      <c r="AX348" s="106"/>
      <c r="AY348" s="106"/>
      <c r="AZ348" s="106"/>
      <c r="BA348" s="106"/>
      <c r="BB348" s="106"/>
      <c r="BC348" s="106"/>
      <c r="BD348" s="106"/>
      <c r="BE348" s="106"/>
      <c r="BF348" s="106"/>
      <c r="BG348" s="106"/>
      <c r="BH348" s="106"/>
      <c r="BI348" s="106"/>
      <c r="BJ348" s="106"/>
      <c r="BK348" s="106"/>
      <c r="BL348" s="106"/>
      <c r="BM348" s="106"/>
      <c r="BN348" s="106"/>
      <c r="BO348" s="106"/>
      <c r="BP348" s="106"/>
      <c r="BQ348" s="106"/>
      <c r="BR348" s="106"/>
      <c r="BS348" s="106"/>
      <c r="BT348" s="106"/>
      <c r="BU348" s="106"/>
      <c r="BV348" s="106"/>
      <c r="BW348" s="106"/>
      <c r="BX348" s="106"/>
      <c r="BY348" s="106"/>
      <c r="BZ348" s="106"/>
      <c r="CA348" s="106"/>
      <c r="CB348" s="106"/>
      <c r="CC348" s="106"/>
      <c r="CD348" s="106"/>
      <c r="CE348" s="106"/>
      <c r="CF348" s="106"/>
      <c r="CG348" s="106"/>
      <c r="CH348" s="106"/>
      <c r="CI348" s="106"/>
      <c r="CJ348" s="106"/>
      <c r="CK348" s="106"/>
      <c r="CL348" s="106"/>
      <c r="CM348" s="106"/>
      <c r="CN348" s="106"/>
      <c r="CO348" s="106"/>
      <c r="CP348" s="106"/>
      <c r="CQ348" s="106"/>
      <c r="CR348" s="106"/>
      <c r="CS348" s="106"/>
      <c r="CT348" s="106"/>
      <c r="CU348" s="106"/>
      <c r="CV348" s="106"/>
      <c r="CW348" s="106"/>
      <c r="CX348" s="106"/>
      <c r="CY348" s="106"/>
      <c r="CZ348" s="106"/>
      <c r="DA348" s="106"/>
    </row>
    <row r="349" spans="13:105">
      <c r="M349" s="106"/>
      <c r="N349" s="106"/>
      <c r="O349" s="106"/>
      <c r="P349" s="106"/>
      <c r="Q349" s="106"/>
      <c r="R349" s="106"/>
      <c r="S349" s="106"/>
      <c r="T349" s="106"/>
      <c r="U349" s="106"/>
      <c r="V349" s="106"/>
      <c r="W349" s="106"/>
      <c r="X349" s="106"/>
      <c r="Y349" s="106"/>
      <c r="Z349" s="106"/>
      <c r="AA349" s="106"/>
      <c r="AB349" s="106"/>
      <c r="AC349" s="106"/>
      <c r="AD349" s="106"/>
      <c r="AE349" s="106"/>
      <c r="AF349" s="106"/>
      <c r="AG349" s="106"/>
      <c r="AH349" s="106"/>
      <c r="AI349" s="106"/>
      <c r="AJ349" s="106"/>
      <c r="AK349" s="106"/>
      <c r="AL349" s="106"/>
      <c r="AM349" s="106"/>
      <c r="AN349" s="106"/>
      <c r="AO349" s="106"/>
      <c r="AP349" s="106"/>
      <c r="AQ349" s="106"/>
      <c r="AR349" s="106"/>
      <c r="AS349" s="106"/>
      <c r="AT349" s="106"/>
      <c r="AU349" s="106"/>
      <c r="AV349" s="106"/>
      <c r="AW349" s="106"/>
      <c r="AX349" s="106"/>
      <c r="AY349" s="106"/>
      <c r="AZ349" s="106"/>
      <c r="BA349" s="106"/>
      <c r="BB349" s="106"/>
      <c r="BC349" s="106"/>
      <c r="BD349" s="106"/>
      <c r="BE349" s="106"/>
      <c r="BF349" s="106"/>
      <c r="BG349" s="106"/>
      <c r="BH349" s="106"/>
      <c r="BI349" s="106"/>
      <c r="BJ349" s="106"/>
      <c r="BK349" s="106"/>
      <c r="BL349" s="106"/>
      <c r="BM349" s="106"/>
      <c r="BN349" s="106"/>
      <c r="BO349" s="106"/>
      <c r="BP349" s="106"/>
      <c r="BQ349" s="106"/>
      <c r="BR349" s="106"/>
      <c r="BS349" s="106"/>
      <c r="BT349" s="106"/>
      <c r="BU349" s="106"/>
      <c r="BV349" s="106"/>
      <c r="BW349" s="106"/>
      <c r="BX349" s="106"/>
      <c r="BY349" s="106"/>
      <c r="BZ349" s="106"/>
      <c r="CA349" s="106"/>
      <c r="CB349" s="106"/>
      <c r="CC349" s="106"/>
      <c r="CD349" s="106"/>
      <c r="CE349" s="106"/>
      <c r="CF349" s="106"/>
      <c r="CG349" s="106"/>
      <c r="CH349" s="106"/>
      <c r="CI349" s="106"/>
      <c r="CJ349" s="106"/>
      <c r="CK349" s="106"/>
      <c r="CL349" s="106"/>
      <c r="CM349" s="106"/>
      <c r="CN349" s="106"/>
      <c r="CO349" s="106"/>
      <c r="CP349" s="106"/>
      <c r="CQ349" s="106"/>
      <c r="CR349" s="106"/>
      <c r="CS349" s="106"/>
      <c r="CT349" s="106"/>
      <c r="CU349" s="106"/>
      <c r="CV349" s="106"/>
      <c r="CW349" s="106"/>
      <c r="CX349" s="106"/>
      <c r="CY349" s="106"/>
      <c r="CZ349" s="106"/>
      <c r="DA349" s="106"/>
    </row>
    <row r="350" spans="13:105">
      <c r="M350" s="106"/>
      <c r="N350" s="106"/>
      <c r="O350" s="106"/>
      <c r="P350" s="106"/>
      <c r="Q350" s="106"/>
      <c r="R350" s="106"/>
      <c r="S350" s="106"/>
      <c r="T350" s="106"/>
      <c r="U350" s="106"/>
      <c r="V350" s="106"/>
      <c r="W350" s="106"/>
      <c r="X350" s="106"/>
      <c r="Y350" s="106"/>
      <c r="Z350" s="106"/>
      <c r="AA350" s="106"/>
      <c r="AB350" s="106"/>
      <c r="AC350" s="106"/>
      <c r="AD350" s="106"/>
      <c r="AE350" s="106"/>
      <c r="AF350" s="106"/>
      <c r="AG350" s="106"/>
      <c r="AH350" s="106"/>
      <c r="AI350" s="106"/>
      <c r="AJ350" s="106"/>
      <c r="AK350" s="106"/>
      <c r="AL350" s="106"/>
      <c r="AM350" s="106"/>
      <c r="AN350" s="106"/>
      <c r="AO350" s="106"/>
      <c r="AP350" s="106"/>
      <c r="AQ350" s="106"/>
      <c r="AR350" s="106"/>
      <c r="AS350" s="106"/>
      <c r="AT350" s="106"/>
      <c r="AU350" s="106"/>
      <c r="AV350" s="106"/>
      <c r="AW350" s="106"/>
      <c r="AX350" s="106"/>
      <c r="AY350" s="106"/>
      <c r="AZ350" s="106"/>
      <c r="BA350" s="106"/>
      <c r="BB350" s="106"/>
      <c r="BC350" s="106"/>
      <c r="BD350" s="106"/>
      <c r="BE350" s="106"/>
      <c r="BF350" s="106"/>
      <c r="BG350" s="106"/>
      <c r="BH350" s="106"/>
      <c r="BI350" s="106"/>
      <c r="BJ350" s="106"/>
      <c r="BK350" s="106"/>
      <c r="BL350" s="106"/>
      <c r="BM350" s="106"/>
      <c r="BN350" s="106"/>
      <c r="BO350" s="106"/>
      <c r="BP350" s="106"/>
      <c r="BQ350" s="106"/>
      <c r="BR350" s="106"/>
      <c r="BS350" s="106"/>
      <c r="BT350" s="106"/>
      <c r="BU350" s="106"/>
      <c r="BV350" s="106"/>
      <c r="BW350" s="106"/>
      <c r="BX350" s="106"/>
      <c r="BY350" s="106"/>
      <c r="BZ350" s="106"/>
      <c r="CA350" s="106"/>
      <c r="CB350" s="106"/>
      <c r="CC350" s="106"/>
      <c r="CD350" s="106"/>
      <c r="CE350" s="106"/>
      <c r="CF350" s="106"/>
      <c r="CG350" s="106"/>
      <c r="CH350" s="106"/>
      <c r="CI350" s="106"/>
      <c r="CJ350" s="106"/>
      <c r="CK350" s="106"/>
      <c r="CL350" s="106"/>
      <c r="CM350" s="106"/>
      <c r="CN350" s="106"/>
      <c r="CO350" s="106"/>
      <c r="CP350" s="106"/>
      <c r="CQ350" s="106"/>
      <c r="CR350" s="106"/>
      <c r="CS350" s="106"/>
      <c r="CT350" s="106"/>
      <c r="CU350" s="106"/>
      <c r="CV350" s="106"/>
      <c r="CW350" s="106"/>
      <c r="CX350" s="106"/>
      <c r="CY350" s="106"/>
      <c r="CZ350" s="106"/>
      <c r="DA350" s="106"/>
    </row>
    <row r="351" spans="13:105">
      <c r="M351" s="106"/>
      <c r="N351" s="106"/>
      <c r="O351" s="106"/>
      <c r="P351" s="106"/>
      <c r="Q351" s="106"/>
      <c r="R351" s="106"/>
      <c r="S351" s="106"/>
      <c r="T351" s="106"/>
      <c r="U351" s="106"/>
      <c r="V351" s="106"/>
      <c r="W351" s="106"/>
      <c r="X351" s="106"/>
      <c r="Y351" s="106"/>
      <c r="Z351" s="106"/>
      <c r="AA351" s="106"/>
      <c r="AB351" s="106"/>
      <c r="AC351" s="106"/>
      <c r="AD351" s="106"/>
      <c r="AE351" s="106"/>
      <c r="AF351" s="106"/>
      <c r="AG351" s="106"/>
      <c r="AH351" s="106"/>
      <c r="AI351" s="106"/>
      <c r="AJ351" s="106"/>
      <c r="AK351" s="106"/>
      <c r="AL351" s="106"/>
      <c r="AM351" s="106"/>
      <c r="AN351" s="106"/>
      <c r="AO351" s="106"/>
      <c r="AP351" s="106"/>
      <c r="AQ351" s="106"/>
      <c r="AR351" s="106"/>
      <c r="AS351" s="106"/>
      <c r="AT351" s="106"/>
      <c r="AU351" s="106"/>
      <c r="AV351" s="106"/>
      <c r="AW351" s="106"/>
      <c r="AX351" s="106"/>
      <c r="AY351" s="106"/>
      <c r="AZ351" s="106"/>
      <c r="BA351" s="106"/>
      <c r="BB351" s="106"/>
      <c r="BC351" s="106"/>
      <c r="BD351" s="106"/>
      <c r="BE351" s="106"/>
      <c r="BF351" s="106"/>
      <c r="BG351" s="106"/>
      <c r="BH351" s="106"/>
      <c r="BI351" s="106"/>
      <c r="BJ351" s="106"/>
      <c r="BK351" s="106"/>
      <c r="BL351" s="106"/>
      <c r="BM351" s="106"/>
      <c r="BN351" s="106"/>
      <c r="BO351" s="106"/>
      <c r="BP351" s="106"/>
      <c r="BQ351" s="106"/>
      <c r="BR351" s="106"/>
      <c r="BS351" s="106"/>
      <c r="BT351" s="106"/>
      <c r="BU351" s="106"/>
      <c r="BV351" s="106"/>
      <c r="BW351" s="106"/>
      <c r="BX351" s="106"/>
      <c r="BY351" s="106"/>
      <c r="BZ351" s="106"/>
      <c r="CA351" s="106"/>
      <c r="CB351" s="106"/>
      <c r="CC351" s="106"/>
      <c r="CD351" s="106"/>
      <c r="CE351" s="106"/>
      <c r="CF351" s="106"/>
      <c r="CG351" s="106"/>
      <c r="CH351" s="106"/>
      <c r="CI351" s="106"/>
      <c r="CJ351" s="106"/>
      <c r="CK351" s="106"/>
      <c r="CL351" s="106"/>
      <c r="CM351" s="106"/>
      <c r="CN351" s="106"/>
      <c r="CO351" s="106"/>
      <c r="CP351" s="106"/>
      <c r="CQ351" s="106"/>
      <c r="CR351" s="106"/>
      <c r="CS351" s="106"/>
      <c r="CT351" s="106"/>
      <c r="CU351" s="106"/>
      <c r="CV351" s="106"/>
      <c r="CW351" s="106"/>
      <c r="CX351" s="106"/>
      <c r="CY351" s="106"/>
      <c r="CZ351" s="106"/>
      <c r="DA351" s="106"/>
    </row>
    <row r="352" spans="13:105">
      <c r="M352" s="106"/>
      <c r="N352" s="106"/>
      <c r="O352" s="106"/>
      <c r="P352" s="106"/>
      <c r="Q352" s="106"/>
      <c r="R352" s="106"/>
      <c r="S352" s="106"/>
      <c r="T352" s="106"/>
      <c r="U352" s="106"/>
      <c r="V352" s="106"/>
      <c r="W352" s="106"/>
      <c r="X352" s="106"/>
      <c r="Y352" s="106"/>
      <c r="Z352" s="106"/>
      <c r="AA352" s="106"/>
      <c r="AB352" s="106"/>
      <c r="AC352" s="106"/>
      <c r="AD352" s="106"/>
      <c r="AE352" s="106"/>
      <c r="AF352" s="106"/>
      <c r="AG352" s="106"/>
      <c r="AH352" s="106"/>
      <c r="AI352" s="106"/>
      <c r="AJ352" s="106"/>
      <c r="AK352" s="106"/>
      <c r="AL352" s="106"/>
      <c r="AM352" s="106"/>
      <c r="AN352" s="106"/>
      <c r="AO352" s="106"/>
      <c r="AP352" s="106"/>
      <c r="AQ352" s="106"/>
      <c r="AR352" s="106"/>
      <c r="AS352" s="106"/>
      <c r="AT352" s="106"/>
      <c r="AU352" s="106"/>
      <c r="AV352" s="106"/>
      <c r="AW352" s="106"/>
      <c r="AX352" s="106"/>
      <c r="AY352" s="106"/>
      <c r="AZ352" s="106"/>
      <c r="BA352" s="106"/>
      <c r="BB352" s="106"/>
      <c r="BC352" s="106"/>
      <c r="BD352" s="106"/>
      <c r="BE352" s="106"/>
      <c r="BF352" s="106"/>
      <c r="BG352" s="106"/>
      <c r="BH352" s="106"/>
      <c r="BI352" s="106"/>
      <c r="BJ352" s="106"/>
      <c r="BK352" s="106"/>
      <c r="BL352" s="106"/>
      <c r="BM352" s="106"/>
      <c r="BN352" s="106"/>
      <c r="BO352" s="106"/>
      <c r="BP352" s="106"/>
      <c r="BQ352" s="106"/>
      <c r="BR352" s="106"/>
      <c r="BS352" s="106"/>
      <c r="BT352" s="106"/>
      <c r="BU352" s="106"/>
      <c r="BV352" s="106"/>
      <c r="BW352" s="106"/>
      <c r="BX352" s="106"/>
      <c r="BY352" s="106"/>
      <c r="BZ352" s="106"/>
      <c r="CA352" s="106"/>
      <c r="CB352" s="106"/>
      <c r="CC352" s="106"/>
      <c r="CD352" s="106"/>
      <c r="CE352" s="106"/>
      <c r="CF352" s="106"/>
      <c r="CG352" s="106"/>
      <c r="CH352" s="106"/>
      <c r="CI352" s="106"/>
      <c r="CJ352" s="106"/>
      <c r="CK352" s="106"/>
      <c r="CL352" s="106"/>
      <c r="CM352" s="106"/>
      <c r="CN352" s="106"/>
      <c r="CO352" s="106"/>
      <c r="CP352" s="106"/>
      <c r="CQ352" s="106"/>
      <c r="CR352" s="106"/>
      <c r="CS352" s="106"/>
      <c r="CT352" s="106"/>
      <c r="CU352" s="106"/>
      <c r="CV352" s="106"/>
      <c r="CW352" s="106"/>
      <c r="CX352" s="106"/>
      <c r="CY352" s="106"/>
      <c r="CZ352" s="106"/>
      <c r="DA352" s="106"/>
    </row>
    <row r="353" spans="13:105">
      <c r="M353" s="106"/>
      <c r="N353" s="106"/>
      <c r="O353" s="106"/>
      <c r="P353" s="106"/>
      <c r="Q353" s="106"/>
      <c r="R353" s="106"/>
      <c r="S353" s="106"/>
      <c r="T353" s="106"/>
      <c r="U353" s="106"/>
      <c r="V353" s="106"/>
      <c r="W353" s="106"/>
      <c r="X353" s="106"/>
      <c r="Y353" s="106"/>
      <c r="Z353" s="106"/>
      <c r="AA353" s="106"/>
      <c r="AB353" s="106"/>
      <c r="AC353" s="106"/>
      <c r="AD353" s="106"/>
      <c r="AE353" s="106"/>
      <c r="AF353" s="106"/>
      <c r="AG353" s="106"/>
      <c r="AH353" s="106"/>
      <c r="AI353" s="106"/>
      <c r="AJ353" s="106"/>
      <c r="AK353" s="106"/>
      <c r="AL353" s="106"/>
      <c r="AM353" s="106"/>
      <c r="AN353" s="106"/>
      <c r="AO353" s="106"/>
      <c r="AP353" s="106"/>
      <c r="AQ353" s="106"/>
      <c r="AR353" s="106"/>
      <c r="AS353" s="106"/>
      <c r="AT353" s="106"/>
      <c r="AU353" s="106"/>
      <c r="AV353" s="106"/>
      <c r="AW353" s="106"/>
      <c r="AX353" s="106"/>
      <c r="AY353" s="106"/>
      <c r="AZ353" s="106"/>
      <c r="BA353" s="106"/>
      <c r="BB353" s="106"/>
      <c r="BC353" s="106"/>
      <c r="BD353" s="106"/>
      <c r="BE353" s="106"/>
      <c r="BF353" s="106"/>
      <c r="BG353" s="106"/>
      <c r="BH353" s="106"/>
      <c r="BI353" s="106"/>
      <c r="BJ353" s="106"/>
      <c r="BK353" s="106"/>
      <c r="BL353" s="106"/>
      <c r="BM353" s="106"/>
      <c r="BN353" s="106"/>
      <c r="BO353" s="106"/>
      <c r="BP353" s="106"/>
      <c r="BQ353" s="106"/>
      <c r="BR353" s="106"/>
      <c r="BS353" s="106"/>
      <c r="BT353" s="106"/>
      <c r="BU353" s="106"/>
      <c r="BV353" s="106"/>
      <c r="BW353" s="106"/>
      <c r="BX353" s="106"/>
      <c r="BY353" s="106"/>
      <c r="BZ353" s="106"/>
      <c r="CA353" s="106"/>
      <c r="CB353" s="106"/>
      <c r="CC353" s="106"/>
      <c r="CD353" s="106"/>
      <c r="CE353" s="106"/>
      <c r="CF353" s="106"/>
      <c r="CG353" s="106"/>
      <c r="CH353" s="106"/>
      <c r="CI353" s="106"/>
      <c r="CJ353" s="106"/>
      <c r="CK353" s="106"/>
      <c r="CL353" s="106"/>
      <c r="CM353" s="106"/>
      <c r="CN353" s="106"/>
      <c r="CO353" s="106"/>
      <c r="CP353" s="106"/>
      <c r="CQ353" s="106"/>
      <c r="CR353" s="106"/>
      <c r="CS353" s="106"/>
      <c r="CT353" s="106"/>
      <c r="CU353" s="106"/>
      <c r="CV353" s="106"/>
      <c r="CW353" s="106"/>
      <c r="CX353" s="106"/>
      <c r="CY353" s="106"/>
      <c r="CZ353" s="106"/>
      <c r="DA353" s="106"/>
    </row>
    <row r="354" spans="13:105">
      <c r="M354" s="106"/>
      <c r="N354" s="106"/>
      <c r="O354" s="106"/>
      <c r="P354" s="106"/>
      <c r="Q354" s="106"/>
      <c r="R354" s="106"/>
      <c r="S354" s="106"/>
      <c r="T354" s="106"/>
      <c r="U354" s="106"/>
      <c r="V354" s="106"/>
      <c r="W354" s="106"/>
      <c r="X354" s="106"/>
      <c r="Y354" s="106"/>
      <c r="Z354" s="106"/>
      <c r="AA354" s="106"/>
      <c r="AB354" s="106"/>
      <c r="AC354" s="106"/>
      <c r="AD354" s="106"/>
      <c r="AE354" s="106"/>
      <c r="AF354" s="106"/>
      <c r="AG354" s="106"/>
      <c r="AH354" s="106"/>
      <c r="AI354" s="106"/>
      <c r="AJ354" s="106"/>
      <c r="AK354" s="106"/>
      <c r="AL354" s="106"/>
      <c r="AM354" s="106"/>
      <c r="AN354" s="106"/>
      <c r="AO354" s="106"/>
      <c r="AP354" s="106"/>
      <c r="AQ354" s="106"/>
      <c r="AR354" s="106"/>
      <c r="AS354" s="106"/>
      <c r="AT354" s="106"/>
      <c r="AU354" s="106"/>
      <c r="AV354" s="106"/>
      <c r="AW354" s="106"/>
      <c r="AX354" s="106"/>
      <c r="AY354" s="106"/>
      <c r="AZ354" s="106"/>
      <c r="BA354" s="106"/>
      <c r="BB354" s="106"/>
      <c r="BC354" s="106"/>
      <c r="BD354" s="106"/>
      <c r="BE354" s="106"/>
      <c r="BF354" s="106"/>
      <c r="BG354" s="106"/>
      <c r="BH354" s="106"/>
      <c r="BI354" s="106"/>
      <c r="BJ354" s="106"/>
      <c r="BK354" s="106"/>
      <c r="BL354" s="106"/>
      <c r="BM354" s="106"/>
      <c r="BN354" s="106"/>
      <c r="BO354" s="106"/>
      <c r="BP354" s="106"/>
      <c r="BQ354" s="106"/>
      <c r="BR354" s="106"/>
      <c r="BS354" s="106"/>
      <c r="BT354" s="106"/>
      <c r="BU354" s="106"/>
      <c r="BV354" s="106"/>
      <c r="BW354" s="106"/>
      <c r="BX354" s="106"/>
      <c r="BY354" s="106"/>
      <c r="BZ354" s="106"/>
      <c r="CA354" s="106"/>
      <c r="CB354" s="106"/>
      <c r="CC354" s="106"/>
      <c r="CD354" s="106"/>
      <c r="CE354" s="106"/>
      <c r="CF354" s="106"/>
      <c r="CG354" s="106"/>
      <c r="CH354" s="106"/>
      <c r="CI354" s="106"/>
      <c r="CJ354" s="106"/>
      <c r="CK354" s="106"/>
      <c r="CL354" s="106"/>
      <c r="CM354" s="106"/>
      <c r="CN354" s="106"/>
      <c r="CO354" s="106"/>
      <c r="CP354" s="106"/>
      <c r="CQ354" s="106"/>
      <c r="CR354" s="106"/>
      <c r="CS354" s="106"/>
      <c r="CT354" s="106"/>
      <c r="CU354" s="106"/>
      <c r="CV354" s="106"/>
      <c r="CW354" s="106"/>
      <c r="CX354" s="106"/>
      <c r="CY354" s="106"/>
      <c r="CZ354" s="106"/>
      <c r="DA354" s="106"/>
    </row>
    <row r="355" spans="13:105">
      <c r="M355" s="106"/>
      <c r="N355" s="106"/>
      <c r="O355" s="106"/>
      <c r="P355" s="106"/>
      <c r="Q355" s="106"/>
      <c r="R355" s="106"/>
      <c r="S355" s="106"/>
      <c r="T355" s="106"/>
      <c r="U355" s="106"/>
      <c r="V355" s="106"/>
      <c r="W355" s="106"/>
      <c r="X355" s="106"/>
      <c r="Y355" s="106"/>
      <c r="Z355" s="106"/>
      <c r="AA355" s="106"/>
      <c r="AB355" s="106"/>
      <c r="AC355" s="106"/>
      <c r="AD355" s="106"/>
      <c r="AE355" s="106"/>
      <c r="AF355" s="106"/>
      <c r="AG355" s="106"/>
      <c r="AH355" s="106"/>
      <c r="AI355" s="106"/>
      <c r="AJ355" s="106"/>
      <c r="AK355" s="106"/>
      <c r="AL355" s="106"/>
      <c r="AM355" s="106"/>
      <c r="AN355" s="106"/>
      <c r="AO355" s="106"/>
      <c r="AP355" s="106"/>
      <c r="AQ355" s="106"/>
      <c r="AR355" s="106"/>
      <c r="AS355" s="106"/>
      <c r="AT355" s="106"/>
      <c r="AU355" s="106"/>
      <c r="AV355" s="106"/>
      <c r="AW355" s="106"/>
      <c r="AX355" s="106"/>
      <c r="AY355" s="106"/>
      <c r="AZ355" s="106"/>
      <c r="BA355" s="106"/>
      <c r="BB355" s="106"/>
      <c r="BC355" s="106"/>
      <c r="BD355" s="106"/>
      <c r="BE355" s="106"/>
      <c r="BF355" s="106"/>
      <c r="BG355" s="106"/>
      <c r="BH355" s="106"/>
      <c r="BI355" s="106"/>
      <c r="BJ355" s="106"/>
      <c r="BK355" s="106"/>
      <c r="BL355" s="106"/>
      <c r="BM355" s="106"/>
      <c r="BN355" s="106"/>
      <c r="BO355" s="106"/>
      <c r="BP355" s="106"/>
      <c r="BQ355" s="106"/>
      <c r="BR355" s="106"/>
      <c r="BS355" s="106"/>
      <c r="BT355" s="106"/>
      <c r="BU355" s="106"/>
      <c r="BV355" s="106"/>
      <c r="BW355" s="106"/>
      <c r="BX355" s="106"/>
      <c r="BY355" s="106"/>
      <c r="BZ355" s="106"/>
      <c r="CA355" s="106"/>
      <c r="CB355" s="106"/>
      <c r="CC355" s="106"/>
      <c r="CD355" s="106"/>
      <c r="CE355" s="106"/>
      <c r="CF355" s="106"/>
      <c r="CG355" s="106"/>
      <c r="CH355" s="106"/>
      <c r="CI355" s="106"/>
      <c r="CJ355" s="106"/>
      <c r="CK355" s="106"/>
      <c r="CL355" s="106"/>
      <c r="CM355" s="106"/>
      <c r="CN355" s="106"/>
      <c r="CO355" s="106"/>
      <c r="CP355" s="106"/>
      <c r="CQ355" s="106"/>
      <c r="CR355" s="106"/>
      <c r="CS355" s="106"/>
      <c r="CT355" s="106"/>
      <c r="CU355" s="106"/>
      <c r="CV355" s="106"/>
      <c r="CW355" s="106"/>
      <c r="CX355" s="106"/>
      <c r="CY355" s="106"/>
      <c r="CZ355" s="106"/>
      <c r="DA355" s="106"/>
    </row>
    <row r="356" spans="13:105">
      <c r="M356" s="106"/>
      <c r="N356" s="106"/>
      <c r="O356" s="106"/>
      <c r="P356" s="106"/>
      <c r="Q356" s="106"/>
      <c r="R356" s="106"/>
      <c r="S356" s="106"/>
      <c r="T356" s="106"/>
      <c r="U356" s="106"/>
      <c r="V356" s="106"/>
      <c r="W356" s="106"/>
      <c r="X356" s="106"/>
      <c r="Y356" s="106"/>
      <c r="Z356" s="106"/>
      <c r="AA356" s="106"/>
      <c r="AB356" s="106"/>
      <c r="AC356" s="106"/>
      <c r="AD356" s="106"/>
      <c r="AE356" s="106"/>
      <c r="AF356" s="106"/>
      <c r="AG356" s="106"/>
      <c r="AH356" s="106"/>
      <c r="AI356" s="106"/>
      <c r="AJ356" s="106"/>
      <c r="AK356" s="106"/>
      <c r="AL356" s="106"/>
      <c r="AM356" s="106"/>
      <c r="AN356" s="106"/>
      <c r="AO356" s="106"/>
      <c r="AP356" s="106"/>
      <c r="AQ356" s="106"/>
      <c r="AR356" s="106"/>
      <c r="AS356" s="106"/>
      <c r="AT356" s="106"/>
      <c r="AU356" s="106"/>
      <c r="AV356" s="106"/>
      <c r="AW356" s="106"/>
      <c r="AX356" s="106"/>
      <c r="AY356" s="106"/>
      <c r="AZ356" s="106"/>
      <c r="BA356" s="106"/>
      <c r="BB356" s="106"/>
      <c r="BC356" s="106"/>
      <c r="BD356" s="106"/>
      <c r="BE356" s="106"/>
      <c r="BF356" s="106"/>
      <c r="BG356" s="106"/>
      <c r="BH356" s="106"/>
      <c r="BI356" s="106"/>
      <c r="BJ356" s="106"/>
      <c r="BK356" s="106"/>
      <c r="BL356" s="106"/>
      <c r="BM356" s="106"/>
      <c r="BN356" s="106"/>
      <c r="BO356" s="106"/>
      <c r="BP356" s="106"/>
      <c r="BQ356" s="106"/>
      <c r="BR356" s="106"/>
      <c r="BS356" s="106"/>
      <c r="BT356" s="106"/>
      <c r="BU356" s="106"/>
      <c r="BV356" s="106"/>
      <c r="BW356" s="106"/>
      <c r="BX356" s="106"/>
      <c r="BY356" s="106"/>
      <c r="BZ356" s="106"/>
      <c r="CA356" s="106"/>
      <c r="CB356" s="106"/>
      <c r="CC356" s="106"/>
      <c r="CD356" s="106"/>
      <c r="CE356" s="106"/>
      <c r="CF356" s="106"/>
      <c r="CG356" s="106"/>
      <c r="CH356" s="106"/>
      <c r="CI356" s="106"/>
      <c r="CJ356" s="106"/>
      <c r="CK356" s="106"/>
      <c r="CL356" s="106"/>
      <c r="CM356" s="106"/>
      <c r="CN356" s="106"/>
      <c r="CO356" s="106"/>
      <c r="CP356" s="106"/>
      <c r="CQ356" s="106"/>
      <c r="CR356" s="106"/>
      <c r="CS356" s="106"/>
      <c r="CT356" s="106"/>
      <c r="CU356" s="106"/>
      <c r="CV356" s="106"/>
      <c r="CW356" s="106"/>
      <c r="CX356" s="106"/>
      <c r="CY356" s="106"/>
      <c r="CZ356" s="106"/>
      <c r="DA356" s="106"/>
    </row>
    <row r="357" spans="13:105">
      <c r="M357" s="106"/>
      <c r="N357" s="106"/>
      <c r="O357" s="106"/>
      <c r="P357" s="106"/>
      <c r="Q357" s="106"/>
      <c r="R357" s="106"/>
      <c r="S357" s="106"/>
      <c r="T357" s="106"/>
      <c r="U357" s="106"/>
      <c r="V357" s="106"/>
      <c r="W357" s="106"/>
      <c r="X357" s="106"/>
      <c r="Y357" s="106"/>
      <c r="Z357" s="106"/>
      <c r="AA357" s="106"/>
      <c r="AB357" s="106"/>
      <c r="AC357" s="106"/>
      <c r="AD357" s="106"/>
      <c r="AE357" s="106"/>
      <c r="AF357" s="106"/>
      <c r="AG357" s="106"/>
      <c r="AH357" s="106"/>
      <c r="AI357" s="106"/>
      <c r="AJ357" s="106"/>
      <c r="AK357" s="106"/>
      <c r="AL357" s="106"/>
      <c r="AM357" s="106"/>
      <c r="AN357" s="106"/>
      <c r="AO357" s="106"/>
      <c r="AP357" s="106"/>
      <c r="AQ357" s="106"/>
      <c r="AR357" s="106"/>
      <c r="AS357" s="106"/>
      <c r="AT357" s="106"/>
      <c r="AU357" s="106"/>
      <c r="AV357" s="106"/>
      <c r="AW357" s="106"/>
      <c r="AX357" s="106"/>
      <c r="AY357" s="106"/>
      <c r="AZ357" s="106"/>
      <c r="BA357" s="106"/>
      <c r="BB357" s="106"/>
      <c r="BC357" s="106"/>
      <c r="BD357" s="106"/>
      <c r="BE357" s="106"/>
      <c r="BF357" s="106"/>
      <c r="BG357" s="106"/>
      <c r="BH357" s="106"/>
      <c r="BI357" s="106"/>
      <c r="BJ357" s="106"/>
      <c r="BK357" s="106"/>
      <c r="BL357" s="106"/>
      <c r="BM357" s="106"/>
      <c r="BN357" s="106"/>
      <c r="BO357" s="106"/>
      <c r="BP357" s="106"/>
      <c r="BQ357" s="106"/>
      <c r="BR357" s="106"/>
      <c r="BS357" s="106"/>
      <c r="BT357" s="106"/>
      <c r="BU357" s="106"/>
      <c r="BV357" s="106"/>
      <c r="BW357" s="106"/>
      <c r="BX357" s="106"/>
      <c r="BY357" s="106"/>
      <c r="BZ357" s="106"/>
      <c r="CA357" s="106"/>
      <c r="CB357" s="106"/>
      <c r="CC357" s="106"/>
      <c r="CD357" s="106"/>
      <c r="CE357" s="106"/>
      <c r="CF357" s="106"/>
      <c r="CG357" s="106"/>
      <c r="CH357" s="106"/>
      <c r="CI357" s="106"/>
      <c r="CJ357" s="106"/>
      <c r="CK357" s="106"/>
      <c r="CL357" s="106"/>
      <c r="CM357" s="106"/>
      <c r="CN357" s="106"/>
      <c r="CO357" s="106"/>
      <c r="CP357" s="106"/>
      <c r="CQ357" s="106"/>
      <c r="CR357" s="106"/>
      <c r="CS357" s="106"/>
      <c r="CT357" s="106"/>
      <c r="CU357" s="106"/>
      <c r="CV357" s="106"/>
      <c r="CW357" s="106"/>
      <c r="CX357" s="106"/>
      <c r="CY357" s="106"/>
      <c r="CZ357" s="106"/>
      <c r="DA357" s="106"/>
    </row>
    <row r="358" spans="13:105">
      <c r="M358" s="106"/>
      <c r="N358" s="106"/>
      <c r="O358" s="106"/>
      <c r="P358" s="106"/>
      <c r="Q358" s="106"/>
      <c r="R358" s="106"/>
      <c r="S358" s="106"/>
      <c r="T358" s="106"/>
      <c r="U358" s="106"/>
      <c r="V358" s="106"/>
      <c r="W358" s="106"/>
      <c r="X358" s="106"/>
      <c r="Y358" s="106"/>
      <c r="Z358" s="106"/>
      <c r="AA358" s="106"/>
      <c r="AB358" s="106"/>
      <c r="AC358" s="106"/>
      <c r="AD358" s="106"/>
      <c r="AE358" s="106"/>
      <c r="AF358" s="106"/>
      <c r="AG358" s="106"/>
      <c r="AH358" s="106"/>
      <c r="AI358" s="106"/>
      <c r="AJ358" s="106"/>
      <c r="AK358" s="106"/>
      <c r="AL358" s="106"/>
      <c r="AM358" s="106"/>
      <c r="AN358" s="106"/>
      <c r="AO358" s="106"/>
      <c r="AP358" s="106"/>
      <c r="AQ358" s="106"/>
      <c r="AR358" s="106"/>
      <c r="AS358" s="106"/>
      <c r="AT358" s="106"/>
      <c r="AU358" s="106"/>
      <c r="AV358" s="106"/>
      <c r="AW358" s="106"/>
      <c r="AX358" s="106"/>
      <c r="AY358" s="106"/>
      <c r="AZ358" s="106"/>
      <c r="BA358" s="106"/>
      <c r="BB358" s="106"/>
      <c r="BC358" s="106"/>
      <c r="BD358" s="106"/>
      <c r="BE358" s="106"/>
      <c r="BF358" s="106"/>
      <c r="BG358" s="106"/>
      <c r="BH358" s="106"/>
      <c r="BI358" s="106"/>
      <c r="BJ358" s="106"/>
      <c r="BK358" s="106"/>
      <c r="BL358" s="106"/>
      <c r="BM358" s="106"/>
      <c r="BN358" s="106"/>
      <c r="BO358" s="106"/>
      <c r="BP358" s="106"/>
      <c r="BQ358" s="106"/>
      <c r="BR358" s="106"/>
      <c r="BS358" s="106"/>
      <c r="BT358" s="106"/>
      <c r="BU358" s="106"/>
      <c r="BV358" s="106"/>
      <c r="BW358" s="106"/>
      <c r="BX358" s="106"/>
      <c r="BY358" s="106"/>
      <c r="BZ358" s="106"/>
      <c r="CA358" s="106"/>
      <c r="CB358" s="106"/>
      <c r="CC358" s="106"/>
      <c r="CD358" s="106"/>
      <c r="CE358" s="106"/>
      <c r="CF358" s="106"/>
      <c r="CG358" s="106"/>
      <c r="CH358" s="106"/>
      <c r="CI358" s="106"/>
      <c r="CJ358" s="106"/>
      <c r="CK358" s="106"/>
      <c r="CL358" s="106"/>
      <c r="CM358" s="106"/>
      <c r="CN358" s="106"/>
      <c r="CO358" s="106"/>
      <c r="CP358" s="106"/>
      <c r="CQ358" s="106"/>
      <c r="CR358" s="106"/>
      <c r="CS358" s="106"/>
      <c r="CT358" s="106"/>
      <c r="CU358" s="106"/>
      <c r="CV358" s="106"/>
      <c r="CW358" s="106"/>
      <c r="CX358" s="106"/>
      <c r="CY358" s="106"/>
      <c r="CZ358" s="106"/>
      <c r="DA358" s="106"/>
    </row>
    <row r="359" spans="13:105">
      <c r="M359" s="106"/>
      <c r="N359" s="106"/>
      <c r="O359" s="106"/>
      <c r="P359" s="106"/>
      <c r="Q359" s="106"/>
      <c r="R359" s="106"/>
      <c r="S359" s="106"/>
      <c r="T359" s="106"/>
      <c r="U359" s="106"/>
      <c r="V359" s="106"/>
      <c r="W359" s="106"/>
      <c r="X359" s="106"/>
      <c r="Y359" s="106"/>
      <c r="Z359" s="106"/>
      <c r="AA359" s="106"/>
      <c r="AB359" s="106"/>
      <c r="AC359" s="106"/>
      <c r="AD359" s="106"/>
      <c r="AE359" s="106"/>
      <c r="AF359" s="106"/>
      <c r="AG359" s="106"/>
      <c r="AH359" s="106"/>
      <c r="AI359" s="106"/>
      <c r="AJ359" s="106"/>
      <c r="AK359" s="106"/>
      <c r="AL359" s="106"/>
      <c r="AM359" s="106"/>
      <c r="AN359" s="106"/>
      <c r="AO359" s="106"/>
      <c r="AP359" s="106"/>
      <c r="AQ359" s="106"/>
      <c r="AR359" s="106"/>
      <c r="AS359" s="106"/>
      <c r="AT359" s="106"/>
      <c r="AU359" s="106"/>
      <c r="AV359" s="106"/>
      <c r="AW359" s="106"/>
      <c r="AX359" s="106"/>
      <c r="AY359" s="106"/>
      <c r="AZ359" s="106"/>
      <c r="BA359" s="106"/>
      <c r="BB359" s="106"/>
      <c r="BC359" s="106"/>
      <c r="BD359" s="106"/>
      <c r="BE359" s="106"/>
      <c r="BF359" s="106"/>
      <c r="BG359" s="106"/>
      <c r="BH359" s="106"/>
      <c r="BI359" s="106"/>
      <c r="BJ359" s="106"/>
      <c r="BK359" s="106"/>
      <c r="BL359" s="106"/>
      <c r="BM359" s="106"/>
      <c r="BN359" s="106"/>
      <c r="BO359" s="106"/>
      <c r="BP359" s="106"/>
      <c r="BQ359" s="106"/>
      <c r="BR359" s="106"/>
      <c r="BS359" s="106"/>
      <c r="BT359" s="106"/>
      <c r="BU359" s="106"/>
      <c r="BV359" s="106"/>
      <c r="BW359" s="106"/>
      <c r="BX359" s="106"/>
      <c r="BY359" s="106"/>
      <c r="BZ359" s="106"/>
      <c r="CA359" s="106"/>
      <c r="CB359" s="106"/>
      <c r="CC359" s="106"/>
      <c r="CD359" s="106"/>
      <c r="CE359" s="106"/>
      <c r="CF359" s="106"/>
      <c r="CG359" s="106"/>
      <c r="CH359" s="106"/>
      <c r="CI359" s="106"/>
      <c r="CJ359" s="106"/>
      <c r="CK359" s="106"/>
      <c r="CL359" s="106"/>
      <c r="CM359" s="106"/>
      <c r="CN359" s="106"/>
      <c r="CO359" s="106"/>
      <c r="CP359" s="106"/>
      <c r="CQ359" s="106"/>
      <c r="CR359" s="106"/>
      <c r="CS359" s="106"/>
      <c r="CT359" s="106"/>
      <c r="CU359" s="106"/>
      <c r="CV359" s="106"/>
      <c r="CW359" s="106"/>
      <c r="CX359" s="106"/>
      <c r="CY359" s="106"/>
      <c r="CZ359" s="106"/>
      <c r="DA359" s="106"/>
    </row>
  </sheetData>
  <dataConsolidate/>
  <phoneticPr fontId="12" type="noConversion"/>
  <pageMargins left="0.70866141732283472" right="0.70866141732283472" top="0.74803149606299213" bottom="0.74803149606299213" header="0.31496062992125984" footer="0.31496062992125984"/>
  <pageSetup paperSize="9" scale="76"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54E5A"/>
    <pageSetUpPr fitToPage="1"/>
  </sheetPr>
  <dimension ref="A1:HB320"/>
  <sheetViews>
    <sheetView showGridLines="0" zoomScaleSheetLayoutView="75" workbookViewId="0"/>
  </sheetViews>
  <sheetFormatPr defaultColWidth="9.109375" defaultRowHeight="13.2"/>
  <cols>
    <col min="1" max="1" width="49.5546875" style="1" customWidth="1"/>
    <col min="2" max="7" width="9.5546875" style="1" customWidth="1"/>
    <col min="8" max="8" width="9.88671875" style="1" customWidth="1"/>
    <col min="9" max="26" width="9.5546875" style="1" customWidth="1"/>
    <col min="27" max="16384" width="9.109375" style="1"/>
  </cols>
  <sheetData>
    <row r="1" spans="1:84" s="106" customFormat="1">
      <c r="A1" s="650" t="s">
        <v>11</v>
      </c>
      <c r="B1" s="668"/>
      <c r="C1" s="668"/>
      <c r="D1" s="668"/>
      <c r="E1" s="668"/>
      <c r="F1" s="668"/>
      <c r="G1" s="668"/>
      <c r="H1" s="669"/>
      <c r="I1" s="109"/>
      <c r="J1" s="109"/>
      <c r="K1" s="110"/>
    </row>
    <row r="2" spans="1:84" s="106" customFormat="1">
      <c r="A2" s="650" t="s">
        <v>53</v>
      </c>
      <c r="B2" s="668"/>
      <c r="C2" s="668"/>
      <c r="D2" s="668"/>
      <c r="E2" s="668"/>
      <c r="F2" s="668"/>
      <c r="G2" s="668"/>
      <c r="H2" s="66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row>
    <row r="3" spans="1:84" s="69" customFormat="1">
      <c r="A3" s="704"/>
      <c r="B3" s="705" t="s">
        <v>26</v>
      </c>
      <c r="C3" s="705" t="s">
        <v>26</v>
      </c>
      <c r="D3" s="705" t="s">
        <v>26</v>
      </c>
      <c r="E3" s="705" t="s">
        <v>26</v>
      </c>
      <c r="F3" s="705" t="s">
        <v>26</v>
      </c>
      <c r="G3" s="705" t="s">
        <v>26</v>
      </c>
      <c r="H3" s="706" t="s">
        <v>514</v>
      </c>
      <c r="I3" s="62"/>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09"/>
      <c r="CC3" s="109"/>
      <c r="CD3" s="109"/>
      <c r="CE3" s="109"/>
      <c r="CF3" s="109"/>
    </row>
    <row r="4" spans="1:84" s="69" customFormat="1" ht="15.6">
      <c r="A4" s="707" t="s">
        <v>1</v>
      </c>
      <c r="B4" s="705" t="s">
        <v>310</v>
      </c>
      <c r="C4" s="705">
        <v>2018</v>
      </c>
      <c r="D4" s="705">
        <v>2019</v>
      </c>
      <c r="E4" s="705">
        <v>2020</v>
      </c>
      <c r="F4" s="705">
        <v>2021</v>
      </c>
      <c r="G4" s="705">
        <v>2022</v>
      </c>
      <c r="H4" s="706">
        <v>2023</v>
      </c>
      <c r="I4" s="71"/>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c r="BY4" s="109"/>
      <c r="BZ4" s="109"/>
      <c r="CA4" s="109"/>
      <c r="CB4" s="109"/>
      <c r="CC4" s="109"/>
      <c r="CD4" s="109"/>
      <c r="CE4" s="109"/>
      <c r="CF4" s="109"/>
    </row>
    <row r="5" spans="1:84" s="35" customFormat="1">
      <c r="A5" s="15" t="s">
        <v>18</v>
      </c>
      <c r="B5" s="316">
        <v>35151</v>
      </c>
      <c r="C5" s="316">
        <v>30025</v>
      </c>
      <c r="D5" s="316">
        <v>36549</v>
      </c>
      <c r="E5" s="316">
        <v>45840</v>
      </c>
      <c r="F5" s="316">
        <v>50348</v>
      </c>
      <c r="G5" s="316">
        <v>67067</v>
      </c>
      <c r="H5" s="243">
        <v>67501</v>
      </c>
      <c r="I5" s="34"/>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09"/>
      <c r="BL5" s="109"/>
      <c r="BM5" s="109"/>
      <c r="BN5" s="109"/>
      <c r="BO5" s="109"/>
      <c r="BP5" s="109"/>
      <c r="BQ5" s="109"/>
      <c r="BR5" s="109"/>
      <c r="BS5" s="109"/>
      <c r="BT5" s="109"/>
      <c r="BU5" s="109"/>
      <c r="BV5" s="109"/>
      <c r="BW5" s="109"/>
      <c r="BX5" s="109"/>
      <c r="BY5" s="109"/>
      <c r="BZ5" s="109"/>
      <c r="CA5" s="109"/>
      <c r="CB5" s="109"/>
      <c r="CC5" s="109"/>
      <c r="CD5" s="109"/>
      <c r="CE5" s="109"/>
      <c r="CF5" s="109"/>
    </row>
    <row r="6" spans="1:84" s="35" customFormat="1">
      <c r="A6" s="15" t="s">
        <v>44</v>
      </c>
      <c r="B6" s="317">
        <v>2934</v>
      </c>
      <c r="C6" s="317">
        <v>2288</v>
      </c>
      <c r="D6" s="317">
        <v>2858</v>
      </c>
      <c r="E6" s="317">
        <v>2241</v>
      </c>
      <c r="F6" s="317">
        <v>2342</v>
      </c>
      <c r="G6" s="317">
        <v>2689</v>
      </c>
      <c r="H6" s="244">
        <v>4345</v>
      </c>
      <c r="I6" s="34"/>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09"/>
      <c r="BQ6" s="109"/>
      <c r="BR6" s="109"/>
      <c r="BS6" s="109"/>
      <c r="BT6" s="109"/>
      <c r="BU6" s="109"/>
      <c r="BV6" s="109"/>
      <c r="BW6" s="109"/>
      <c r="BX6" s="109"/>
      <c r="BY6" s="109"/>
      <c r="BZ6" s="109"/>
      <c r="CA6" s="109"/>
      <c r="CB6" s="109"/>
      <c r="CC6" s="109"/>
      <c r="CD6" s="109"/>
      <c r="CE6" s="109"/>
      <c r="CF6" s="109"/>
    </row>
    <row r="7" spans="1:84" s="35" customFormat="1">
      <c r="A7" s="15" t="s">
        <v>45</v>
      </c>
      <c r="B7" s="317">
        <v>9523</v>
      </c>
      <c r="C7" s="317">
        <v>8099</v>
      </c>
      <c r="D7" s="572">
        <v>8021</v>
      </c>
      <c r="E7" s="572">
        <v>7889</v>
      </c>
      <c r="F7" s="572">
        <v>8991</v>
      </c>
      <c r="G7" s="572">
        <v>12720</v>
      </c>
      <c r="H7" s="568">
        <v>14358</v>
      </c>
      <c r="I7" s="34"/>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C7" s="109"/>
      <c r="BD7" s="109"/>
      <c r="BE7" s="109"/>
      <c r="BF7" s="109"/>
      <c r="BG7" s="109"/>
      <c r="BH7" s="109"/>
      <c r="BI7" s="109"/>
      <c r="BJ7" s="109"/>
      <c r="BK7" s="109"/>
      <c r="BL7" s="109"/>
      <c r="BM7" s="109"/>
      <c r="BN7" s="109"/>
      <c r="BO7" s="109"/>
      <c r="BP7" s="109"/>
      <c r="BQ7" s="109"/>
      <c r="BR7" s="109"/>
      <c r="BS7" s="109"/>
      <c r="BT7" s="109"/>
      <c r="BU7" s="109"/>
      <c r="BV7" s="109"/>
      <c r="BW7" s="109"/>
      <c r="BX7" s="109"/>
      <c r="BY7" s="109"/>
      <c r="BZ7" s="109"/>
      <c r="CA7" s="109"/>
      <c r="CB7" s="109"/>
      <c r="CC7" s="109"/>
      <c r="CD7" s="109"/>
      <c r="CE7" s="109"/>
      <c r="CF7" s="109"/>
    </row>
    <row r="8" spans="1:84" s="35" customFormat="1">
      <c r="A8" s="15" t="s">
        <v>348</v>
      </c>
      <c r="B8" s="317"/>
      <c r="C8" s="317"/>
      <c r="D8" s="572">
        <v>3557</v>
      </c>
      <c r="E8" s="572">
        <v>3261</v>
      </c>
      <c r="F8" s="572">
        <v>3244</v>
      </c>
      <c r="G8" s="572">
        <v>4752</v>
      </c>
      <c r="H8" s="568">
        <v>5763</v>
      </c>
      <c r="I8" s="34"/>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c r="BE8" s="109"/>
      <c r="BF8" s="109"/>
      <c r="BG8" s="109"/>
      <c r="BH8" s="109"/>
      <c r="BI8" s="109"/>
      <c r="BJ8" s="109"/>
      <c r="BK8" s="109"/>
      <c r="BL8" s="109"/>
      <c r="BM8" s="109"/>
      <c r="BN8" s="109"/>
      <c r="BO8" s="109"/>
      <c r="BP8" s="109"/>
      <c r="BQ8" s="109"/>
      <c r="BR8" s="109"/>
      <c r="BS8" s="109"/>
      <c r="BT8" s="109"/>
      <c r="BU8" s="109"/>
      <c r="BV8" s="109"/>
      <c r="BW8" s="109"/>
      <c r="BX8" s="109"/>
      <c r="BY8" s="109"/>
      <c r="BZ8" s="109"/>
      <c r="CA8" s="109"/>
      <c r="CB8" s="109"/>
      <c r="CC8" s="109"/>
      <c r="CD8" s="109"/>
      <c r="CE8" s="109"/>
      <c r="CF8" s="109"/>
    </row>
    <row r="9" spans="1:84">
      <c r="A9" s="15" t="s">
        <v>83</v>
      </c>
      <c r="B9" s="317">
        <v>2098</v>
      </c>
      <c r="C9" s="317">
        <v>901</v>
      </c>
      <c r="D9" s="572">
        <v>1795</v>
      </c>
      <c r="E9" s="572">
        <v>1706</v>
      </c>
      <c r="F9" s="572">
        <v>1962</v>
      </c>
      <c r="G9" s="572">
        <v>2668</v>
      </c>
      <c r="H9" s="568">
        <v>2276</v>
      </c>
      <c r="I9" s="6"/>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09"/>
      <c r="BI9" s="109"/>
      <c r="BJ9" s="109"/>
      <c r="BK9" s="109"/>
      <c r="BL9" s="109"/>
      <c r="BM9" s="109"/>
      <c r="BN9" s="109"/>
      <c r="BO9" s="109"/>
      <c r="BP9" s="109"/>
      <c r="BQ9" s="109"/>
      <c r="BR9" s="109"/>
      <c r="BS9" s="109"/>
      <c r="BT9" s="109"/>
      <c r="BU9" s="109"/>
      <c r="BV9" s="109"/>
      <c r="BW9" s="109"/>
      <c r="BX9" s="109"/>
      <c r="BY9" s="109"/>
      <c r="BZ9" s="109"/>
      <c r="CA9" s="109"/>
      <c r="CB9" s="109"/>
      <c r="CC9" s="109"/>
      <c r="CD9" s="109"/>
      <c r="CE9" s="109"/>
      <c r="CF9" s="109"/>
    </row>
    <row r="10" spans="1:84" s="35" customFormat="1">
      <c r="A10" s="17" t="s">
        <v>19</v>
      </c>
      <c r="B10" s="318">
        <v>1537</v>
      </c>
      <c r="C10" s="318">
        <v>1619</v>
      </c>
      <c r="D10" s="573">
        <v>1449</v>
      </c>
      <c r="E10" s="573">
        <v>1484</v>
      </c>
      <c r="F10" s="573">
        <v>1790</v>
      </c>
      <c r="G10" s="573">
        <v>2193</v>
      </c>
      <c r="H10" s="574">
        <v>2234</v>
      </c>
      <c r="I10" s="34"/>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row>
    <row r="11" spans="1:84" s="35" customFormat="1">
      <c r="A11" s="19" t="s">
        <v>41</v>
      </c>
      <c r="B11" s="319">
        <f t="shared" ref="B11:H11" si="0">SUM(B5:B10)</f>
        <v>51243</v>
      </c>
      <c r="C11" s="319">
        <f t="shared" si="0"/>
        <v>42932</v>
      </c>
      <c r="D11" s="575">
        <f t="shared" si="0"/>
        <v>54229</v>
      </c>
      <c r="E11" s="575">
        <f t="shared" si="0"/>
        <v>62421</v>
      </c>
      <c r="F11" s="575">
        <f t="shared" si="0"/>
        <v>68677</v>
      </c>
      <c r="G11" s="575">
        <f t="shared" si="0"/>
        <v>92089</v>
      </c>
      <c r="H11" s="576">
        <f t="shared" si="0"/>
        <v>96477</v>
      </c>
      <c r="I11" s="34"/>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row>
    <row r="12" spans="1:84" s="35" customFormat="1">
      <c r="A12" s="15" t="s">
        <v>12</v>
      </c>
      <c r="B12" s="317">
        <v>18810</v>
      </c>
      <c r="C12" s="317">
        <v>12718</v>
      </c>
      <c r="D12" s="572">
        <v>14501</v>
      </c>
      <c r="E12" s="572">
        <v>13450</v>
      </c>
      <c r="F12" s="572">
        <v>17801</v>
      </c>
      <c r="G12" s="572">
        <v>27219</v>
      </c>
      <c r="H12" s="568">
        <v>29283</v>
      </c>
      <c r="I12" s="34"/>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row>
    <row r="13" spans="1:84" s="35" customFormat="1">
      <c r="A13" s="15" t="s">
        <v>20</v>
      </c>
      <c r="B13" s="317">
        <v>29994</v>
      </c>
      <c r="C13" s="317">
        <v>24503</v>
      </c>
      <c r="D13" s="572">
        <v>27861</v>
      </c>
      <c r="E13" s="572">
        <v>25777</v>
      </c>
      <c r="F13" s="572">
        <v>30363</v>
      </c>
      <c r="G13" s="572">
        <v>40849</v>
      </c>
      <c r="H13" s="568">
        <v>45072</v>
      </c>
      <c r="I13" s="34"/>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c r="BK13" s="109"/>
      <c r="BL13" s="109"/>
      <c r="BM13" s="109"/>
      <c r="BN13" s="109"/>
      <c r="BO13" s="109"/>
      <c r="BP13" s="109"/>
      <c r="BQ13" s="109"/>
      <c r="BR13" s="109"/>
      <c r="BS13" s="109"/>
      <c r="BT13" s="109"/>
      <c r="BU13" s="109"/>
      <c r="BV13" s="109"/>
      <c r="BW13" s="109"/>
      <c r="BX13" s="109"/>
      <c r="BY13" s="109"/>
      <c r="BZ13" s="109"/>
      <c r="CA13" s="109"/>
      <c r="CB13" s="109"/>
      <c r="CC13" s="109"/>
      <c r="CD13" s="109"/>
      <c r="CE13" s="109"/>
      <c r="CF13" s="109"/>
    </row>
    <row r="14" spans="1:84" s="35" customFormat="1">
      <c r="A14" s="15" t="s">
        <v>46</v>
      </c>
      <c r="B14" s="317">
        <v>1295</v>
      </c>
      <c r="C14" s="317">
        <v>102</v>
      </c>
      <c r="D14" s="572">
        <v>125</v>
      </c>
      <c r="E14" s="572">
        <v>58</v>
      </c>
      <c r="F14" s="572">
        <v>847</v>
      </c>
      <c r="G14" s="572">
        <v>889</v>
      </c>
      <c r="H14" s="568">
        <v>965</v>
      </c>
      <c r="I14" s="34"/>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c r="BK14" s="109"/>
      <c r="BL14" s="109"/>
      <c r="BM14" s="109"/>
      <c r="BN14" s="109"/>
      <c r="BO14" s="109"/>
      <c r="BP14" s="109"/>
      <c r="BQ14" s="109"/>
      <c r="BR14" s="109"/>
      <c r="BS14" s="109"/>
      <c r="BT14" s="109"/>
      <c r="BU14" s="109"/>
      <c r="BV14" s="109"/>
      <c r="BW14" s="109"/>
      <c r="BX14" s="109"/>
      <c r="BY14" s="109"/>
      <c r="BZ14" s="109"/>
      <c r="CA14" s="109"/>
      <c r="CB14" s="109"/>
      <c r="CC14" s="109"/>
      <c r="CD14" s="109"/>
      <c r="CE14" s="109"/>
      <c r="CF14" s="109"/>
    </row>
    <row r="15" spans="1:84" s="35" customFormat="1">
      <c r="A15" s="15" t="s">
        <v>21</v>
      </c>
      <c r="B15" s="317">
        <v>24496</v>
      </c>
      <c r="C15" s="317">
        <v>16414</v>
      </c>
      <c r="D15" s="572">
        <v>15005</v>
      </c>
      <c r="E15" s="572">
        <v>11655</v>
      </c>
      <c r="F15" s="572">
        <v>18990</v>
      </c>
      <c r="G15" s="572">
        <v>11254</v>
      </c>
      <c r="H15" s="568">
        <v>10887</v>
      </c>
      <c r="I15" s="34"/>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c r="BK15" s="109"/>
      <c r="BL15" s="109"/>
      <c r="BM15" s="109"/>
      <c r="BN15" s="109"/>
      <c r="BO15" s="109"/>
      <c r="BP15" s="109"/>
      <c r="BQ15" s="109"/>
      <c r="BR15" s="109"/>
      <c r="BS15" s="109"/>
      <c r="BT15" s="109"/>
      <c r="BU15" s="109"/>
      <c r="BV15" s="109"/>
      <c r="BW15" s="109"/>
      <c r="BX15" s="109"/>
      <c r="BY15" s="109"/>
      <c r="BZ15" s="109"/>
      <c r="CA15" s="109"/>
      <c r="CB15" s="109"/>
      <c r="CC15" s="109"/>
      <c r="CD15" s="109"/>
      <c r="CE15" s="109"/>
      <c r="CF15" s="109"/>
    </row>
    <row r="16" spans="1:84" s="35" customFormat="1">
      <c r="A16" s="17" t="s">
        <v>22</v>
      </c>
      <c r="B16" s="318">
        <v>193</v>
      </c>
      <c r="C16" s="318">
        <v>1</v>
      </c>
      <c r="D16" s="573">
        <v>1</v>
      </c>
      <c r="E16" s="573">
        <v>5</v>
      </c>
      <c r="F16" s="573">
        <v>5</v>
      </c>
      <c r="G16" s="573">
        <v>1</v>
      </c>
      <c r="H16" s="574">
        <v>0</v>
      </c>
      <c r="I16" s="34"/>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c r="BK16" s="109"/>
      <c r="BL16" s="109"/>
      <c r="BM16" s="109"/>
      <c r="BN16" s="109"/>
      <c r="BO16" s="109"/>
      <c r="BP16" s="109"/>
      <c r="BQ16" s="109"/>
      <c r="BR16" s="109"/>
      <c r="BS16" s="109"/>
      <c r="BT16" s="109"/>
      <c r="BU16" s="109"/>
      <c r="BV16" s="109"/>
      <c r="BW16" s="109"/>
      <c r="BX16" s="109"/>
      <c r="BY16" s="109"/>
      <c r="BZ16" s="109"/>
      <c r="CA16" s="109"/>
      <c r="CB16" s="109"/>
      <c r="CC16" s="109"/>
      <c r="CD16" s="109"/>
      <c r="CE16" s="109"/>
      <c r="CF16" s="109"/>
    </row>
    <row r="17" spans="1:84" s="35" customFormat="1">
      <c r="A17" s="21" t="s">
        <v>42</v>
      </c>
      <c r="B17" s="320">
        <f t="shared" ref="B17:H17" si="1">SUM(B12:B16)</f>
        <v>74788</v>
      </c>
      <c r="C17" s="320">
        <f t="shared" si="1"/>
        <v>53738</v>
      </c>
      <c r="D17" s="577">
        <f t="shared" si="1"/>
        <v>57493</v>
      </c>
      <c r="E17" s="577">
        <f t="shared" si="1"/>
        <v>50945</v>
      </c>
      <c r="F17" s="577">
        <f t="shared" si="1"/>
        <v>68006</v>
      </c>
      <c r="G17" s="577">
        <f t="shared" si="1"/>
        <v>80212</v>
      </c>
      <c r="H17" s="578">
        <f t="shared" si="1"/>
        <v>86207</v>
      </c>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c r="BD17" s="109"/>
      <c r="BE17" s="109"/>
      <c r="BF17" s="109"/>
      <c r="BG17" s="109"/>
      <c r="BH17" s="109"/>
      <c r="BI17" s="109"/>
      <c r="BJ17" s="109"/>
      <c r="BK17" s="109"/>
      <c r="BL17" s="109"/>
      <c r="BM17" s="109"/>
      <c r="BN17" s="109"/>
      <c r="BO17" s="109"/>
      <c r="BP17" s="109"/>
      <c r="BQ17" s="109"/>
      <c r="BR17" s="109"/>
      <c r="BS17" s="109"/>
      <c r="BT17" s="109"/>
      <c r="BU17" s="109"/>
      <c r="BV17" s="109"/>
      <c r="BW17" s="109"/>
      <c r="BX17" s="109"/>
      <c r="BY17" s="109"/>
      <c r="BZ17" s="109"/>
      <c r="CA17" s="109"/>
      <c r="CB17" s="109"/>
      <c r="CC17" s="109"/>
      <c r="CD17" s="109"/>
      <c r="CE17" s="109"/>
      <c r="CF17" s="109"/>
    </row>
    <row r="18" spans="1:84" s="35" customFormat="1">
      <c r="A18" s="19" t="s">
        <v>43</v>
      </c>
      <c r="B18" s="319">
        <f t="shared" ref="B18:H18" si="2">+B11+B17</f>
        <v>126031</v>
      </c>
      <c r="C18" s="319">
        <f t="shared" si="2"/>
        <v>96670</v>
      </c>
      <c r="D18" s="575">
        <f t="shared" si="2"/>
        <v>111722</v>
      </c>
      <c r="E18" s="575">
        <f t="shared" si="2"/>
        <v>113366</v>
      </c>
      <c r="F18" s="575">
        <f t="shared" si="2"/>
        <v>136683</v>
      </c>
      <c r="G18" s="575">
        <f t="shared" si="2"/>
        <v>172301</v>
      </c>
      <c r="H18" s="576">
        <f t="shared" si="2"/>
        <v>182684</v>
      </c>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09"/>
      <c r="BC18" s="109"/>
      <c r="BD18" s="109"/>
      <c r="BE18" s="109"/>
      <c r="BF18" s="109"/>
      <c r="BG18" s="109"/>
      <c r="BH18" s="109"/>
      <c r="BI18" s="109"/>
      <c r="BJ18" s="109"/>
      <c r="BK18" s="109"/>
      <c r="BL18" s="109"/>
      <c r="BM18" s="109"/>
      <c r="BN18" s="109"/>
      <c r="BO18" s="109"/>
      <c r="BP18" s="109"/>
      <c r="BQ18" s="109"/>
      <c r="BR18" s="109"/>
      <c r="BS18" s="109"/>
      <c r="BT18" s="109"/>
      <c r="BU18" s="109"/>
      <c r="BV18" s="109"/>
      <c r="BW18" s="109"/>
      <c r="BX18" s="109"/>
      <c r="BY18" s="109"/>
      <c r="BZ18" s="109"/>
      <c r="CA18" s="109"/>
      <c r="CB18" s="109"/>
      <c r="CC18" s="109"/>
      <c r="CD18" s="109"/>
      <c r="CE18" s="109"/>
      <c r="CF18" s="109"/>
    </row>
    <row r="19" spans="1:84" s="35" customFormat="1">
      <c r="A19" s="15"/>
      <c r="B19" s="321"/>
      <c r="C19" s="321"/>
      <c r="D19" s="579"/>
      <c r="E19" s="579"/>
      <c r="F19" s="579"/>
      <c r="G19" s="579"/>
      <c r="H19" s="580"/>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09"/>
      <c r="BA19" s="109"/>
      <c r="BB19" s="109"/>
      <c r="BC19" s="109"/>
      <c r="BD19" s="109"/>
      <c r="BE19" s="109"/>
      <c r="BF19" s="109"/>
      <c r="BG19" s="109"/>
      <c r="BH19" s="109"/>
      <c r="BI19" s="109"/>
      <c r="BJ19" s="109"/>
      <c r="BK19" s="109"/>
      <c r="BL19" s="109"/>
      <c r="BM19" s="109"/>
      <c r="BN19" s="109"/>
      <c r="BO19" s="109"/>
      <c r="BP19" s="109"/>
      <c r="BQ19" s="109"/>
      <c r="BR19" s="109"/>
      <c r="BS19" s="109"/>
      <c r="BT19" s="109"/>
      <c r="BU19" s="109"/>
      <c r="BV19" s="109"/>
      <c r="BW19" s="109"/>
      <c r="BX19" s="109"/>
      <c r="BY19" s="109"/>
      <c r="BZ19" s="109"/>
      <c r="CA19" s="109"/>
      <c r="CB19" s="109"/>
      <c r="CC19" s="109"/>
      <c r="CD19" s="109"/>
      <c r="CE19" s="109"/>
      <c r="CF19" s="109"/>
    </row>
    <row r="20" spans="1:84" s="35" customFormat="1">
      <c r="A20" s="15" t="s">
        <v>91</v>
      </c>
      <c r="B20" s="317">
        <v>60517</v>
      </c>
      <c r="C20" s="317">
        <v>42425</v>
      </c>
      <c r="D20" s="572">
        <v>53231</v>
      </c>
      <c r="E20" s="572">
        <v>53215</v>
      </c>
      <c r="F20" s="572">
        <v>67633</v>
      </c>
      <c r="G20" s="572">
        <v>79976</v>
      </c>
      <c r="H20" s="568">
        <v>91450</v>
      </c>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c r="AZ20" s="109"/>
      <c r="BA20" s="109"/>
      <c r="BB20" s="109"/>
      <c r="BC20" s="109"/>
      <c r="BD20" s="109"/>
      <c r="BE20" s="109"/>
      <c r="BF20" s="109"/>
      <c r="BG20" s="109"/>
      <c r="BH20" s="109"/>
      <c r="BI20" s="109"/>
      <c r="BJ20" s="109"/>
      <c r="BK20" s="109"/>
      <c r="BL20" s="109"/>
      <c r="BM20" s="109"/>
      <c r="BN20" s="109"/>
      <c r="BO20" s="109"/>
      <c r="BP20" s="109"/>
      <c r="BQ20" s="109"/>
      <c r="BR20" s="109"/>
      <c r="BS20" s="109"/>
      <c r="BT20" s="109"/>
      <c r="BU20" s="109"/>
      <c r="BV20" s="109"/>
      <c r="BW20" s="109"/>
      <c r="BX20" s="109"/>
      <c r="BY20" s="109"/>
      <c r="BZ20" s="109"/>
      <c r="CA20" s="109"/>
      <c r="CB20" s="109"/>
      <c r="CC20" s="109"/>
      <c r="CD20" s="109"/>
      <c r="CE20" s="109"/>
      <c r="CF20" s="109"/>
    </row>
    <row r="21" spans="1:84" s="35" customFormat="1" collapsed="1">
      <c r="A21" s="17" t="s">
        <v>88</v>
      </c>
      <c r="B21" s="318">
        <v>84</v>
      </c>
      <c r="C21" s="318">
        <v>47</v>
      </c>
      <c r="D21" s="573">
        <v>59</v>
      </c>
      <c r="E21" s="573">
        <v>319</v>
      </c>
      <c r="F21" s="573">
        <v>1</v>
      </c>
      <c r="G21" s="573">
        <v>50</v>
      </c>
      <c r="H21" s="574">
        <v>50</v>
      </c>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09"/>
      <c r="AW21" s="109"/>
      <c r="AX21" s="109"/>
      <c r="AY21" s="109"/>
      <c r="AZ21" s="109"/>
      <c r="BA21" s="109"/>
      <c r="BB21" s="109"/>
      <c r="BC21" s="109"/>
      <c r="BD21" s="109"/>
      <c r="BE21" s="109"/>
      <c r="BF21" s="109"/>
      <c r="BG21" s="109"/>
      <c r="BH21" s="109"/>
      <c r="BI21" s="109"/>
      <c r="BJ21" s="109"/>
      <c r="BK21" s="109"/>
      <c r="BL21" s="109"/>
      <c r="BM21" s="109"/>
      <c r="BN21" s="109"/>
      <c r="BO21" s="109"/>
      <c r="BP21" s="109"/>
      <c r="BQ21" s="109"/>
      <c r="BR21" s="109"/>
      <c r="BS21" s="109"/>
      <c r="BT21" s="109"/>
      <c r="BU21" s="109"/>
      <c r="BV21" s="109"/>
      <c r="BW21" s="109"/>
      <c r="BX21" s="109"/>
      <c r="BY21" s="109"/>
      <c r="BZ21" s="109"/>
      <c r="CA21" s="109"/>
      <c r="CB21" s="109"/>
      <c r="CC21" s="109"/>
      <c r="CD21" s="109"/>
      <c r="CE21" s="109"/>
      <c r="CF21" s="109"/>
    </row>
    <row r="22" spans="1:84" s="35" customFormat="1">
      <c r="A22" s="19" t="s">
        <v>47</v>
      </c>
      <c r="B22" s="319">
        <f t="shared" ref="B22:H22" si="3">SUM(B20:B21)</f>
        <v>60601</v>
      </c>
      <c r="C22" s="319">
        <f t="shared" si="3"/>
        <v>42472</v>
      </c>
      <c r="D22" s="575">
        <f t="shared" si="3"/>
        <v>53290</v>
      </c>
      <c r="E22" s="575">
        <f t="shared" si="3"/>
        <v>53534</v>
      </c>
      <c r="F22" s="575">
        <f t="shared" si="3"/>
        <v>67634</v>
      </c>
      <c r="G22" s="575">
        <f t="shared" si="3"/>
        <v>80026</v>
      </c>
      <c r="H22" s="576">
        <f t="shared" si="3"/>
        <v>91500</v>
      </c>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c r="AQ22" s="109"/>
      <c r="AR22" s="109"/>
      <c r="AS22" s="109"/>
      <c r="AT22" s="109"/>
      <c r="AU22" s="109"/>
      <c r="AV22" s="109"/>
      <c r="AW22" s="109"/>
      <c r="AX22" s="109"/>
      <c r="AY22" s="109"/>
      <c r="AZ22" s="109"/>
      <c r="BA22" s="109"/>
      <c r="BB22" s="109"/>
      <c r="BC22" s="109"/>
      <c r="BD22" s="109"/>
      <c r="BE22" s="109"/>
      <c r="BF22" s="109"/>
      <c r="BG22" s="109"/>
      <c r="BH22" s="109"/>
      <c r="BI22" s="109"/>
      <c r="BJ22" s="109"/>
      <c r="BK22" s="109"/>
      <c r="BL22" s="109"/>
      <c r="BM22" s="109"/>
      <c r="BN22" s="109"/>
      <c r="BO22" s="109"/>
      <c r="BP22" s="109"/>
      <c r="BQ22" s="109"/>
      <c r="BR22" s="109"/>
      <c r="BS22" s="109"/>
      <c r="BT22" s="109"/>
      <c r="BU22" s="109"/>
      <c r="BV22" s="109"/>
      <c r="BW22" s="109"/>
      <c r="BX22" s="109"/>
      <c r="BY22" s="109"/>
      <c r="BZ22" s="109"/>
      <c r="CA22" s="109"/>
      <c r="CB22" s="109"/>
      <c r="CC22" s="109"/>
      <c r="CD22" s="109"/>
      <c r="CE22" s="109"/>
      <c r="CF22" s="109"/>
    </row>
    <row r="23" spans="1:84" s="35" customFormat="1">
      <c r="A23" s="15" t="s">
        <v>93</v>
      </c>
      <c r="B23" s="317">
        <v>23635</v>
      </c>
      <c r="C23" s="317">
        <v>14415</v>
      </c>
      <c r="D23" s="572">
        <v>20400</v>
      </c>
      <c r="E23" s="572">
        <v>21669</v>
      </c>
      <c r="F23" s="572">
        <v>20893</v>
      </c>
      <c r="G23" s="572">
        <v>23770</v>
      </c>
      <c r="H23" s="568">
        <v>29967</v>
      </c>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row>
    <row r="24" spans="1:84" s="35" customFormat="1">
      <c r="A24" s="15" t="s">
        <v>48</v>
      </c>
      <c r="B24" s="317">
        <v>3034</v>
      </c>
      <c r="C24" s="317">
        <v>2837</v>
      </c>
      <c r="D24" s="572">
        <v>3488</v>
      </c>
      <c r="E24" s="572">
        <v>3488</v>
      </c>
      <c r="F24" s="572">
        <v>3114</v>
      </c>
      <c r="G24" s="572">
        <v>2380</v>
      </c>
      <c r="H24" s="568">
        <v>2584</v>
      </c>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row>
    <row r="25" spans="1:84" s="35" customFormat="1">
      <c r="A25" s="15" t="s">
        <v>23</v>
      </c>
      <c r="B25" s="322">
        <v>1720</v>
      </c>
      <c r="C25" s="322">
        <v>1282</v>
      </c>
      <c r="D25" s="581">
        <v>1410</v>
      </c>
      <c r="E25" s="581">
        <v>1473</v>
      </c>
      <c r="F25" s="581">
        <v>2014</v>
      </c>
      <c r="G25" s="581">
        <v>1922</v>
      </c>
      <c r="H25" s="582">
        <v>2154</v>
      </c>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row>
    <row r="26" spans="1:84" s="35" customFormat="1">
      <c r="A26" s="17" t="s">
        <v>84</v>
      </c>
      <c r="B26" s="323">
        <v>438</v>
      </c>
      <c r="C26" s="323">
        <v>619</v>
      </c>
      <c r="D26" s="583">
        <v>702</v>
      </c>
      <c r="E26" s="583">
        <v>1736</v>
      </c>
      <c r="F26" s="583">
        <v>2225</v>
      </c>
      <c r="G26" s="583">
        <v>2745</v>
      </c>
      <c r="H26" s="584">
        <v>2267</v>
      </c>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09"/>
      <c r="CD26" s="109"/>
      <c r="CE26" s="109"/>
      <c r="CF26" s="109"/>
    </row>
    <row r="27" spans="1:84" s="35" customFormat="1">
      <c r="A27" s="19" t="s">
        <v>49</v>
      </c>
      <c r="B27" s="319">
        <f t="shared" ref="B27:H27" si="4">SUM(B23:B26)</f>
        <v>28827</v>
      </c>
      <c r="C27" s="319">
        <f t="shared" si="4"/>
        <v>19153</v>
      </c>
      <c r="D27" s="575">
        <f t="shared" si="4"/>
        <v>26000</v>
      </c>
      <c r="E27" s="575">
        <f t="shared" si="4"/>
        <v>28366</v>
      </c>
      <c r="F27" s="575">
        <f t="shared" si="4"/>
        <v>28246</v>
      </c>
      <c r="G27" s="575">
        <f t="shared" si="4"/>
        <v>30817</v>
      </c>
      <c r="H27" s="576">
        <f t="shared" si="4"/>
        <v>36972</v>
      </c>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row>
    <row r="28" spans="1:84" s="35" customFormat="1">
      <c r="A28" s="15" t="s">
        <v>93</v>
      </c>
      <c r="B28" s="317">
        <v>1513</v>
      </c>
      <c r="C28" s="317">
        <v>5966</v>
      </c>
      <c r="D28" s="572">
        <v>3255</v>
      </c>
      <c r="E28" s="572">
        <v>2977</v>
      </c>
      <c r="F28" s="572">
        <v>3981</v>
      </c>
      <c r="G28" s="572">
        <v>12563</v>
      </c>
      <c r="H28" s="568">
        <v>2742</v>
      </c>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c r="AW28" s="109"/>
      <c r="AX28" s="109"/>
      <c r="AY28" s="109"/>
      <c r="AZ28" s="109"/>
      <c r="BA28" s="109"/>
      <c r="BB28" s="109"/>
      <c r="BC28" s="109"/>
      <c r="BD28" s="109"/>
      <c r="BE28" s="109"/>
      <c r="BF28" s="109"/>
      <c r="BG28" s="109"/>
      <c r="BH28" s="109"/>
      <c r="BI28" s="109"/>
      <c r="BJ28" s="109"/>
      <c r="BK28" s="109"/>
      <c r="BL28" s="109"/>
      <c r="BM28" s="109"/>
      <c r="BN28" s="109"/>
      <c r="BO28" s="109"/>
      <c r="BP28" s="109"/>
      <c r="BQ28" s="109"/>
      <c r="BR28" s="109"/>
      <c r="BS28" s="109"/>
      <c r="BT28" s="109"/>
      <c r="BU28" s="109"/>
      <c r="BV28" s="109"/>
      <c r="BW28" s="109"/>
      <c r="BX28" s="109"/>
      <c r="BY28" s="109"/>
      <c r="BZ28" s="109"/>
      <c r="CA28" s="109"/>
      <c r="CB28" s="109"/>
      <c r="CC28" s="109"/>
      <c r="CD28" s="109"/>
      <c r="CE28" s="109"/>
      <c r="CF28" s="109"/>
    </row>
    <row r="29" spans="1:84" s="35" customFormat="1">
      <c r="A29" s="15" t="s">
        <v>82</v>
      </c>
      <c r="B29" s="317">
        <v>33008</v>
      </c>
      <c r="C29" s="317">
        <v>27477</v>
      </c>
      <c r="D29" s="572">
        <v>27564</v>
      </c>
      <c r="E29" s="572">
        <v>26556</v>
      </c>
      <c r="F29" s="572">
        <v>35196</v>
      </c>
      <c r="G29" s="572">
        <v>47142</v>
      </c>
      <c r="H29" s="568">
        <v>48871</v>
      </c>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row>
    <row r="30" spans="1:84" s="35" customFormat="1">
      <c r="A30" s="15" t="s">
        <v>24</v>
      </c>
      <c r="B30" s="317">
        <v>2026</v>
      </c>
      <c r="C30" s="317">
        <v>1602</v>
      </c>
      <c r="D30" s="572">
        <v>1613</v>
      </c>
      <c r="E30" s="572">
        <v>1933</v>
      </c>
      <c r="F30" s="572">
        <v>1626</v>
      </c>
      <c r="G30" s="572">
        <v>1753</v>
      </c>
      <c r="H30" s="568">
        <v>2599</v>
      </c>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row>
    <row r="31" spans="1:84" s="35" customFormat="1">
      <c r="A31" s="17" t="s">
        <v>51</v>
      </c>
      <c r="B31" s="318">
        <v>56</v>
      </c>
      <c r="C31" s="397">
        <v>0</v>
      </c>
      <c r="D31" s="585">
        <v>0</v>
      </c>
      <c r="E31" s="585">
        <v>0</v>
      </c>
      <c r="F31" s="585">
        <v>0</v>
      </c>
      <c r="G31" s="585">
        <v>0</v>
      </c>
      <c r="H31" s="586">
        <v>0</v>
      </c>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row>
    <row r="32" spans="1:84" s="35" customFormat="1">
      <c r="A32" s="21" t="s">
        <v>50</v>
      </c>
      <c r="B32" s="320">
        <f t="shared" ref="B32:H32" si="5">SUM(B28:B31)</f>
        <v>36603</v>
      </c>
      <c r="C32" s="320">
        <f t="shared" si="5"/>
        <v>35045</v>
      </c>
      <c r="D32" s="577">
        <f t="shared" si="5"/>
        <v>32432</v>
      </c>
      <c r="E32" s="577">
        <f t="shared" si="5"/>
        <v>31466</v>
      </c>
      <c r="F32" s="577">
        <f t="shared" si="5"/>
        <v>40803</v>
      </c>
      <c r="G32" s="577">
        <f t="shared" si="5"/>
        <v>61458</v>
      </c>
      <c r="H32" s="578">
        <f t="shared" si="5"/>
        <v>54212</v>
      </c>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09"/>
      <c r="BW32" s="109"/>
      <c r="BX32" s="109"/>
      <c r="BY32" s="109"/>
      <c r="BZ32" s="109"/>
      <c r="CA32" s="109"/>
      <c r="CB32" s="109"/>
      <c r="CC32" s="109"/>
      <c r="CD32" s="109"/>
      <c r="CE32" s="109"/>
      <c r="CF32" s="109"/>
    </row>
    <row r="33" spans="1:84" s="35" customFormat="1" ht="15" customHeight="1">
      <c r="A33" s="19" t="s">
        <v>52</v>
      </c>
      <c r="B33" s="319">
        <f t="shared" ref="B33:H33" si="6">+B22+B27+B32</f>
        <v>126031</v>
      </c>
      <c r="C33" s="319">
        <f t="shared" si="6"/>
        <v>96670</v>
      </c>
      <c r="D33" s="575">
        <f t="shared" si="6"/>
        <v>111722</v>
      </c>
      <c r="E33" s="575">
        <f t="shared" si="6"/>
        <v>113366</v>
      </c>
      <c r="F33" s="575">
        <f t="shared" si="6"/>
        <v>136683</v>
      </c>
      <c r="G33" s="575">
        <f t="shared" si="6"/>
        <v>172301</v>
      </c>
      <c r="H33" s="576">
        <f t="shared" si="6"/>
        <v>182684</v>
      </c>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09"/>
      <c r="BT33" s="109"/>
      <c r="BU33" s="109"/>
      <c r="BV33" s="109"/>
      <c r="BW33" s="109"/>
      <c r="BX33" s="109"/>
      <c r="BY33" s="109"/>
      <c r="BZ33" s="109"/>
      <c r="CA33" s="109"/>
      <c r="CB33" s="109"/>
      <c r="CC33" s="109"/>
      <c r="CD33" s="109"/>
      <c r="CE33" s="109"/>
      <c r="CF33" s="109"/>
    </row>
    <row r="34" spans="1:84" s="35" customFormat="1" ht="15" customHeight="1">
      <c r="A34" s="19"/>
      <c r="B34" s="20"/>
      <c r="C34" s="20"/>
      <c r="D34" s="20"/>
      <c r="E34" s="20"/>
      <c r="F34" s="20"/>
      <c r="G34" s="20"/>
      <c r="H34" s="471"/>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row>
    <row r="35" spans="1:84" s="35" customFormat="1" ht="15" customHeight="1">
      <c r="A35" s="79"/>
      <c r="B35" s="20"/>
      <c r="C35" s="20"/>
      <c r="D35" s="20"/>
      <c r="E35" s="20"/>
      <c r="F35" s="20"/>
      <c r="G35" s="20"/>
      <c r="H35" s="471"/>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09"/>
      <c r="AM35" s="109"/>
      <c r="AN35" s="109"/>
      <c r="AO35" s="109"/>
      <c r="AP35" s="109"/>
      <c r="AQ35" s="109"/>
      <c r="AR35" s="109"/>
      <c r="AS35" s="109"/>
      <c r="AT35" s="109"/>
      <c r="AU35" s="109"/>
      <c r="AV35" s="109"/>
      <c r="AW35" s="109"/>
      <c r="AX35" s="109"/>
      <c r="AY35" s="109"/>
      <c r="AZ35" s="109"/>
      <c r="BA35" s="109"/>
      <c r="BB35" s="109"/>
      <c r="BC35" s="109"/>
      <c r="BD35" s="109"/>
      <c r="BE35" s="109"/>
      <c r="BF35" s="109"/>
      <c r="BG35" s="109"/>
      <c r="BH35" s="109"/>
      <c r="BI35" s="109"/>
      <c r="BJ35" s="109"/>
      <c r="BK35" s="109"/>
      <c r="BL35" s="109"/>
      <c r="BM35" s="109"/>
      <c r="BN35" s="109"/>
      <c r="BO35" s="109"/>
      <c r="BP35" s="109"/>
      <c r="BQ35" s="109"/>
      <c r="BR35" s="109"/>
      <c r="BS35" s="109"/>
      <c r="BT35" s="109"/>
      <c r="BU35" s="109"/>
      <c r="BV35" s="109"/>
      <c r="BW35" s="109"/>
      <c r="BX35" s="109"/>
      <c r="BY35" s="109"/>
      <c r="BZ35" s="109"/>
      <c r="CA35" s="109"/>
      <c r="CB35" s="109"/>
      <c r="CC35" s="109"/>
      <c r="CD35" s="109"/>
      <c r="CE35" s="109"/>
      <c r="CF35" s="109"/>
    </row>
    <row r="36" spans="1:84" s="35" customFormat="1" ht="15" customHeight="1">
      <c r="A36" s="19" t="s">
        <v>179</v>
      </c>
      <c r="B36" s="20"/>
      <c r="C36" s="20"/>
      <c r="D36" s="20"/>
      <c r="E36" s="20"/>
      <c r="F36" s="20"/>
      <c r="G36" s="20"/>
      <c r="H36" s="471"/>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row>
    <row r="37" spans="1:84" s="35" customFormat="1" ht="15" customHeight="1">
      <c r="A37" s="15" t="s">
        <v>177</v>
      </c>
      <c r="B37" s="16">
        <f t="shared" ref="B37:H37" si="7">B18</f>
        <v>126031</v>
      </c>
      <c r="C37" s="16">
        <f t="shared" si="7"/>
        <v>96670</v>
      </c>
      <c r="D37" s="16">
        <f t="shared" si="7"/>
        <v>111722</v>
      </c>
      <c r="E37" s="16">
        <f t="shared" si="7"/>
        <v>113366</v>
      </c>
      <c r="F37" s="16">
        <f t="shared" si="7"/>
        <v>136683</v>
      </c>
      <c r="G37" s="16">
        <f t="shared" si="7"/>
        <v>172301</v>
      </c>
      <c r="H37" s="469">
        <f t="shared" si="7"/>
        <v>182684</v>
      </c>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09"/>
      <c r="BW37" s="109"/>
      <c r="BX37" s="109"/>
      <c r="BY37" s="109"/>
      <c r="BZ37" s="109"/>
      <c r="CA37" s="109"/>
      <c r="CB37" s="109"/>
      <c r="CC37" s="109"/>
      <c r="CD37" s="109"/>
      <c r="CE37" s="109"/>
      <c r="CF37" s="109"/>
    </row>
    <row r="38" spans="1:84" s="35" customFormat="1" ht="15" customHeight="1">
      <c r="A38" s="15" t="s">
        <v>25</v>
      </c>
      <c r="B38" s="16">
        <f t="shared" ref="B38:H38" si="8">-(B25+B26+B29+B30)</f>
        <v>-37192</v>
      </c>
      <c r="C38" s="16">
        <f t="shared" si="8"/>
        <v>-30980</v>
      </c>
      <c r="D38" s="16">
        <f t="shared" si="8"/>
        <v>-31289</v>
      </c>
      <c r="E38" s="16">
        <f t="shared" si="8"/>
        <v>-31698</v>
      </c>
      <c r="F38" s="16">
        <f t="shared" si="8"/>
        <v>-41061</v>
      </c>
      <c r="G38" s="16">
        <f t="shared" si="8"/>
        <v>-53562</v>
      </c>
      <c r="H38" s="469">
        <f t="shared" si="8"/>
        <v>-55891</v>
      </c>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row>
    <row r="39" spans="1:84" s="35" customFormat="1" ht="15" customHeight="1">
      <c r="A39" s="21" t="s">
        <v>178</v>
      </c>
      <c r="B39" s="22">
        <f t="shared" ref="B39:H39" si="9">B37+B38</f>
        <v>88839</v>
      </c>
      <c r="C39" s="22">
        <f t="shared" si="9"/>
        <v>65690</v>
      </c>
      <c r="D39" s="22">
        <f t="shared" si="9"/>
        <v>80433</v>
      </c>
      <c r="E39" s="22">
        <f t="shared" si="9"/>
        <v>81668</v>
      </c>
      <c r="F39" s="22">
        <f t="shared" si="9"/>
        <v>95622</v>
      </c>
      <c r="G39" s="22">
        <f t="shared" si="9"/>
        <v>118739</v>
      </c>
      <c r="H39" s="472">
        <f t="shared" si="9"/>
        <v>126793</v>
      </c>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09"/>
      <c r="BR39" s="109"/>
      <c r="BS39" s="109"/>
      <c r="BT39" s="109"/>
      <c r="BU39" s="109"/>
      <c r="BV39" s="109"/>
      <c r="BW39" s="109"/>
      <c r="BX39" s="109"/>
      <c r="BY39" s="109"/>
      <c r="BZ39" s="109"/>
      <c r="CA39" s="109"/>
      <c r="CB39" s="109"/>
      <c r="CC39" s="109"/>
      <c r="CD39" s="109"/>
      <c r="CE39" s="109"/>
      <c r="CF39" s="109"/>
    </row>
    <row r="40" spans="1:84" s="35" customFormat="1" ht="15" customHeight="1">
      <c r="A40" s="15" t="s">
        <v>196</v>
      </c>
      <c r="B40" s="203">
        <v>82229</v>
      </c>
      <c r="C40" s="203">
        <v>64945</v>
      </c>
      <c r="D40" s="203">
        <v>72732</v>
      </c>
      <c r="E40" s="203">
        <v>83649</v>
      </c>
      <c r="F40" s="203">
        <v>87537</v>
      </c>
      <c r="G40" s="203">
        <v>106054</v>
      </c>
      <c r="H40" s="451">
        <v>125133</v>
      </c>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09"/>
      <c r="BQ40" s="109"/>
      <c r="BR40" s="109"/>
      <c r="BS40" s="109"/>
      <c r="BT40" s="109"/>
      <c r="BU40" s="109"/>
      <c r="BV40" s="109"/>
      <c r="BW40" s="109"/>
      <c r="BX40" s="109"/>
      <c r="BY40" s="109"/>
      <c r="BZ40" s="109"/>
      <c r="CA40" s="109"/>
      <c r="CB40" s="109"/>
      <c r="CC40" s="109"/>
      <c r="CD40" s="109"/>
      <c r="CE40" s="109"/>
      <c r="CF40" s="109"/>
    </row>
    <row r="41" spans="1:84" s="35" customFormat="1" ht="15" customHeight="1">
      <c r="A41" s="15"/>
      <c r="B41" s="16"/>
      <c r="C41" s="16"/>
      <c r="D41" s="16"/>
      <c r="E41" s="16"/>
      <c r="F41" s="16"/>
      <c r="G41" s="16"/>
      <c r="H41" s="46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09"/>
      <c r="BR41" s="109"/>
      <c r="BS41" s="109"/>
      <c r="BT41" s="109"/>
      <c r="BU41" s="109"/>
      <c r="BV41" s="109"/>
      <c r="BW41" s="109"/>
      <c r="BX41" s="109"/>
      <c r="BY41" s="109"/>
      <c r="BZ41" s="109"/>
      <c r="CA41" s="109"/>
      <c r="CB41" s="109"/>
      <c r="CC41" s="109"/>
      <c r="CD41" s="109"/>
      <c r="CE41" s="109"/>
      <c r="CF41" s="109"/>
    </row>
    <row r="42" spans="1:84" s="35" customFormat="1" ht="15" customHeight="1">
      <c r="A42" s="19" t="s">
        <v>180</v>
      </c>
      <c r="B42" s="16"/>
      <c r="C42" s="16"/>
      <c r="D42" s="16"/>
      <c r="E42" s="16"/>
      <c r="F42" s="16"/>
      <c r="G42" s="16"/>
      <c r="H42" s="46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09"/>
      <c r="BU42" s="109"/>
      <c r="BV42" s="109"/>
      <c r="BW42" s="109"/>
      <c r="BX42" s="109"/>
      <c r="BY42" s="109"/>
      <c r="BZ42" s="109"/>
      <c r="CA42" s="109"/>
      <c r="CB42" s="109"/>
      <c r="CC42" s="109"/>
      <c r="CD42" s="109"/>
      <c r="CE42" s="109"/>
      <c r="CF42" s="109"/>
    </row>
    <row r="43" spans="1:84" s="35" customFormat="1" ht="15" customHeight="1">
      <c r="A43" s="15" t="s">
        <v>146</v>
      </c>
      <c r="B43" s="16">
        <f t="shared" ref="B43:H43" si="10">-(B23+B24+B28)</f>
        <v>-28182</v>
      </c>
      <c r="C43" s="16">
        <f t="shared" si="10"/>
        <v>-23218</v>
      </c>
      <c r="D43" s="16">
        <f t="shared" si="10"/>
        <v>-27143</v>
      </c>
      <c r="E43" s="16">
        <f t="shared" si="10"/>
        <v>-28134</v>
      </c>
      <c r="F43" s="16">
        <f t="shared" si="10"/>
        <v>-27988</v>
      </c>
      <c r="G43" s="16">
        <f t="shared" si="10"/>
        <v>-38713</v>
      </c>
      <c r="H43" s="469">
        <f t="shared" si="10"/>
        <v>-35293</v>
      </c>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109"/>
      <c r="BV43" s="109"/>
      <c r="BW43" s="109"/>
      <c r="BX43" s="109"/>
      <c r="BY43" s="109"/>
      <c r="BZ43" s="109"/>
      <c r="CA43" s="109"/>
      <c r="CB43" s="109"/>
      <c r="CC43" s="109"/>
      <c r="CD43" s="109"/>
      <c r="CE43" s="109"/>
      <c r="CF43" s="109"/>
    </row>
    <row r="44" spans="1:84" s="35" customFormat="1" ht="15" customHeight="1">
      <c r="A44" s="15" t="s">
        <v>174</v>
      </c>
      <c r="B44" s="16">
        <v>-75</v>
      </c>
      <c r="C44" s="450">
        <v>0</v>
      </c>
      <c r="D44" s="450">
        <v>0</v>
      </c>
      <c r="E44" s="450">
        <v>0</v>
      </c>
      <c r="F44" s="450">
        <v>0</v>
      </c>
      <c r="G44" s="450">
        <v>0</v>
      </c>
      <c r="H44" s="539">
        <v>0</v>
      </c>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09"/>
      <c r="CD44" s="109"/>
      <c r="CE44" s="109"/>
      <c r="CF44" s="109"/>
    </row>
    <row r="45" spans="1:84" s="35" customFormat="1" ht="15" customHeight="1">
      <c r="A45" s="15" t="s">
        <v>176</v>
      </c>
      <c r="B45" s="16">
        <f t="shared" ref="B45:H45" si="11">+B14+B15</f>
        <v>25791</v>
      </c>
      <c r="C45" s="16">
        <f t="shared" si="11"/>
        <v>16516</v>
      </c>
      <c r="D45" s="16">
        <f t="shared" si="11"/>
        <v>15130</v>
      </c>
      <c r="E45" s="16">
        <f t="shared" si="11"/>
        <v>11713</v>
      </c>
      <c r="F45" s="16">
        <f t="shared" si="11"/>
        <v>19837</v>
      </c>
      <c r="G45" s="16">
        <f t="shared" si="11"/>
        <v>12143</v>
      </c>
      <c r="H45" s="469">
        <f t="shared" si="11"/>
        <v>11852</v>
      </c>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c r="AZ45" s="109"/>
      <c r="BA45" s="109"/>
      <c r="BB45" s="109"/>
      <c r="BC45" s="109"/>
      <c r="BD45" s="109"/>
      <c r="BE45" s="109"/>
      <c r="BF45" s="109"/>
      <c r="BG45" s="109"/>
      <c r="BH45" s="109"/>
      <c r="BI45" s="109"/>
      <c r="BJ45" s="109"/>
      <c r="BK45" s="109"/>
      <c r="BL45" s="109"/>
      <c r="BM45" s="109"/>
      <c r="BN45" s="109"/>
      <c r="BO45" s="109"/>
      <c r="BP45" s="109"/>
      <c r="BQ45" s="109"/>
      <c r="BR45" s="109"/>
      <c r="BS45" s="109"/>
      <c r="BT45" s="109"/>
      <c r="BU45" s="109"/>
      <c r="BV45" s="109"/>
      <c r="BW45" s="109"/>
      <c r="BX45" s="109"/>
      <c r="BY45" s="109"/>
      <c r="BZ45" s="109"/>
      <c r="CA45" s="109"/>
      <c r="CB45" s="109"/>
      <c r="CC45" s="109"/>
      <c r="CD45" s="109"/>
      <c r="CE45" s="109"/>
      <c r="CF45" s="109"/>
    </row>
    <row r="46" spans="1:84" s="35" customFormat="1">
      <c r="A46" s="21" t="s">
        <v>175</v>
      </c>
      <c r="B46" s="22">
        <f t="shared" ref="B46:H46" si="12">B43+B44+B45</f>
        <v>-2466</v>
      </c>
      <c r="C46" s="22">
        <f t="shared" si="12"/>
        <v>-6702</v>
      </c>
      <c r="D46" s="22">
        <f t="shared" si="12"/>
        <v>-12013</v>
      </c>
      <c r="E46" s="22">
        <f t="shared" si="12"/>
        <v>-16421</v>
      </c>
      <c r="F46" s="22">
        <f t="shared" si="12"/>
        <v>-8151</v>
      </c>
      <c r="G46" s="22">
        <f t="shared" si="12"/>
        <v>-26570</v>
      </c>
      <c r="H46" s="472">
        <f t="shared" si="12"/>
        <v>-23441</v>
      </c>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09"/>
      <c r="BB46" s="109"/>
      <c r="BC46" s="109"/>
      <c r="BD46" s="109"/>
      <c r="BE46" s="109"/>
      <c r="BF46" s="109"/>
      <c r="BG46" s="109"/>
      <c r="BH46" s="109"/>
      <c r="BI46" s="109"/>
      <c r="BJ46" s="109"/>
      <c r="BK46" s="109"/>
      <c r="BL46" s="109"/>
      <c r="BM46" s="109"/>
      <c r="BN46" s="109"/>
      <c r="BO46" s="109"/>
      <c r="BP46" s="109"/>
      <c r="BQ46" s="109"/>
      <c r="BR46" s="109"/>
      <c r="BS46" s="109"/>
      <c r="BT46" s="109"/>
      <c r="BU46" s="109"/>
      <c r="BV46" s="109"/>
      <c r="BW46" s="109"/>
      <c r="BX46" s="109"/>
      <c r="BY46" s="109"/>
      <c r="BZ46" s="109"/>
      <c r="CA46" s="109"/>
      <c r="CB46" s="109"/>
      <c r="CC46" s="109"/>
      <c r="CD46" s="109"/>
      <c r="CE46" s="109"/>
      <c r="CF46" s="109"/>
    </row>
    <row r="47" spans="1:84" s="35" customFormat="1" ht="27.75" customHeight="1">
      <c r="A47" s="622" t="s">
        <v>502</v>
      </c>
      <c r="B47" s="23"/>
      <c r="C47" s="23"/>
      <c r="D47" s="23"/>
      <c r="E47" s="23"/>
      <c r="F47" s="23"/>
      <c r="G47" s="23"/>
      <c r="H47" s="23"/>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c r="BP47" s="109"/>
      <c r="BQ47" s="109"/>
      <c r="BR47" s="109"/>
      <c r="BS47" s="109"/>
      <c r="BT47" s="109"/>
      <c r="BU47" s="109"/>
      <c r="BV47" s="109"/>
      <c r="BW47" s="109"/>
      <c r="BX47" s="109"/>
      <c r="BY47" s="109"/>
      <c r="BZ47" s="109"/>
      <c r="CA47" s="109"/>
      <c r="CB47" s="109"/>
      <c r="CC47" s="109"/>
      <c r="CD47" s="109"/>
      <c r="CE47" s="109"/>
      <c r="CF47" s="109"/>
    </row>
    <row r="48" spans="1:84" s="35" customFormat="1">
      <c r="B48" s="23"/>
      <c r="C48" s="23"/>
      <c r="D48" s="23"/>
      <c r="E48" s="23"/>
      <c r="F48" s="23"/>
      <c r="G48" s="23"/>
      <c r="H48" s="23"/>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09"/>
      <c r="BQ48" s="109"/>
      <c r="BR48" s="109"/>
      <c r="BS48" s="109"/>
      <c r="BT48" s="109"/>
      <c r="BU48" s="109"/>
      <c r="BV48" s="109"/>
      <c r="BW48" s="109"/>
      <c r="BX48" s="109"/>
      <c r="BY48" s="109"/>
      <c r="BZ48" s="109"/>
      <c r="CA48" s="109"/>
      <c r="CB48" s="109"/>
      <c r="CC48" s="109"/>
      <c r="CD48" s="109"/>
      <c r="CE48" s="109"/>
      <c r="CF48" s="109"/>
    </row>
    <row r="49" spans="1:97" s="35" customFormat="1">
      <c r="A49" s="36"/>
      <c r="B49" s="33"/>
      <c r="C49" s="33"/>
      <c r="D49" s="33"/>
      <c r="E49" s="33"/>
      <c r="F49" s="33"/>
      <c r="G49" s="33"/>
      <c r="H49" s="33"/>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09"/>
      <c r="BR49" s="109"/>
      <c r="BS49" s="109"/>
      <c r="BT49" s="109"/>
      <c r="BU49" s="109"/>
      <c r="BV49" s="109"/>
      <c r="BW49" s="109"/>
      <c r="BX49" s="109"/>
      <c r="BY49" s="109"/>
      <c r="BZ49" s="109"/>
      <c r="CA49" s="109"/>
      <c r="CB49" s="109"/>
      <c r="CC49" s="109"/>
      <c r="CD49" s="109"/>
      <c r="CE49" s="109"/>
      <c r="CF49" s="109"/>
    </row>
    <row r="50" spans="1:97">
      <c r="A50" s="6"/>
      <c r="B50" s="6"/>
      <c r="C50" s="6"/>
      <c r="D50" s="6"/>
      <c r="E50" s="6"/>
      <c r="F50" s="6"/>
      <c r="G50" s="6"/>
      <c r="H50" s="6"/>
      <c r="I50" s="6"/>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09"/>
      <c r="BQ50" s="109"/>
      <c r="BR50" s="109"/>
      <c r="BS50" s="109"/>
      <c r="BT50" s="109"/>
      <c r="BU50" s="109"/>
      <c r="BV50" s="109"/>
      <c r="BW50" s="109"/>
      <c r="BX50" s="109"/>
      <c r="BY50" s="109"/>
      <c r="BZ50" s="109"/>
      <c r="CA50" s="109"/>
      <c r="CB50" s="109"/>
      <c r="CC50" s="109"/>
      <c r="CD50" s="109"/>
      <c r="CE50" s="109"/>
      <c r="CF50" s="109"/>
    </row>
    <row r="51" spans="1:97">
      <c r="A51" s="41"/>
      <c r="B51" s="44"/>
      <c r="C51" s="44"/>
      <c r="D51" s="44"/>
      <c r="E51" s="44"/>
      <c r="F51" s="44"/>
      <c r="G51" s="44"/>
      <c r="H51" s="44"/>
      <c r="I51" s="43"/>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09"/>
      <c r="BQ51" s="109"/>
      <c r="BR51" s="109"/>
      <c r="BS51" s="109"/>
      <c r="BT51" s="109"/>
      <c r="BU51" s="109"/>
      <c r="BV51" s="109"/>
      <c r="BW51" s="109"/>
      <c r="BX51" s="109"/>
      <c r="BY51" s="109"/>
      <c r="BZ51" s="109"/>
      <c r="CA51" s="109"/>
      <c r="CB51" s="109"/>
      <c r="CC51" s="109"/>
      <c r="CD51" s="109"/>
      <c r="CE51" s="109"/>
      <c r="CF51" s="109"/>
    </row>
    <row r="52" spans="1:97">
      <c r="A52" s="42"/>
      <c r="B52" s="45"/>
      <c r="C52" s="392"/>
      <c r="D52" s="392"/>
      <c r="E52" s="392"/>
      <c r="F52" s="392"/>
      <c r="G52" s="392"/>
      <c r="H52" s="392"/>
      <c r="I52" s="45"/>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09"/>
      <c r="BQ52" s="109"/>
      <c r="BR52" s="109"/>
      <c r="BS52" s="109"/>
      <c r="BT52" s="109"/>
      <c r="BU52" s="109"/>
      <c r="BV52" s="109"/>
      <c r="BW52" s="109"/>
      <c r="BX52" s="109"/>
      <c r="BY52" s="109"/>
      <c r="BZ52" s="109"/>
      <c r="CA52" s="109"/>
      <c r="CB52" s="109"/>
      <c r="CC52" s="109"/>
      <c r="CD52" s="109"/>
      <c r="CE52" s="109"/>
      <c r="CF52" s="109"/>
    </row>
    <row r="53" spans="1:97" collapsed="1">
      <c r="A53" s="42"/>
      <c r="B53" s="45"/>
      <c r="C53" s="45"/>
      <c r="D53" s="45"/>
      <c r="E53" s="45"/>
      <c r="F53" s="45"/>
      <c r="G53" s="45"/>
      <c r="H53" s="45"/>
      <c r="I53" s="45"/>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109"/>
      <c r="BA53" s="109"/>
      <c r="BB53" s="109"/>
      <c r="BC53" s="109"/>
      <c r="BD53" s="109"/>
      <c r="BE53" s="109"/>
      <c r="BF53" s="109"/>
      <c r="BG53" s="109"/>
      <c r="BH53" s="109"/>
      <c r="BI53" s="109"/>
      <c r="BJ53" s="109"/>
      <c r="BK53" s="109"/>
      <c r="BL53" s="109"/>
      <c r="BM53" s="109"/>
      <c r="BN53" s="109"/>
      <c r="BO53" s="109"/>
      <c r="BP53" s="109"/>
      <c r="BQ53" s="109"/>
      <c r="BR53" s="109"/>
      <c r="BS53" s="109"/>
      <c r="BT53" s="109"/>
      <c r="BU53" s="109"/>
      <c r="BV53" s="109"/>
      <c r="BW53" s="109"/>
      <c r="BX53" s="109"/>
      <c r="BY53" s="109"/>
      <c r="BZ53" s="109"/>
      <c r="CA53" s="109"/>
      <c r="CB53" s="109"/>
      <c r="CC53" s="109"/>
      <c r="CD53" s="109"/>
      <c r="CE53" s="109"/>
      <c r="CF53" s="109"/>
    </row>
    <row r="54" spans="1:97">
      <c r="A54" s="42"/>
      <c r="B54" s="45"/>
      <c r="C54" s="45"/>
      <c r="D54" s="45"/>
      <c r="E54" s="45"/>
      <c r="F54" s="45"/>
      <c r="G54" s="45"/>
      <c r="H54" s="45"/>
      <c r="I54" s="45"/>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c r="BC54" s="109"/>
      <c r="BD54" s="109"/>
      <c r="BE54" s="109"/>
      <c r="BF54" s="109"/>
      <c r="BG54" s="109"/>
      <c r="BH54" s="109"/>
      <c r="BI54" s="109"/>
      <c r="BJ54" s="109"/>
      <c r="BK54" s="109"/>
      <c r="BL54" s="109"/>
      <c r="BM54" s="109"/>
      <c r="BN54" s="109"/>
      <c r="BO54" s="109"/>
      <c r="BP54" s="109"/>
      <c r="BQ54" s="109"/>
      <c r="BR54" s="109"/>
      <c r="BS54" s="109"/>
      <c r="BT54" s="109"/>
      <c r="BU54" s="109"/>
      <c r="BV54" s="109"/>
      <c r="BW54" s="109"/>
      <c r="BX54" s="109"/>
      <c r="BY54" s="109"/>
      <c r="BZ54" s="109"/>
      <c r="CA54" s="109"/>
      <c r="CB54" s="109"/>
      <c r="CC54" s="109"/>
      <c r="CD54" s="109"/>
      <c r="CE54" s="109"/>
      <c r="CF54" s="109"/>
    </row>
    <row r="55" spans="1:97">
      <c r="A55" s="42"/>
      <c r="B55" s="45"/>
      <c r="C55" s="45"/>
      <c r="D55" s="45"/>
      <c r="E55" s="45"/>
      <c r="F55" s="45"/>
      <c r="G55" s="45"/>
      <c r="H55" s="45"/>
      <c r="I55" s="45"/>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109"/>
      <c r="BE55" s="109"/>
      <c r="BF55" s="109"/>
      <c r="BG55" s="109"/>
      <c r="BH55" s="109"/>
      <c r="BI55" s="109"/>
      <c r="BJ55" s="109"/>
      <c r="BK55" s="109"/>
      <c r="BL55" s="109"/>
      <c r="BM55" s="109"/>
      <c r="BN55" s="109"/>
      <c r="BO55" s="109"/>
      <c r="BP55" s="109"/>
      <c r="BQ55" s="109"/>
      <c r="BR55" s="109"/>
      <c r="BS55" s="109"/>
      <c r="BT55" s="109"/>
      <c r="BU55" s="109"/>
      <c r="BV55" s="109"/>
      <c r="BW55" s="109"/>
      <c r="BX55" s="109"/>
      <c r="BY55" s="109"/>
      <c r="BZ55" s="109"/>
      <c r="CA55" s="109"/>
      <c r="CB55" s="109"/>
      <c r="CC55" s="109"/>
      <c r="CD55" s="109"/>
      <c r="CE55" s="109"/>
      <c r="CF55" s="109"/>
    </row>
    <row r="56" spans="1:97" hidden="1">
      <c r="A56" s="42"/>
      <c r="B56" s="45"/>
      <c r="C56" s="45"/>
      <c r="D56" s="45"/>
      <c r="E56" s="45"/>
      <c r="F56" s="45"/>
      <c r="G56" s="45"/>
      <c r="H56" s="45"/>
      <c r="I56" s="45"/>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09"/>
      <c r="AS56" s="109"/>
      <c r="AT56" s="109"/>
      <c r="AU56" s="109"/>
      <c r="AV56" s="109"/>
      <c r="AW56" s="109"/>
      <c r="AX56" s="109"/>
      <c r="AY56" s="109"/>
      <c r="AZ56" s="109"/>
      <c r="BA56" s="109"/>
      <c r="BB56" s="109"/>
      <c r="BC56" s="109"/>
      <c r="BD56" s="109"/>
      <c r="BE56" s="109"/>
      <c r="BF56" s="109"/>
      <c r="BG56" s="109"/>
      <c r="BH56" s="109"/>
      <c r="BI56" s="109"/>
      <c r="BJ56" s="109"/>
      <c r="BK56" s="109"/>
      <c r="BL56" s="109"/>
      <c r="BM56" s="109"/>
      <c r="BN56" s="109"/>
      <c r="BO56" s="109"/>
      <c r="BP56" s="109"/>
      <c r="BQ56" s="109"/>
      <c r="BR56" s="109"/>
      <c r="BS56" s="109"/>
      <c r="BT56" s="109"/>
      <c r="BU56" s="109"/>
      <c r="BV56" s="109"/>
      <c r="BW56" s="109"/>
      <c r="BX56" s="109"/>
      <c r="BY56" s="109"/>
      <c r="BZ56" s="109"/>
      <c r="CA56" s="109"/>
      <c r="CB56" s="109"/>
      <c r="CC56" s="109"/>
      <c r="CD56" s="109"/>
      <c r="CE56" s="109"/>
      <c r="CF56" s="109"/>
    </row>
    <row r="57" spans="1:97" hidden="1">
      <c r="A57" s="41"/>
      <c r="B57" s="46"/>
      <c r="C57" s="46"/>
      <c r="D57" s="46"/>
      <c r="E57" s="46"/>
      <c r="F57" s="46"/>
      <c r="G57" s="46"/>
      <c r="H57" s="46"/>
      <c r="I57" s="46"/>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09"/>
      <c r="AL57" s="109"/>
      <c r="AM57" s="109"/>
      <c r="AN57" s="109"/>
      <c r="AO57" s="109"/>
      <c r="AP57" s="109"/>
      <c r="AQ57" s="109"/>
      <c r="AR57" s="109"/>
      <c r="AS57" s="109"/>
      <c r="AT57" s="109"/>
      <c r="AU57" s="109"/>
      <c r="AV57" s="109"/>
      <c r="AW57" s="109"/>
      <c r="AX57" s="109"/>
      <c r="AY57" s="109"/>
      <c r="AZ57" s="109"/>
      <c r="BA57" s="109"/>
      <c r="BB57" s="109"/>
      <c r="BC57" s="109"/>
      <c r="BD57" s="109"/>
      <c r="BE57" s="109"/>
      <c r="BF57" s="109"/>
      <c r="BG57" s="109"/>
      <c r="BH57" s="109"/>
      <c r="BI57" s="109"/>
      <c r="BJ57" s="109"/>
      <c r="BK57" s="109"/>
      <c r="BL57" s="109"/>
      <c r="BM57" s="109"/>
      <c r="BN57" s="109"/>
      <c r="BO57" s="109"/>
      <c r="BP57" s="109"/>
      <c r="BQ57" s="109"/>
      <c r="BR57" s="109"/>
      <c r="BS57" s="109"/>
      <c r="BT57" s="109"/>
      <c r="BU57" s="109"/>
      <c r="BV57" s="109"/>
      <c r="BW57" s="109"/>
      <c r="BX57" s="109"/>
      <c r="BY57" s="109"/>
      <c r="BZ57" s="109"/>
      <c r="CA57" s="109"/>
      <c r="CB57" s="109"/>
      <c r="CC57" s="109"/>
      <c r="CD57" s="109"/>
      <c r="CE57" s="109"/>
      <c r="CF57" s="109"/>
      <c r="CG57" s="5"/>
      <c r="CH57" s="5"/>
      <c r="CI57" s="5"/>
      <c r="CJ57" s="5"/>
      <c r="CK57" s="5"/>
      <c r="CL57" s="5"/>
      <c r="CM57" s="5"/>
      <c r="CN57" s="5"/>
      <c r="CO57" s="5"/>
      <c r="CP57" s="5"/>
      <c r="CQ57" s="5"/>
      <c r="CR57" s="5"/>
      <c r="CS57" s="5"/>
    </row>
    <row r="58" spans="1:97" hidden="1">
      <c r="A58" s="42"/>
      <c r="B58" s="47"/>
      <c r="C58" s="47"/>
      <c r="D58" s="47"/>
      <c r="E58" s="47"/>
      <c r="F58" s="47"/>
      <c r="G58" s="47"/>
      <c r="H58" s="47"/>
      <c r="I58" s="47"/>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09"/>
      <c r="AT58" s="109"/>
      <c r="AU58" s="109"/>
      <c r="AV58" s="109"/>
      <c r="AW58" s="109"/>
      <c r="AX58" s="109"/>
      <c r="AY58" s="109"/>
      <c r="AZ58" s="109"/>
      <c r="BA58" s="109"/>
      <c r="BB58" s="109"/>
      <c r="BC58" s="109"/>
      <c r="BD58" s="109"/>
      <c r="BE58" s="109"/>
      <c r="BF58" s="109"/>
      <c r="BG58" s="109"/>
      <c r="BH58" s="109"/>
      <c r="BI58" s="109"/>
      <c r="BJ58" s="109"/>
      <c r="BK58" s="109"/>
      <c r="BL58" s="109"/>
      <c r="BM58" s="109"/>
      <c r="BN58" s="109"/>
      <c r="BO58" s="109"/>
      <c r="BP58" s="109"/>
      <c r="BQ58" s="109"/>
      <c r="BR58" s="109"/>
      <c r="BS58" s="109"/>
      <c r="BT58" s="109"/>
      <c r="BU58" s="109"/>
      <c r="BV58" s="109"/>
      <c r="BW58" s="109"/>
      <c r="BX58" s="109"/>
      <c r="BY58" s="109"/>
      <c r="BZ58" s="109"/>
      <c r="CA58" s="109"/>
      <c r="CB58" s="109"/>
      <c r="CC58" s="109"/>
      <c r="CD58" s="109"/>
      <c r="CE58" s="109"/>
      <c r="CF58" s="109"/>
      <c r="CG58" s="5"/>
      <c r="CH58" s="5"/>
      <c r="CI58" s="5"/>
      <c r="CJ58" s="5"/>
      <c r="CK58" s="5"/>
      <c r="CL58" s="5"/>
      <c r="CM58" s="5"/>
      <c r="CN58" s="5"/>
      <c r="CO58" s="5"/>
      <c r="CP58" s="5"/>
      <c r="CQ58" s="5"/>
      <c r="CR58" s="5"/>
      <c r="CS58" s="5"/>
    </row>
    <row r="59" spans="1:97" hidden="1">
      <c r="A59" s="48"/>
      <c r="B59" s="39"/>
      <c r="C59" s="39"/>
      <c r="D59" s="39"/>
      <c r="E59" s="39"/>
      <c r="F59" s="39"/>
      <c r="G59" s="39"/>
      <c r="H59" s="39"/>
      <c r="I59" s="40"/>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09"/>
      <c r="AL59" s="109"/>
      <c r="AM59" s="109"/>
      <c r="AN59" s="109"/>
      <c r="AO59" s="109"/>
      <c r="AP59" s="109"/>
      <c r="AQ59" s="109"/>
      <c r="AR59" s="109"/>
      <c r="AS59" s="109"/>
      <c r="AT59" s="109"/>
      <c r="AU59" s="109"/>
      <c r="AV59" s="109"/>
      <c r="AW59" s="109"/>
      <c r="AX59" s="109"/>
      <c r="AY59" s="109"/>
      <c r="AZ59" s="109"/>
      <c r="BA59" s="109"/>
      <c r="BB59" s="109"/>
      <c r="BC59" s="109"/>
      <c r="BD59" s="109"/>
      <c r="BE59" s="109"/>
      <c r="BF59" s="109"/>
      <c r="BG59" s="109"/>
      <c r="BH59" s="109"/>
      <c r="BI59" s="109"/>
      <c r="BJ59" s="109"/>
      <c r="BK59" s="109"/>
      <c r="BL59" s="109"/>
      <c r="BM59" s="109"/>
      <c r="BN59" s="109"/>
      <c r="BO59" s="109"/>
      <c r="BP59" s="109"/>
      <c r="BQ59" s="109"/>
      <c r="BR59" s="109"/>
      <c r="BS59" s="109"/>
      <c r="BT59" s="109"/>
      <c r="BU59" s="109"/>
      <c r="BV59" s="109"/>
      <c r="BW59" s="109"/>
      <c r="BX59" s="109"/>
      <c r="BY59" s="109"/>
      <c r="BZ59" s="109"/>
      <c r="CA59" s="109"/>
      <c r="CB59" s="109"/>
      <c r="CC59" s="109"/>
      <c r="CD59" s="109"/>
      <c r="CE59" s="109"/>
      <c r="CF59" s="109"/>
      <c r="CG59" s="5"/>
      <c r="CH59" s="5"/>
      <c r="CI59" s="5"/>
      <c r="CJ59" s="5"/>
      <c r="CK59" s="5"/>
      <c r="CL59" s="5"/>
      <c r="CM59" s="5"/>
      <c r="CN59" s="5"/>
      <c r="CO59" s="5"/>
      <c r="CP59" s="5"/>
      <c r="CQ59" s="5"/>
      <c r="CR59" s="5"/>
      <c r="CS59" s="5"/>
    </row>
    <row r="60" spans="1:97" hidden="1">
      <c r="A60" s="6"/>
      <c r="B60" s="39"/>
      <c r="C60" s="39"/>
      <c r="D60" s="39"/>
      <c r="E60" s="39"/>
      <c r="F60" s="39"/>
      <c r="G60" s="39"/>
      <c r="H60" s="39"/>
      <c r="I60" s="3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c r="BC60" s="109"/>
      <c r="BD60" s="109"/>
      <c r="BE60" s="109"/>
      <c r="BF60" s="109"/>
      <c r="BG60" s="109"/>
      <c r="BH60" s="109"/>
      <c r="BI60" s="109"/>
      <c r="BJ60" s="109"/>
      <c r="BK60" s="109"/>
      <c r="BL60" s="109"/>
      <c r="BM60" s="109"/>
      <c r="BN60" s="109"/>
      <c r="BO60" s="109"/>
      <c r="BP60" s="109"/>
      <c r="BQ60" s="109"/>
      <c r="BR60" s="109"/>
      <c r="BS60" s="109"/>
      <c r="BT60" s="109"/>
      <c r="BU60" s="109"/>
      <c r="BV60" s="109"/>
      <c r="BW60" s="109"/>
      <c r="BX60" s="109"/>
      <c r="BY60" s="109"/>
      <c r="BZ60" s="109"/>
      <c r="CA60" s="109"/>
      <c r="CB60" s="109"/>
      <c r="CC60" s="109"/>
      <c r="CD60" s="109"/>
      <c r="CE60" s="109"/>
      <c r="CF60" s="109"/>
      <c r="CG60" s="5"/>
      <c r="CH60" s="5"/>
      <c r="CI60" s="5"/>
      <c r="CJ60" s="5"/>
      <c r="CK60" s="5"/>
      <c r="CL60" s="5"/>
      <c r="CM60" s="5"/>
      <c r="CN60" s="5"/>
      <c r="CO60" s="5"/>
      <c r="CP60" s="50"/>
      <c r="CQ60" s="5"/>
      <c r="CR60" s="5"/>
      <c r="CS60" s="50"/>
    </row>
    <row r="61" spans="1:97" s="11" customFormat="1" collapsed="1">
      <c r="A61" s="6"/>
      <c r="B61" s="39"/>
      <c r="C61" s="39"/>
      <c r="D61" s="39"/>
      <c r="E61" s="39"/>
      <c r="F61" s="39"/>
      <c r="G61" s="39"/>
      <c r="H61" s="39"/>
      <c r="I61" s="3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c r="AM61" s="109"/>
      <c r="AN61" s="109"/>
      <c r="AO61" s="109"/>
      <c r="AP61" s="109"/>
      <c r="AQ61" s="109"/>
      <c r="AR61" s="109"/>
      <c r="AS61" s="109"/>
      <c r="AT61" s="109"/>
      <c r="AU61" s="109"/>
      <c r="AV61" s="109"/>
      <c r="AW61" s="109"/>
      <c r="AX61" s="109"/>
      <c r="AY61" s="109"/>
      <c r="AZ61" s="109"/>
      <c r="BA61" s="109"/>
      <c r="BB61" s="109"/>
      <c r="BC61" s="109"/>
      <c r="BD61" s="109"/>
      <c r="BE61" s="109"/>
      <c r="BF61" s="109"/>
      <c r="BG61" s="109"/>
      <c r="BH61" s="109"/>
      <c r="BI61" s="109"/>
      <c r="BJ61" s="109"/>
      <c r="BK61" s="109"/>
      <c r="BL61" s="109"/>
      <c r="BM61" s="109"/>
      <c r="BN61" s="109"/>
      <c r="BO61" s="109"/>
      <c r="BP61" s="109"/>
      <c r="BQ61" s="109"/>
      <c r="BR61" s="109"/>
      <c r="BS61" s="109"/>
      <c r="BT61" s="109"/>
      <c r="BU61" s="109"/>
      <c r="BV61" s="109"/>
      <c r="BW61" s="109"/>
      <c r="BX61" s="109"/>
      <c r="BY61" s="109"/>
      <c r="BZ61" s="109"/>
      <c r="CA61" s="109"/>
      <c r="CB61" s="109"/>
      <c r="CC61" s="109"/>
      <c r="CD61" s="109"/>
      <c r="CE61" s="109"/>
      <c r="CF61" s="109"/>
      <c r="CG61" s="5"/>
      <c r="CH61" s="5"/>
      <c r="CI61" s="5"/>
      <c r="CJ61" s="5"/>
      <c r="CK61" s="5"/>
      <c r="CL61" s="5"/>
      <c r="CM61" s="5"/>
      <c r="CN61" s="5"/>
      <c r="CO61" s="5"/>
      <c r="CP61" s="5"/>
      <c r="CQ61" s="5"/>
      <c r="CR61" s="5"/>
      <c r="CS61" s="5"/>
    </row>
    <row r="62" spans="1:97" s="11" customFormat="1">
      <c r="A62" s="6"/>
      <c r="B62" s="39"/>
      <c r="C62" s="39"/>
      <c r="D62" s="39"/>
      <c r="E62" s="39"/>
      <c r="F62" s="39"/>
      <c r="G62" s="39"/>
      <c r="H62" s="39"/>
      <c r="I62" s="3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V62" s="109"/>
      <c r="AW62" s="109"/>
      <c r="AX62" s="109"/>
      <c r="AY62" s="109"/>
      <c r="AZ62" s="109"/>
      <c r="BA62" s="109"/>
      <c r="BB62" s="109"/>
      <c r="BC62" s="109"/>
      <c r="BD62" s="109"/>
      <c r="BE62" s="109"/>
      <c r="BF62" s="109"/>
      <c r="BG62" s="109"/>
      <c r="BH62" s="109"/>
      <c r="BI62" s="109"/>
      <c r="BJ62" s="109"/>
      <c r="BK62" s="109"/>
      <c r="BL62" s="109"/>
      <c r="BM62" s="109"/>
      <c r="BN62" s="109"/>
      <c r="BO62" s="109"/>
      <c r="BP62" s="109"/>
      <c r="BQ62" s="109"/>
      <c r="BR62" s="109"/>
      <c r="BS62" s="109"/>
      <c r="BT62" s="109"/>
      <c r="BU62" s="109"/>
      <c r="BV62" s="109"/>
      <c r="BW62" s="109"/>
      <c r="BX62" s="109"/>
      <c r="BY62" s="109"/>
      <c r="BZ62" s="109"/>
      <c r="CA62" s="109"/>
      <c r="CB62" s="109"/>
      <c r="CC62" s="109"/>
      <c r="CD62" s="109"/>
      <c r="CE62" s="109"/>
      <c r="CF62" s="109"/>
      <c r="CG62" s="5"/>
      <c r="CH62" s="5"/>
      <c r="CI62" s="5"/>
      <c r="CJ62" s="5"/>
      <c r="CK62" s="5"/>
      <c r="CL62" s="5"/>
      <c r="CM62" s="5"/>
      <c r="CN62" s="5"/>
      <c r="CO62" s="5"/>
      <c r="CP62" s="5"/>
      <c r="CQ62" s="5"/>
      <c r="CR62" s="5"/>
      <c r="CS62" s="5"/>
    </row>
    <row r="63" spans="1:97" s="11" customFormat="1">
      <c r="A63" s="6"/>
      <c r="B63" s="39"/>
      <c r="C63" s="39"/>
      <c r="D63" s="39"/>
      <c r="E63" s="39"/>
      <c r="F63" s="39"/>
      <c r="G63" s="39"/>
      <c r="H63" s="39"/>
      <c r="I63" s="3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c r="AS63" s="109"/>
      <c r="AT63" s="109"/>
      <c r="AU63" s="109"/>
      <c r="AV63" s="109"/>
      <c r="AW63" s="109"/>
      <c r="AX63" s="109"/>
      <c r="AY63" s="109"/>
      <c r="AZ63" s="109"/>
      <c r="BA63" s="109"/>
      <c r="BB63" s="109"/>
      <c r="BC63" s="109"/>
      <c r="BD63" s="109"/>
      <c r="BE63" s="109"/>
      <c r="BF63" s="109"/>
      <c r="BG63" s="109"/>
      <c r="BH63" s="109"/>
      <c r="BI63" s="109"/>
      <c r="BJ63" s="109"/>
      <c r="BK63" s="109"/>
      <c r="BL63" s="109"/>
      <c r="BM63" s="109"/>
      <c r="BN63" s="109"/>
      <c r="BO63" s="109"/>
      <c r="BP63" s="109"/>
      <c r="BQ63" s="109"/>
      <c r="BR63" s="109"/>
      <c r="BS63" s="109"/>
      <c r="BT63" s="109"/>
      <c r="BU63" s="109"/>
      <c r="BV63" s="109"/>
      <c r="BW63" s="109"/>
      <c r="BX63" s="109"/>
      <c r="BY63" s="109"/>
      <c r="BZ63" s="109"/>
      <c r="CA63" s="109"/>
      <c r="CB63" s="109"/>
      <c r="CC63" s="109"/>
      <c r="CD63" s="109"/>
      <c r="CE63" s="109"/>
      <c r="CF63" s="109"/>
      <c r="CG63" s="5"/>
      <c r="CH63" s="5"/>
      <c r="CI63" s="5"/>
      <c r="CJ63" s="5"/>
      <c r="CK63" s="5"/>
      <c r="CL63" s="5"/>
      <c r="CM63" s="5"/>
      <c r="CN63" s="5"/>
      <c r="CO63" s="5"/>
      <c r="CP63" s="5"/>
      <c r="CQ63" s="5"/>
      <c r="CR63" s="5"/>
      <c r="CS63" s="5"/>
    </row>
    <row r="64" spans="1:97" s="11" customFormat="1" hidden="1">
      <c r="A64" s="48"/>
      <c r="B64" s="40"/>
      <c r="C64" s="40"/>
      <c r="D64" s="40"/>
      <c r="E64" s="40"/>
      <c r="F64" s="40"/>
      <c r="G64" s="40"/>
      <c r="H64" s="40"/>
      <c r="I64" s="40"/>
      <c r="J64" s="109"/>
      <c r="K64" s="109"/>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c r="AS64" s="109"/>
      <c r="AT64" s="109"/>
      <c r="AU64" s="109"/>
      <c r="AV64" s="109"/>
      <c r="AW64" s="109"/>
      <c r="AX64" s="109"/>
      <c r="AY64" s="109"/>
      <c r="AZ64" s="109"/>
      <c r="BA64" s="109"/>
      <c r="BB64" s="109"/>
      <c r="BC64" s="109"/>
      <c r="BD64" s="109"/>
      <c r="BE64" s="109"/>
      <c r="BF64" s="109"/>
      <c r="BG64" s="109"/>
      <c r="BH64" s="109"/>
      <c r="BI64" s="109"/>
      <c r="BJ64" s="109"/>
      <c r="BK64" s="109"/>
      <c r="BL64" s="109"/>
      <c r="BM64" s="109"/>
      <c r="BN64" s="109"/>
      <c r="BO64" s="109"/>
      <c r="BP64" s="109"/>
      <c r="BQ64" s="109"/>
      <c r="BR64" s="109"/>
      <c r="BS64" s="109"/>
      <c r="BT64" s="109"/>
      <c r="BU64" s="109"/>
      <c r="BV64" s="109"/>
      <c r="BW64" s="109"/>
      <c r="BX64" s="109"/>
      <c r="BY64" s="109"/>
      <c r="BZ64" s="109"/>
      <c r="CA64" s="109"/>
      <c r="CB64" s="109"/>
      <c r="CC64" s="109"/>
      <c r="CD64" s="109"/>
      <c r="CE64" s="109"/>
      <c r="CF64" s="109"/>
      <c r="CG64" s="5"/>
      <c r="CH64" s="5"/>
      <c r="CI64" s="5"/>
      <c r="CJ64" s="5"/>
      <c r="CK64" s="5"/>
      <c r="CL64" s="5"/>
      <c r="CM64" s="5"/>
      <c r="CN64" s="5"/>
      <c r="CO64" s="5"/>
      <c r="CP64" s="5"/>
      <c r="CQ64" s="5"/>
      <c r="CR64" s="5"/>
      <c r="CS64" s="5"/>
    </row>
    <row r="65" spans="1:210" s="11" customFormat="1" hidden="1">
      <c r="A65" s="6"/>
      <c r="B65" s="39"/>
      <c r="C65" s="39"/>
      <c r="D65" s="39"/>
      <c r="E65" s="39"/>
      <c r="F65" s="39"/>
      <c r="G65" s="39"/>
      <c r="H65" s="39"/>
      <c r="I65" s="39"/>
      <c r="J65" s="109"/>
      <c r="K65" s="109"/>
      <c r="L65" s="109"/>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c r="AS65" s="109"/>
      <c r="AT65" s="109"/>
      <c r="AU65" s="109"/>
      <c r="AV65" s="109"/>
      <c r="AW65" s="109"/>
      <c r="AX65" s="109"/>
      <c r="AY65" s="109"/>
      <c r="AZ65" s="109"/>
      <c r="BA65" s="109"/>
      <c r="BB65" s="109"/>
      <c r="BC65" s="109"/>
      <c r="BD65" s="109"/>
      <c r="BE65" s="109"/>
      <c r="BF65" s="109"/>
      <c r="BG65" s="109"/>
      <c r="BH65" s="109"/>
      <c r="BI65" s="109"/>
      <c r="BJ65" s="109"/>
      <c r="BK65" s="109"/>
      <c r="BL65" s="109"/>
      <c r="BM65" s="109"/>
      <c r="BN65" s="109"/>
      <c r="BO65" s="109"/>
      <c r="BP65" s="109"/>
      <c r="BQ65" s="109"/>
      <c r="BR65" s="109"/>
      <c r="BS65" s="109"/>
      <c r="BT65" s="109"/>
      <c r="BU65" s="109"/>
      <c r="BV65" s="109"/>
      <c r="BW65" s="109"/>
      <c r="BX65" s="109"/>
      <c r="BY65" s="109"/>
      <c r="BZ65" s="109"/>
      <c r="CA65" s="109"/>
      <c r="CB65" s="109"/>
      <c r="CC65" s="109"/>
      <c r="CD65" s="109"/>
      <c r="CE65" s="109"/>
      <c r="CF65" s="109"/>
      <c r="CG65" s="5"/>
      <c r="CH65" s="5"/>
      <c r="CI65" s="5"/>
      <c r="CJ65" s="5"/>
      <c r="CK65" s="5"/>
      <c r="CL65" s="5"/>
      <c r="CM65" s="5"/>
      <c r="CN65" s="5"/>
      <c r="CO65" s="5"/>
      <c r="CP65" s="5"/>
      <c r="CQ65" s="5"/>
      <c r="CR65" s="5"/>
      <c r="CS65" s="5"/>
    </row>
    <row r="66" spans="1:210" s="11" customFormat="1" hidden="1">
      <c r="A66" s="6"/>
      <c r="B66" s="49"/>
      <c r="C66" s="49"/>
      <c r="D66" s="49"/>
      <c r="E66" s="49"/>
      <c r="F66" s="49"/>
      <c r="G66" s="49"/>
      <c r="H66" s="49"/>
      <c r="I66" s="4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09"/>
      <c r="AM66" s="109"/>
      <c r="AN66" s="109"/>
      <c r="AO66" s="109"/>
      <c r="AP66" s="109"/>
      <c r="AQ66" s="109"/>
      <c r="AR66" s="109"/>
      <c r="AS66" s="109"/>
      <c r="AT66" s="109"/>
      <c r="AU66" s="109"/>
      <c r="AV66" s="109"/>
      <c r="AW66" s="109"/>
      <c r="AX66" s="109"/>
      <c r="AY66" s="109"/>
      <c r="AZ66" s="109"/>
      <c r="BA66" s="109"/>
      <c r="BB66" s="109"/>
      <c r="BC66" s="109"/>
      <c r="BD66" s="109"/>
      <c r="BE66" s="109"/>
      <c r="BF66" s="109"/>
      <c r="BG66" s="109"/>
      <c r="BH66" s="109"/>
      <c r="BI66" s="109"/>
      <c r="BJ66" s="109"/>
      <c r="BK66" s="109"/>
      <c r="BL66" s="109"/>
      <c r="BM66" s="109"/>
      <c r="BN66" s="109"/>
      <c r="BO66" s="109"/>
      <c r="BP66" s="109"/>
      <c r="BQ66" s="109"/>
      <c r="BR66" s="109"/>
      <c r="BS66" s="109"/>
      <c r="BT66" s="109"/>
      <c r="BU66" s="109"/>
      <c r="BV66" s="109"/>
      <c r="BW66" s="109"/>
      <c r="BX66" s="109"/>
      <c r="BY66" s="109"/>
      <c r="BZ66" s="109"/>
      <c r="CA66" s="109"/>
      <c r="CB66" s="109"/>
      <c r="CC66" s="109"/>
      <c r="CD66" s="109"/>
      <c r="CE66" s="109"/>
      <c r="CF66" s="109"/>
      <c r="CG66" s="5"/>
      <c r="CH66" s="5"/>
      <c r="CI66" s="5"/>
      <c r="CJ66" s="5"/>
      <c r="CK66" s="5"/>
      <c r="CL66" s="5"/>
      <c r="CM66" s="5"/>
      <c r="CN66" s="5"/>
      <c r="CO66" s="5"/>
      <c r="CP66" s="5"/>
      <c r="CQ66" s="5"/>
      <c r="CR66" s="5"/>
      <c r="CS66" s="5"/>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31"/>
      <c r="EK66" s="1"/>
      <c r="EL66" s="1"/>
      <c r="EM66" s="3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31"/>
      <c r="GH66" s="1"/>
    </row>
    <row r="67" spans="1:210" s="37" customFormat="1" hidden="1">
      <c r="A67" s="6"/>
      <c r="B67" s="39"/>
      <c r="C67" s="39"/>
      <c r="D67" s="39"/>
      <c r="E67" s="39"/>
      <c r="F67" s="39"/>
      <c r="G67" s="39"/>
      <c r="H67" s="39"/>
      <c r="I67" s="39"/>
      <c r="J67" s="109"/>
      <c r="K67" s="109"/>
      <c r="L67" s="109"/>
      <c r="M67" s="109"/>
      <c r="N67" s="109"/>
      <c r="O67" s="109"/>
      <c r="P67" s="109"/>
      <c r="Q67" s="109"/>
      <c r="R67" s="109"/>
      <c r="S67" s="109"/>
      <c r="T67" s="109"/>
      <c r="U67" s="109"/>
      <c r="V67" s="109"/>
      <c r="W67" s="109"/>
      <c r="X67" s="109"/>
      <c r="Y67" s="109"/>
      <c r="Z67" s="109"/>
      <c r="AA67" s="109"/>
      <c r="AB67" s="109"/>
      <c r="AC67" s="109"/>
      <c r="AD67" s="109"/>
      <c r="AE67" s="109"/>
      <c r="AF67" s="109"/>
      <c r="AG67" s="109"/>
      <c r="AH67" s="109"/>
      <c r="AI67" s="109"/>
      <c r="AJ67" s="109"/>
      <c r="AK67" s="109"/>
      <c r="AL67" s="109"/>
      <c r="AM67" s="109"/>
      <c r="AN67" s="109"/>
      <c r="AO67" s="109"/>
      <c r="AP67" s="109"/>
      <c r="AQ67" s="109"/>
      <c r="AR67" s="109"/>
      <c r="AS67" s="109"/>
      <c r="AT67" s="109"/>
      <c r="AU67" s="109"/>
      <c r="AV67" s="109"/>
      <c r="AW67" s="109"/>
      <c r="AX67" s="109"/>
      <c r="AY67" s="109"/>
      <c r="AZ67" s="109"/>
      <c r="BA67" s="109"/>
      <c r="BB67" s="109"/>
      <c r="BC67" s="109"/>
      <c r="BD67" s="109"/>
      <c r="BE67" s="109"/>
      <c r="BF67" s="109"/>
      <c r="BG67" s="109"/>
      <c r="BH67" s="109"/>
      <c r="BI67" s="109"/>
      <c r="BJ67" s="109"/>
      <c r="BK67" s="109"/>
      <c r="BL67" s="109"/>
      <c r="BM67" s="109"/>
      <c r="BN67" s="109"/>
      <c r="BO67" s="109"/>
      <c r="BP67" s="109"/>
      <c r="BQ67" s="109"/>
      <c r="BR67" s="109"/>
      <c r="BS67" s="109"/>
      <c r="BT67" s="109"/>
      <c r="BU67" s="109"/>
      <c r="BV67" s="109"/>
      <c r="BW67" s="109"/>
      <c r="BX67" s="109"/>
      <c r="BY67" s="109"/>
      <c r="BZ67" s="109"/>
      <c r="CA67" s="109"/>
      <c r="CB67" s="109"/>
      <c r="CC67" s="109"/>
      <c r="CD67" s="109"/>
      <c r="CE67" s="109"/>
      <c r="CF67" s="109"/>
      <c r="CG67" s="5"/>
      <c r="CH67" s="5"/>
      <c r="CI67" s="5"/>
      <c r="CJ67" s="5"/>
      <c r="CK67" s="5"/>
      <c r="CL67" s="5"/>
      <c r="CM67" s="5"/>
      <c r="CN67" s="5"/>
      <c r="CO67" s="5"/>
      <c r="CP67" s="5"/>
      <c r="CQ67" s="5"/>
      <c r="CR67" s="5"/>
      <c r="CS67" s="5"/>
    </row>
    <row r="68" spans="1:210" hidden="1">
      <c r="A68" s="48"/>
      <c r="B68" s="40"/>
      <c r="C68" s="40"/>
      <c r="D68" s="40"/>
      <c r="E68" s="40"/>
      <c r="F68" s="40"/>
      <c r="G68" s="40"/>
      <c r="H68" s="40"/>
      <c r="I68" s="40"/>
      <c r="J68" s="109"/>
      <c r="K68" s="109"/>
      <c r="L68" s="109"/>
      <c r="M68" s="109"/>
      <c r="N68" s="109"/>
      <c r="O68" s="109"/>
      <c r="P68" s="109"/>
      <c r="Q68" s="109"/>
      <c r="R68" s="109"/>
      <c r="S68" s="109"/>
      <c r="T68" s="109"/>
      <c r="U68" s="109"/>
      <c r="V68" s="109"/>
      <c r="W68" s="109"/>
      <c r="X68" s="109"/>
      <c r="Y68" s="109"/>
      <c r="Z68" s="109"/>
      <c r="AA68" s="109"/>
      <c r="AB68" s="109"/>
      <c r="AC68" s="109"/>
      <c r="AD68" s="109"/>
      <c r="AE68" s="109"/>
      <c r="AF68" s="109"/>
      <c r="AG68" s="109"/>
      <c r="AH68" s="109"/>
      <c r="AI68" s="109"/>
      <c r="AJ68" s="109"/>
      <c r="AK68" s="109"/>
      <c r="AL68" s="109"/>
      <c r="AM68" s="109"/>
      <c r="AN68" s="109"/>
      <c r="AO68" s="109"/>
      <c r="AP68" s="109"/>
      <c r="AQ68" s="109"/>
      <c r="AR68" s="109"/>
      <c r="AS68" s="109"/>
      <c r="AT68" s="109"/>
      <c r="AU68" s="109"/>
      <c r="AV68" s="109"/>
      <c r="AW68" s="109"/>
      <c r="AX68" s="109"/>
      <c r="AY68" s="109"/>
      <c r="AZ68" s="109"/>
      <c r="BA68" s="109"/>
      <c r="BB68" s="109"/>
      <c r="BC68" s="109"/>
      <c r="BD68" s="109"/>
      <c r="BE68" s="109"/>
      <c r="BF68" s="109"/>
      <c r="BG68" s="109"/>
      <c r="BH68" s="109"/>
      <c r="BI68" s="109"/>
      <c r="BJ68" s="109"/>
      <c r="BK68" s="109"/>
      <c r="BL68" s="109"/>
      <c r="BM68" s="109"/>
      <c r="BN68" s="109"/>
      <c r="BO68" s="109"/>
      <c r="BP68" s="109"/>
      <c r="BQ68" s="109"/>
      <c r="BR68" s="109"/>
      <c r="BS68" s="109"/>
      <c r="BT68" s="109"/>
      <c r="BU68" s="109"/>
      <c r="BV68" s="109"/>
      <c r="BW68" s="109"/>
      <c r="BX68" s="109"/>
      <c r="BY68" s="109"/>
      <c r="BZ68" s="109"/>
      <c r="CA68" s="109"/>
      <c r="CB68" s="109"/>
      <c r="CC68" s="109"/>
      <c r="CD68" s="109"/>
      <c r="CE68" s="109"/>
      <c r="CF68" s="109"/>
      <c r="CG68" s="5"/>
      <c r="CH68" s="5"/>
      <c r="CI68" s="5"/>
      <c r="CJ68" s="5"/>
      <c r="CK68" s="5"/>
      <c r="CL68" s="5"/>
      <c r="CM68" s="5"/>
      <c r="CN68" s="5"/>
      <c r="CO68" s="5"/>
      <c r="CP68" s="5"/>
      <c r="CQ68" s="5"/>
      <c r="CR68" s="5"/>
      <c r="CS68" s="5"/>
    </row>
    <row r="69" spans="1:210" hidden="1">
      <c r="A69" s="6"/>
      <c r="B69" s="39"/>
      <c r="C69" s="39"/>
      <c r="D69" s="39"/>
      <c r="E69" s="39"/>
      <c r="F69" s="39"/>
      <c r="G69" s="39"/>
      <c r="H69" s="39"/>
      <c r="I69" s="3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09"/>
      <c r="AM69" s="109"/>
      <c r="AN69" s="109"/>
      <c r="AO69" s="109"/>
      <c r="AP69" s="109"/>
      <c r="AQ69" s="109"/>
      <c r="AR69" s="109"/>
      <c r="AS69" s="109"/>
      <c r="AT69" s="109"/>
      <c r="AU69" s="109"/>
      <c r="AV69" s="109"/>
      <c r="AW69" s="109"/>
      <c r="AX69" s="109"/>
      <c r="AY69" s="109"/>
      <c r="AZ69" s="109"/>
      <c r="BA69" s="109"/>
      <c r="BB69" s="109"/>
      <c r="BC69" s="109"/>
      <c r="BD69" s="109"/>
      <c r="BE69" s="109"/>
      <c r="BF69" s="109"/>
      <c r="BG69" s="109"/>
      <c r="BH69" s="109"/>
      <c r="BI69" s="109"/>
      <c r="BJ69" s="109"/>
      <c r="BK69" s="109"/>
      <c r="BL69" s="109"/>
      <c r="BM69" s="109"/>
      <c r="BN69" s="109"/>
      <c r="BO69" s="109"/>
      <c r="BP69" s="109"/>
      <c r="BQ69" s="109"/>
      <c r="BR69" s="109"/>
      <c r="BS69" s="109"/>
      <c r="BT69" s="109"/>
      <c r="BU69" s="109"/>
      <c r="BV69" s="109"/>
      <c r="BW69" s="109"/>
      <c r="BX69" s="109"/>
      <c r="BY69" s="109"/>
      <c r="BZ69" s="109"/>
      <c r="CA69" s="109"/>
      <c r="CB69" s="109"/>
      <c r="CC69" s="109"/>
      <c r="CD69" s="109"/>
      <c r="CE69" s="109"/>
      <c r="CF69" s="109"/>
      <c r="CG69" s="5"/>
      <c r="CH69" s="5"/>
      <c r="CI69" s="5"/>
      <c r="CJ69" s="5"/>
      <c r="CK69" s="5"/>
      <c r="CL69" s="5"/>
      <c r="CM69" s="5"/>
      <c r="CN69" s="5"/>
      <c r="CO69" s="5"/>
      <c r="CP69" s="5"/>
      <c r="CQ69" s="5"/>
      <c r="CR69" s="5"/>
      <c r="CS69" s="5"/>
    </row>
    <row r="70" spans="1:210" hidden="1">
      <c r="A70" s="5"/>
      <c r="B70" s="5"/>
      <c r="C70" s="5"/>
      <c r="D70" s="5"/>
      <c r="E70" s="5"/>
      <c r="F70" s="5"/>
      <c r="G70" s="5"/>
      <c r="H70" s="5"/>
      <c r="I70" s="5"/>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109"/>
      <c r="AW70" s="109"/>
      <c r="AX70" s="109"/>
      <c r="AY70" s="109"/>
      <c r="AZ70" s="109"/>
      <c r="BA70" s="109"/>
      <c r="BB70" s="109"/>
      <c r="BC70" s="109"/>
      <c r="BD70" s="109"/>
      <c r="BE70" s="109"/>
      <c r="BF70" s="109"/>
      <c r="BG70" s="109"/>
      <c r="BH70" s="109"/>
      <c r="BI70" s="109"/>
      <c r="BJ70" s="109"/>
      <c r="BK70" s="109"/>
      <c r="BL70" s="109"/>
      <c r="BM70" s="109"/>
      <c r="BN70" s="109"/>
      <c r="BO70" s="109"/>
      <c r="BP70" s="109"/>
      <c r="BQ70" s="109"/>
      <c r="BR70" s="109"/>
      <c r="BS70" s="109"/>
      <c r="BT70" s="109"/>
      <c r="BU70" s="109"/>
      <c r="BV70" s="109"/>
      <c r="BW70" s="109"/>
      <c r="BX70" s="109"/>
      <c r="BY70" s="109"/>
      <c r="BZ70" s="109"/>
      <c r="CA70" s="109"/>
      <c r="CB70" s="109"/>
      <c r="CC70" s="109"/>
      <c r="CD70" s="109"/>
      <c r="CE70" s="109"/>
      <c r="CF70" s="109"/>
      <c r="CG70" s="5"/>
      <c r="CH70" s="5"/>
      <c r="CI70" s="5"/>
      <c r="CJ70" s="5"/>
      <c r="CK70" s="5"/>
      <c r="CL70" s="5"/>
      <c r="CM70" s="5"/>
      <c r="CN70" s="5"/>
      <c r="CO70" s="5"/>
      <c r="CP70" s="5"/>
      <c r="CQ70" s="5"/>
      <c r="CR70" s="5"/>
      <c r="CS70" s="5"/>
    </row>
    <row r="71" spans="1:210" hidden="1">
      <c r="A71" s="5"/>
      <c r="B71" s="5"/>
      <c r="C71" s="5"/>
      <c r="D71" s="5"/>
      <c r="E71" s="5"/>
      <c r="F71" s="5"/>
      <c r="G71" s="5"/>
      <c r="H71" s="5"/>
      <c r="I71" s="5"/>
      <c r="J71" s="109"/>
      <c r="K71" s="109"/>
      <c r="L71" s="109"/>
      <c r="M71" s="109"/>
      <c r="N71" s="109"/>
      <c r="O71" s="109"/>
      <c r="P71" s="109"/>
      <c r="Q71" s="109"/>
      <c r="R71" s="109"/>
      <c r="S71" s="109"/>
      <c r="T71" s="109"/>
      <c r="U71" s="109"/>
      <c r="V71" s="109"/>
      <c r="W71" s="109"/>
      <c r="X71" s="109"/>
      <c r="Y71" s="109"/>
      <c r="Z71" s="109"/>
      <c r="AA71" s="109"/>
      <c r="AB71" s="109"/>
      <c r="AC71" s="109"/>
      <c r="AD71" s="109"/>
      <c r="AE71" s="109"/>
      <c r="AF71" s="109"/>
      <c r="AG71" s="109"/>
      <c r="AH71" s="109"/>
      <c r="AI71" s="109"/>
      <c r="AJ71" s="109"/>
      <c r="AK71" s="109"/>
      <c r="AL71" s="109"/>
      <c r="AM71" s="109"/>
      <c r="AN71" s="109"/>
      <c r="AO71" s="109"/>
      <c r="AP71" s="109"/>
      <c r="AQ71" s="109"/>
      <c r="AR71" s="109"/>
      <c r="AS71" s="109"/>
      <c r="AT71" s="109"/>
      <c r="AU71" s="109"/>
      <c r="AV71" s="109"/>
      <c r="AW71" s="109"/>
      <c r="AX71" s="109"/>
      <c r="AY71" s="109"/>
      <c r="AZ71" s="109"/>
      <c r="BA71" s="109"/>
      <c r="BB71" s="109"/>
      <c r="BC71" s="109"/>
      <c r="BD71" s="109"/>
      <c r="BE71" s="109"/>
      <c r="BF71" s="109"/>
      <c r="BG71" s="109"/>
      <c r="BH71" s="109"/>
      <c r="BI71" s="109"/>
      <c r="BJ71" s="109"/>
      <c r="BK71" s="109"/>
      <c r="BL71" s="109"/>
      <c r="BM71" s="109"/>
      <c r="BN71" s="109"/>
      <c r="BO71" s="109"/>
      <c r="BP71" s="109"/>
      <c r="BQ71" s="109"/>
      <c r="BR71" s="109"/>
      <c r="BS71" s="109"/>
      <c r="BT71" s="109"/>
      <c r="BU71" s="109"/>
      <c r="BV71" s="109"/>
      <c r="BW71" s="109"/>
      <c r="BX71" s="109"/>
      <c r="BY71" s="109"/>
      <c r="BZ71" s="109"/>
      <c r="CA71" s="109"/>
      <c r="CB71" s="109"/>
      <c r="CC71" s="109"/>
      <c r="CD71" s="109"/>
      <c r="CE71" s="109"/>
      <c r="CF71" s="109"/>
      <c r="CG71" s="5"/>
      <c r="CH71" s="5"/>
      <c r="CI71" s="5"/>
      <c r="CJ71" s="5"/>
      <c r="CK71" s="5"/>
      <c r="CL71" s="5"/>
      <c r="CM71" s="5"/>
      <c r="CN71" s="5"/>
      <c r="CO71" s="5"/>
      <c r="CP71" s="5"/>
      <c r="CQ71" s="5"/>
      <c r="CR71" s="5"/>
      <c r="CS71" s="5"/>
    </row>
    <row r="72" spans="1:210" collapsed="1">
      <c r="A72" s="5"/>
      <c r="B72" s="5"/>
      <c r="C72" s="5"/>
      <c r="D72" s="5"/>
      <c r="E72" s="5"/>
      <c r="F72" s="5"/>
      <c r="G72" s="5"/>
      <c r="H72" s="5"/>
      <c r="I72" s="5"/>
      <c r="J72" s="109"/>
      <c r="K72" s="109"/>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109"/>
      <c r="AJ72" s="109"/>
      <c r="AK72" s="109"/>
      <c r="AL72" s="109"/>
      <c r="AM72" s="109"/>
      <c r="AN72" s="109"/>
      <c r="AO72" s="109"/>
      <c r="AP72" s="109"/>
      <c r="AQ72" s="109"/>
      <c r="AR72" s="109"/>
      <c r="AS72" s="109"/>
      <c r="AT72" s="109"/>
      <c r="AU72" s="109"/>
      <c r="AV72" s="109"/>
      <c r="AW72" s="109"/>
      <c r="AX72" s="109"/>
      <c r="AY72" s="109"/>
      <c r="AZ72" s="109"/>
      <c r="BA72" s="109"/>
      <c r="BB72" s="109"/>
      <c r="BC72" s="109"/>
      <c r="BD72" s="109"/>
      <c r="BE72" s="109"/>
      <c r="BF72" s="109"/>
      <c r="BG72" s="109"/>
      <c r="BH72" s="109"/>
      <c r="BI72" s="109"/>
      <c r="BJ72" s="109"/>
      <c r="BK72" s="109"/>
      <c r="BL72" s="109"/>
      <c r="BM72" s="109"/>
      <c r="BN72" s="109"/>
      <c r="BO72" s="109"/>
      <c r="BP72" s="109"/>
      <c r="BQ72" s="109"/>
      <c r="BR72" s="109"/>
      <c r="BS72" s="109"/>
      <c r="BT72" s="109"/>
      <c r="BU72" s="109"/>
      <c r="BV72" s="109"/>
      <c r="BW72" s="109"/>
      <c r="BX72" s="109"/>
      <c r="BY72" s="109"/>
      <c r="BZ72" s="109"/>
      <c r="CA72" s="109"/>
      <c r="CB72" s="109"/>
      <c r="CC72" s="109"/>
      <c r="CD72" s="109"/>
      <c r="CE72" s="109"/>
      <c r="CF72" s="109"/>
      <c r="CG72" s="5"/>
      <c r="CH72" s="5"/>
      <c r="CI72" s="5"/>
      <c r="CJ72" s="5"/>
      <c r="CK72" s="5"/>
      <c r="CL72" s="5"/>
      <c r="CM72" s="5"/>
      <c r="CN72" s="5"/>
      <c r="CO72" s="5"/>
      <c r="CP72" s="5"/>
      <c r="CQ72" s="5"/>
      <c r="CR72" s="5"/>
      <c r="CS72" s="5"/>
    </row>
    <row r="73" spans="1:210">
      <c r="A73" s="48"/>
      <c r="B73" s="6"/>
      <c r="C73" s="6"/>
      <c r="D73" s="6"/>
      <c r="E73" s="6"/>
      <c r="F73" s="6"/>
      <c r="G73" s="6"/>
      <c r="H73" s="6"/>
      <c r="I73" s="6"/>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c r="AG73" s="109"/>
      <c r="AH73" s="109"/>
      <c r="AI73" s="109"/>
      <c r="AJ73" s="109"/>
      <c r="AK73" s="109"/>
      <c r="AL73" s="109"/>
      <c r="AM73" s="109"/>
      <c r="AN73" s="109"/>
      <c r="AO73" s="109"/>
      <c r="AP73" s="109"/>
      <c r="AQ73" s="109"/>
      <c r="AR73" s="109"/>
      <c r="AS73" s="109"/>
      <c r="AT73" s="109"/>
      <c r="AU73" s="109"/>
      <c r="AV73" s="109"/>
      <c r="AW73" s="109"/>
      <c r="AX73" s="109"/>
      <c r="AY73" s="109"/>
      <c r="AZ73" s="109"/>
      <c r="BA73" s="109"/>
      <c r="BB73" s="109"/>
      <c r="BC73" s="109"/>
      <c r="BD73" s="109"/>
      <c r="BE73" s="109"/>
      <c r="BF73" s="109"/>
      <c r="BG73" s="109"/>
      <c r="BH73" s="109"/>
      <c r="BI73" s="109"/>
      <c r="BJ73" s="109"/>
      <c r="BK73" s="109"/>
      <c r="BL73" s="109"/>
      <c r="BM73" s="109"/>
      <c r="BN73" s="109"/>
      <c r="BO73" s="109"/>
      <c r="BP73" s="109"/>
      <c r="BQ73" s="109"/>
      <c r="BR73" s="109"/>
      <c r="BS73" s="109"/>
      <c r="BT73" s="109"/>
      <c r="BU73" s="109"/>
      <c r="BV73" s="109"/>
      <c r="BW73" s="109"/>
      <c r="BX73" s="109"/>
      <c r="BY73" s="109"/>
      <c r="BZ73" s="109"/>
      <c r="CA73" s="109"/>
      <c r="CB73" s="109"/>
      <c r="CC73" s="109"/>
      <c r="CD73" s="109"/>
      <c r="CE73" s="109"/>
      <c r="CF73" s="109"/>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row>
    <row r="74" spans="1:210">
      <c r="A74" s="51"/>
      <c r="J74" s="109"/>
      <c r="K74" s="109"/>
      <c r="L74" s="109"/>
      <c r="M74" s="109"/>
      <c r="N74" s="109"/>
      <c r="O74" s="109"/>
      <c r="P74" s="109"/>
      <c r="Q74" s="109"/>
      <c r="R74" s="109"/>
      <c r="S74" s="109"/>
      <c r="T74" s="109"/>
      <c r="U74" s="109"/>
      <c r="V74" s="109"/>
      <c r="W74" s="109"/>
      <c r="X74" s="109"/>
      <c r="Y74" s="109"/>
      <c r="Z74" s="109"/>
      <c r="AA74" s="109"/>
      <c r="AB74" s="109"/>
      <c r="AC74" s="109"/>
      <c r="AD74" s="109"/>
      <c r="AE74" s="109"/>
      <c r="AF74" s="109"/>
      <c r="AG74" s="109"/>
      <c r="AH74" s="109"/>
      <c r="AI74" s="109"/>
      <c r="AJ74" s="109"/>
      <c r="AK74" s="109"/>
      <c r="AL74" s="109"/>
      <c r="AM74" s="109"/>
      <c r="AN74" s="109"/>
      <c r="AO74" s="109"/>
      <c r="AP74" s="109"/>
      <c r="AQ74" s="109"/>
      <c r="AR74" s="109"/>
      <c r="AS74" s="109"/>
      <c r="AT74" s="109"/>
      <c r="AU74" s="109"/>
      <c r="AV74" s="109"/>
      <c r="AW74" s="109"/>
      <c r="AX74" s="109"/>
      <c r="AY74" s="109"/>
      <c r="AZ74" s="109"/>
      <c r="BA74" s="109"/>
      <c r="BB74" s="109"/>
      <c r="BC74" s="109"/>
      <c r="BD74" s="109"/>
      <c r="BE74" s="109"/>
      <c r="BF74" s="109"/>
      <c r="BG74" s="109"/>
      <c r="BH74" s="109"/>
      <c r="BI74" s="109"/>
      <c r="BJ74" s="109"/>
      <c r="BK74" s="109"/>
      <c r="BL74" s="109"/>
      <c r="BM74" s="109"/>
      <c r="BN74" s="109"/>
      <c r="BO74" s="109"/>
      <c r="BP74" s="109"/>
      <c r="BQ74" s="109"/>
      <c r="BR74" s="109"/>
      <c r="BS74" s="109"/>
      <c r="BT74" s="109"/>
      <c r="BU74" s="109"/>
      <c r="BV74" s="109"/>
      <c r="BW74" s="109"/>
      <c r="BX74" s="109"/>
      <c r="BY74" s="109"/>
      <c r="BZ74" s="109"/>
      <c r="CA74" s="109"/>
      <c r="CB74" s="109"/>
      <c r="CC74" s="109"/>
      <c r="CD74" s="109"/>
      <c r="CE74" s="109"/>
      <c r="CF74" s="109"/>
    </row>
    <row r="75" spans="1:210" hidden="1">
      <c r="A75" s="5"/>
      <c r="J75" s="109"/>
      <c r="K75" s="109"/>
      <c r="L75" s="109"/>
      <c r="M75" s="109"/>
      <c r="N75" s="109"/>
      <c r="O75" s="109"/>
      <c r="P75" s="109"/>
      <c r="Q75" s="109"/>
      <c r="R75" s="109"/>
      <c r="S75" s="109"/>
      <c r="T75" s="109"/>
      <c r="U75" s="109"/>
      <c r="V75" s="109"/>
      <c r="W75" s="109"/>
      <c r="X75" s="109"/>
      <c r="Y75" s="109"/>
      <c r="Z75" s="109"/>
      <c r="AA75" s="109"/>
      <c r="AB75" s="109"/>
      <c r="AC75" s="109"/>
      <c r="AD75" s="109"/>
      <c r="AE75" s="109"/>
      <c r="AF75" s="109"/>
      <c r="AG75" s="109"/>
      <c r="AH75" s="109"/>
      <c r="AI75" s="109"/>
      <c r="AJ75" s="109"/>
      <c r="AK75" s="109"/>
      <c r="AL75" s="109"/>
      <c r="AM75" s="109"/>
      <c r="AN75" s="109"/>
      <c r="AO75" s="109"/>
      <c r="AP75" s="109"/>
      <c r="AQ75" s="109"/>
      <c r="AR75" s="109"/>
      <c r="AS75" s="109"/>
      <c r="AT75" s="109"/>
      <c r="AU75" s="109"/>
      <c r="AV75" s="109"/>
      <c r="AW75" s="109"/>
      <c r="AX75" s="109"/>
      <c r="AY75" s="109"/>
      <c r="AZ75" s="109"/>
      <c r="BA75" s="109"/>
      <c r="BB75" s="109"/>
      <c r="BC75" s="109"/>
      <c r="BD75" s="109"/>
      <c r="BE75" s="109"/>
      <c r="BF75" s="109"/>
      <c r="BG75" s="109"/>
      <c r="BH75" s="109"/>
      <c r="BI75" s="109"/>
      <c r="BJ75" s="109"/>
      <c r="BK75" s="109"/>
      <c r="BL75" s="109"/>
      <c r="BM75" s="109"/>
      <c r="BN75" s="109"/>
      <c r="BO75" s="109"/>
      <c r="BP75" s="109"/>
      <c r="BQ75" s="109"/>
      <c r="BR75" s="109"/>
      <c r="BS75" s="109"/>
      <c r="BT75" s="109"/>
      <c r="BU75" s="109"/>
      <c r="BV75" s="109"/>
      <c r="BW75" s="109"/>
      <c r="BX75" s="109"/>
      <c r="BY75" s="109"/>
      <c r="BZ75" s="109"/>
      <c r="CA75" s="109"/>
      <c r="CB75" s="109"/>
      <c r="CC75" s="109"/>
      <c r="CD75" s="109"/>
      <c r="CE75" s="109"/>
      <c r="CF75" s="109"/>
    </row>
    <row r="76" spans="1:210" hidden="1">
      <c r="A76" s="5"/>
      <c r="J76" s="109"/>
      <c r="K76" s="109"/>
      <c r="L76" s="109"/>
      <c r="M76" s="109"/>
      <c r="N76" s="109"/>
      <c r="O76" s="109"/>
      <c r="P76" s="109"/>
      <c r="Q76" s="109"/>
      <c r="R76" s="109"/>
      <c r="S76" s="109"/>
      <c r="T76" s="109"/>
      <c r="U76" s="109"/>
      <c r="V76" s="109"/>
      <c r="W76" s="109"/>
      <c r="X76" s="109"/>
      <c r="Y76" s="109"/>
      <c r="Z76" s="109"/>
      <c r="AA76" s="109"/>
      <c r="AB76" s="109"/>
      <c r="AC76" s="109"/>
      <c r="AD76" s="109"/>
      <c r="AE76" s="109"/>
      <c r="AF76" s="109"/>
      <c r="AG76" s="109"/>
      <c r="AH76" s="109"/>
      <c r="AI76" s="109"/>
      <c r="AJ76" s="109"/>
      <c r="AK76" s="109"/>
      <c r="AL76" s="109"/>
      <c r="AM76" s="109"/>
      <c r="AN76" s="109"/>
      <c r="AO76" s="109"/>
      <c r="AP76" s="109"/>
      <c r="AQ76" s="109"/>
      <c r="AR76" s="109"/>
      <c r="AS76" s="109"/>
      <c r="AT76" s="109"/>
      <c r="AU76" s="109"/>
      <c r="AV76" s="109"/>
      <c r="AW76" s="109"/>
      <c r="AX76" s="109"/>
      <c r="AY76" s="109"/>
      <c r="AZ76" s="109"/>
      <c r="BA76" s="109"/>
      <c r="BB76" s="109"/>
      <c r="BC76" s="109"/>
      <c r="BD76" s="109"/>
      <c r="BE76" s="109"/>
      <c r="BF76" s="109"/>
      <c r="BG76" s="109"/>
      <c r="BH76" s="109"/>
      <c r="BI76" s="109"/>
      <c r="BJ76" s="109"/>
      <c r="BK76" s="109"/>
      <c r="BL76" s="109"/>
      <c r="BM76" s="109"/>
      <c r="BN76" s="109"/>
      <c r="BO76" s="109"/>
      <c r="BP76" s="109"/>
      <c r="BQ76" s="109"/>
      <c r="BR76" s="109"/>
      <c r="BS76" s="109"/>
      <c r="BT76" s="109"/>
      <c r="BU76" s="109"/>
      <c r="BV76" s="109"/>
      <c r="BW76" s="109"/>
      <c r="BX76" s="109"/>
      <c r="BY76" s="109"/>
      <c r="BZ76" s="109"/>
      <c r="CA76" s="109"/>
      <c r="CB76" s="109"/>
      <c r="CC76" s="109"/>
      <c r="CD76" s="109"/>
      <c r="CE76" s="109"/>
      <c r="CF76" s="109"/>
    </row>
    <row r="77" spans="1:210" s="10" customFormat="1" hidden="1">
      <c r="A77" s="5"/>
      <c r="J77" s="109"/>
      <c r="K77" s="109"/>
      <c r="L77" s="109"/>
      <c r="M77" s="109"/>
      <c r="N77" s="109"/>
      <c r="O77" s="109"/>
      <c r="P77" s="109"/>
      <c r="Q77" s="109"/>
      <c r="R77" s="109"/>
      <c r="S77" s="109"/>
      <c r="T77" s="109"/>
      <c r="U77" s="109"/>
      <c r="V77" s="109"/>
      <c r="W77" s="109"/>
      <c r="X77" s="109"/>
      <c r="Y77" s="109"/>
      <c r="Z77" s="109"/>
      <c r="AA77" s="109"/>
      <c r="AB77" s="109"/>
      <c r="AC77" s="109"/>
      <c r="AD77" s="109"/>
      <c r="AE77" s="109"/>
      <c r="AF77" s="109"/>
      <c r="AG77" s="109"/>
      <c r="AH77" s="109"/>
      <c r="AI77" s="109"/>
      <c r="AJ77" s="109"/>
      <c r="AK77" s="109"/>
      <c r="AL77" s="109"/>
      <c r="AM77" s="109"/>
      <c r="AN77" s="109"/>
      <c r="AO77" s="109"/>
      <c r="AP77" s="109"/>
      <c r="AQ77" s="109"/>
      <c r="AR77" s="109"/>
      <c r="AS77" s="109"/>
      <c r="AT77" s="109"/>
      <c r="AU77" s="109"/>
      <c r="AV77" s="109"/>
      <c r="AW77" s="109"/>
      <c r="AX77" s="109"/>
      <c r="AY77" s="109"/>
      <c r="AZ77" s="109"/>
      <c r="BA77" s="109"/>
      <c r="BB77" s="109"/>
      <c r="BC77" s="109"/>
      <c r="BD77" s="109"/>
      <c r="BE77" s="109"/>
      <c r="BF77" s="109"/>
      <c r="BG77" s="109"/>
      <c r="BH77" s="109"/>
      <c r="BI77" s="109"/>
      <c r="BJ77" s="109"/>
      <c r="BK77" s="109"/>
      <c r="BL77" s="109"/>
      <c r="BM77" s="109"/>
      <c r="BN77" s="109"/>
      <c r="BO77" s="109"/>
      <c r="BP77" s="109"/>
      <c r="BQ77" s="109"/>
      <c r="BR77" s="109"/>
      <c r="BS77" s="109"/>
      <c r="BT77" s="109"/>
      <c r="BU77" s="109"/>
      <c r="BV77" s="109"/>
      <c r="BW77" s="109"/>
      <c r="BX77" s="109"/>
      <c r="BY77" s="109"/>
      <c r="BZ77" s="109"/>
      <c r="CA77" s="109"/>
      <c r="CB77" s="109"/>
      <c r="CC77" s="109"/>
      <c r="CD77" s="109"/>
      <c r="CE77" s="109"/>
      <c r="CF77" s="109"/>
    </row>
    <row r="78" spans="1:210" hidden="1">
      <c r="A78" s="6"/>
      <c r="B78" s="6"/>
      <c r="C78" s="6"/>
      <c r="D78" s="6"/>
      <c r="E78" s="6"/>
      <c r="F78" s="6"/>
      <c r="G78" s="6"/>
      <c r="H78" s="6"/>
      <c r="I78" s="6"/>
      <c r="J78" s="109"/>
      <c r="K78" s="109"/>
      <c r="L78" s="109"/>
      <c r="M78" s="109"/>
      <c r="N78" s="109"/>
      <c r="O78" s="109"/>
      <c r="P78" s="109"/>
      <c r="Q78" s="109"/>
      <c r="R78" s="109"/>
      <c r="S78" s="109"/>
      <c r="T78" s="109"/>
      <c r="U78" s="109"/>
      <c r="V78" s="109"/>
      <c r="W78" s="109"/>
      <c r="X78" s="109"/>
      <c r="Y78" s="109"/>
      <c r="Z78" s="109"/>
      <c r="AA78" s="109"/>
      <c r="AB78" s="109"/>
      <c r="AC78" s="109"/>
      <c r="AD78" s="109"/>
      <c r="AE78" s="109"/>
      <c r="AF78" s="109"/>
      <c r="AG78" s="109"/>
      <c r="AH78" s="109"/>
      <c r="AI78" s="109"/>
      <c r="AJ78" s="109"/>
      <c r="AK78" s="109"/>
      <c r="AL78" s="109"/>
      <c r="AM78" s="109"/>
      <c r="AN78" s="109"/>
      <c r="AO78" s="109"/>
      <c r="AP78" s="109"/>
      <c r="AQ78" s="109"/>
      <c r="AR78" s="109"/>
      <c r="AS78" s="109"/>
      <c r="AT78" s="109"/>
      <c r="AU78" s="109"/>
      <c r="AV78" s="109"/>
      <c r="AW78" s="109"/>
      <c r="AX78" s="109"/>
      <c r="AY78" s="109"/>
      <c r="AZ78" s="109"/>
      <c r="BA78" s="109"/>
      <c r="BB78" s="109"/>
      <c r="BC78" s="109"/>
      <c r="BD78" s="109"/>
      <c r="BE78" s="109"/>
      <c r="BF78" s="109"/>
      <c r="BG78" s="109"/>
      <c r="BH78" s="109"/>
      <c r="BI78" s="109"/>
      <c r="BJ78" s="109"/>
      <c r="BK78" s="109"/>
      <c r="BL78" s="109"/>
      <c r="BM78" s="109"/>
      <c r="BN78" s="109"/>
      <c r="BO78" s="109"/>
      <c r="BP78" s="109"/>
      <c r="BQ78" s="109"/>
      <c r="BR78" s="109"/>
      <c r="BS78" s="109"/>
      <c r="BT78" s="109"/>
      <c r="BU78" s="109"/>
      <c r="BV78" s="109"/>
      <c r="BW78" s="109"/>
      <c r="BX78" s="109"/>
      <c r="BY78" s="109"/>
      <c r="BZ78" s="109"/>
      <c r="CA78" s="109"/>
      <c r="CB78" s="109"/>
      <c r="CC78" s="109"/>
      <c r="CD78" s="109"/>
      <c r="CE78" s="109"/>
      <c r="CF78" s="109"/>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row>
    <row r="79" spans="1:210" hidden="1">
      <c r="A79" s="6"/>
      <c r="B79" s="39"/>
      <c r="C79" s="39"/>
      <c r="D79" s="39"/>
      <c r="E79" s="39"/>
      <c r="F79" s="39"/>
      <c r="G79" s="39"/>
      <c r="H79" s="39"/>
      <c r="I79" s="3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09"/>
      <c r="AM79" s="109"/>
      <c r="AN79" s="109"/>
      <c r="AO79" s="109"/>
      <c r="AP79" s="109"/>
      <c r="AQ79" s="109"/>
      <c r="AR79" s="109"/>
      <c r="AS79" s="109"/>
      <c r="AT79" s="109"/>
      <c r="AU79" s="109"/>
      <c r="AV79" s="109"/>
      <c r="AW79" s="109"/>
      <c r="AX79" s="109"/>
      <c r="AY79" s="109"/>
      <c r="AZ79" s="109"/>
      <c r="BA79" s="109"/>
      <c r="BB79" s="109"/>
      <c r="BC79" s="109"/>
      <c r="BD79" s="109"/>
      <c r="BE79" s="109"/>
      <c r="BF79" s="109"/>
      <c r="BG79" s="109"/>
      <c r="BH79" s="109"/>
      <c r="BI79" s="109"/>
      <c r="BJ79" s="109"/>
      <c r="BK79" s="109"/>
      <c r="BL79" s="109"/>
      <c r="BM79" s="109"/>
      <c r="BN79" s="109"/>
      <c r="BO79" s="109"/>
      <c r="BP79" s="109"/>
      <c r="BQ79" s="109"/>
      <c r="BR79" s="109"/>
      <c r="BS79" s="109"/>
      <c r="BT79" s="109"/>
      <c r="BU79" s="109"/>
      <c r="BV79" s="109"/>
      <c r="BW79" s="109"/>
      <c r="BX79" s="109"/>
      <c r="BY79" s="109"/>
      <c r="BZ79" s="109"/>
      <c r="CA79" s="109"/>
      <c r="CB79" s="109"/>
      <c r="CC79" s="109"/>
      <c r="CD79" s="109"/>
      <c r="CE79" s="109"/>
      <c r="CF79" s="109"/>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row>
    <row r="80" spans="1:210" collapsed="1">
      <c r="A80" s="48"/>
      <c r="B80" s="40"/>
      <c r="C80" s="40"/>
      <c r="D80" s="40"/>
      <c r="E80" s="40"/>
      <c r="F80" s="40"/>
      <c r="G80" s="40"/>
      <c r="H80" s="40"/>
      <c r="I80" s="40"/>
      <c r="J80" s="109"/>
      <c r="K80" s="109"/>
      <c r="L80" s="109"/>
      <c r="M80" s="109"/>
      <c r="N80" s="109"/>
      <c r="O80" s="109"/>
      <c r="P80" s="109"/>
      <c r="Q80" s="109"/>
      <c r="R80" s="109"/>
      <c r="S80" s="109"/>
      <c r="T80" s="109"/>
      <c r="U80" s="109"/>
      <c r="V80" s="109"/>
      <c r="W80" s="109"/>
      <c r="X80" s="109"/>
      <c r="Y80" s="109"/>
      <c r="Z80" s="109"/>
      <c r="AA80" s="109"/>
      <c r="AB80" s="109"/>
      <c r="AC80" s="109"/>
      <c r="AD80" s="109"/>
      <c r="AE80" s="109"/>
      <c r="AF80" s="109"/>
      <c r="AG80" s="109"/>
      <c r="AH80" s="109"/>
      <c r="AI80" s="109"/>
      <c r="AJ80" s="109"/>
      <c r="AK80" s="109"/>
      <c r="AL80" s="109"/>
      <c r="AM80" s="109"/>
      <c r="AN80" s="109"/>
      <c r="AO80" s="109"/>
      <c r="AP80" s="109"/>
      <c r="AQ80" s="109"/>
      <c r="AR80" s="109"/>
      <c r="AS80" s="109"/>
      <c r="AT80" s="109"/>
      <c r="AU80" s="109"/>
      <c r="AV80" s="109"/>
      <c r="AW80" s="109"/>
      <c r="AX80" s="109"/>
      <c r="AY80" s="109"/>
      <c r="AZ80" s="109"/>
      <c r="BA80" s="109"/>
      <c r="BB80" s="109"/>
      <c r="BC80" s="109"/>
      <c r="BD80" s="109"/>
      <c r="BE80" s="109"/>
      <c r="BF80" s="109"/>
      <c r="BG80" s="109"/>
      <c r="BH80" s="109"/>
      <c r="BI80" s="109"/>
      <c r="BJ80" s="109"/>
      <c r="BK80" s="109"/>
      <c r="BL80" s="109"/>
      <c r="BM80" s="109"/>
      <c r="BN80" s="109"/>
      <c r="BO80" s="109"/>
      <c r="BP80" s="109"/>
      <c r="BQ80" s="109"/>
      <c r="BR80" s="109"/>
      <c r="BS80" s="109"/>
      <c r="BT80" s="109"/>
      <c r="BU80" s="109"/>
      <c r="BV80" s="109"/>
      <c r="BW80" s="109"/>
      <c r="BX80" s="109"/>
      <c r="BY80" s="109"/>
      <c r="BZ80" s="109"/>
      <c r="CA80" s="109"/>
      <c r="CB80" s="109"/>
      <c r="CC80" s="109"/>
      <c r="CD80" s="109"/>
      <c r="CE80" s="109"/>
      <c r="CF80" s="109"/>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row>
    <row r="81" spans="1:210">
      <c r="A81" s="41"/>
      <c r="B81" s="44"/>
      <c r="C81" s="44"/>
      <c r="D81" s="44"/>
      <c r="E81" s="44"/>
      <c r="F81" s="44"/>
      <c r="G81" s="44"/>
      <c r="H81" s="44"/>
      <c r="I81" s="43"/>
      <c r="J81" s="109"/>
      <c r="K81" s="109"/>
      <c r="L81" s="109"/>
      <c r="M81" s="109"/>
      <c r="N81" s="109"/>
      <c r="O81" s="109"/>
      <c r="P81" s="109"/>
      <c r="Q81" s="109"/>
      <c r="R81" s="109"/>
      <c r="S81" s="109"/>
      <c r="T81" s="109"/>
      <c r="U81" s="109"/>
      <c r="V81" s="109"/>
      <c r="W81" s="109"/>
      <c r="X81" s="109"/>
      <c r="Y81" s="109"/>
      <c r="Z81" s="109"/>
      <c r="AA81" s="109"/>
      <c r="AB81" s="109"/>
      <c r="AC81" s="109"/>
      <c r="AD81" s="109"/>
      <c r="AE81" s="109"/>
      <c r="AF81" s="109"/>
      <c r="AG81" s="109"/>
      <c r="AH81" s="109"/>
      <c r="AI81" s="109"/>
      <c r="AJ81" s="109"/>
      <c r="AK81" s="109"/>
      <c r="AL81" s="109"/>
      <c r="AM81" s="109"/>
      <c r="AN81" s="109"/>
      <c r="AO81" s="109"/>
      <c r="AP81" s="109"/>
      <c r="AQ81" s="109"/>
      <c r="AR81" s="109"/>
      <c r="AS81" s="109"/>
      <c r="AT81" s="109"/>
      <c r="AU81" s="109"/>
      <c r="AV81" s="109"/>
      <c r="AW81" s="109"/>
      <c r="AX81" s="109"/>
      <c r="AY81" s="109"/>
      <c r="AZ81" s="109"/>
      <c r="BA81" s="109"/>
      <c r="BB81" s="109"/>
      <c r="BC81" s="109"/>
      <c r="BD81" s="109"/>
      <c r="BE81" s="109"/>
      <c r="BF81" s="109"/>
      <c r="BG81" s="109"/>
      <c r="BH81" s="109"/>
      <c r="BI81" s="109"/>
      <c r="BJ81" s="109"/>
      <c r="BK81" s="109"/>
      <c r="BL81" s="109"/>
      <c r="BM81" s="109"/>
      <c r="BN81" s="109"/>
      <c r="BO81" s="109"/>
      <c r="BP81" s="109"/>
      <c r="BQ81" s="109"/>
      <c r="BR81" s="109"/>
      <c r="BS81" s="109"/>
      <c r="BT81" s="109"/>
      <c r="BU81" s="109"/>
      <c r="BV81" s="109"/>
      <c r="BW81" s="109"/>
      <c r="BX81" s="109"/>
      <c r="BY81" s="109"/>
      <c r="BZ81" s="109"/>
      <c r="CA81" s="109"/>
      <c r="CB81" s="109"/>
      <c r="CC81" s="109"/>
      <c r="CD81" s="109"/>
      <c r="CE81" s="109"/>
      <c r="CF81" s="109"/>
      <c r="CG81" s="42"/>
      <c r="CH81" s="42"/>
      <c r="CI81" s="42"/>
      <c r="CJ81" s="42"/>
      <c r="CK81" s="42"/>
      <c r="CL81" s="42"/>
      <c r="CM81" s="42"/>
      <c r="CN81" s="42"/>
      <c r="CO81" s="42"/>
      <c r="CP81" s="42"/>
      <c r="CQ81" s="42"/>
      <c r="CR81" s="42"/>
      <c r="CS81" s="42"/>
      <c r="CT81" s="42"/>
      <c r="CU81" s="42"/>
      <c r="CV81" s="42"/>
      <c r="CW81" s="42"/>
      <c r="CX81" s="42"/>
      <c r="CY81" s="42"/>
      <c r="CZ81" s="42"/>
      <c r="DA81" s="42"/>
      <c r="DB81" s="42"/>
      <c r="DC81" s="42"/>
      <c r="DD81" s="42"/>
      <c r="DE81" s="42"/>
      <c r="DF81" s="42"/>
      <c r="DG81" s="42"/>
      <c r="DH81" s="42"/>
      <c r="DI81" s="42"/>
      <c r="DJ81" s="42"/>
      <c r="DK81" s="42"/>
      <c r="DL81" s="42"/>
      <c r="DM81" s="42"/>
      <c r="DN81" s="42"/>
      <c r="DO81" s="42"/>
      <c r="DP81" s="42"/>
      <c r="DQ81" s="42"/>
      <c r="DR81" s="42"/>
      <c r="DS81" s="42"/>
      <c r="DT81" s="42"/>
      <c r="DU81" s="42"/>
      <c r="DV81" s="42"/>
      <c r="DW81" s="42"/>
      <c r="DX81" s="42"/>
      <c r="DY81" s="42"/>
      <c r="DZ81" s="42"/>
      <c r="EA81" s="42"/>
      <c r="EB81" s="42"/>
      <c r="EC81" s="42"/>
      <c r="ED81" s="42"/>
      <c r="EE81" s="42"/>
      <c r="EF81" s="42"/>
      <c r="EG81" s="42"/>
      <c r="EH81" s="42"/>
      <c r="EI81" s="42"/>
      <c r="EJ81" s="42"/>
      <c r="EK81" s="42"/>
      <c r="EL81" s="42"/>
      <c r="EM81" s="42"/>
      <c r="EN81" s="42"/>
      <c r="EO81" s="42"/>
      <c r="EP81" s="42"/>
      <c r="EQ81" s="42"/>
      <c r="ER81" s="42"/>
      <c r="ES81" s="42"/>
      <c r="ET81" s="42"/>
      <c r="EU81" s="42"/>
      <c r="EV81" s="42"/>
      <c r="EW81" s="42"/>
      <c r="EX81" s="42"/>
      <c r="EY81" s="42"/>
      <c r="EZ81" s="42"/>
      <c r="FA81" s="42"/>
      <c r="FB81" s="42"/>
      <c r="FC81" s="42"/>
      <c r="FD81" s="42"/>
      <c r="FE81" s="42"/>
      <c r="FF81" s="42"/>
      <c r="FG81" s="42"/>
      <c r="FH81" s="42"/>
      <c r="FI81" s="42"/>
      <c r="FJ81" s="42"/>
      <c r="FK81" s="42"/>
      <c r="FL81" s="42"/>
      <c r="FM81" s="42"/>
      <c r="FN81" s="42"/>
      <c r="FO81" s="42"/>
      <c r="FP81" s="42"/>
      <c r="FQ81" s="42"/>
      <c r="FR81" s="42"/>
      <c r="FS81" s="42"/>
      <c r="FT81" s="42"/>
      <c r="FU81" s="42"/>
      <c r="FV81" s="42"/>
      <c r="FW81" s="42"/>
      <c r="FX81" s="42"/>
      <c r="FY81" s="42"/>
      <c r="FZ81" s="42"/>
      <c r="GA81" s="42"/>
      <c r="GB81" s="42"/>
      <c r="GC81" s="42"/>
      <c r="GD81" s="42"/>
      <c r="GE81" s="42"/>
      <c r="GF81" s="42"/>
      <c r="GG81" s="42"/>
      <c r="GH81" s="42"/>
      <c r="GI81" s="42"/>
      <c r="GJ81" s="42"/>
      <c r="GK81" s="42"/>
      <c r="GL81" s="42"/>
      <c r="GM81" s="42"/>
      <c r="GN81" s="42"/>
      <c r="GO81" s="42"/>
      <c r="GP81" s="42"/>
      <c r="GQ81" s="42"/>
      <c r="GR81" s="42"/>
      <c r="GS81" s="42"/>
      <c r="GT81" s="42"/>
      <c r="GU81" s="42"/>
      <c r="GV81" s="42"/>
      <c r="GW81" s="42"/>
      <c r="GX81" s="42"/>
      <c r="GY81" s="42"/>
      <c r="GZ81" s="42"/>
      <c r="HA81" s="42"/>
      <c r="HB81" s="42"/>
    </row>
    <row r="82" spans="1:210">
      <c r="A82" s="42"/>
      <c r="B82" s="45"/>
      <c r="C82" s="45"/>
      <c r="D82" s="45"/>
      <c r="E82" s="45"/>
      <c r="F82" s="45"/>
      <c r="G82" s="45"/>
      <c r="H82" s="45"/>
      <c r="I82" s="45"/>
      <c r="J82" s="109"/>
      <c r="K82" s="109"/>
      <c r="L82" s="109"/>
      <c r="M82" s="109"/>
      <c r="N82" s="109"/>
      <c r="O82" s="109"/>
      <c r="P82" s="109"/>
      <c r="Q82" s="109"/>
      <c r="R82" s="109"/>
      <c r="S82" s="109"/>
      <c r="T82" s="109"/>
      <c r="U82" s="109"/>
      <c r="V82" s="109"/>
      <c r="W82" s="109"/>
      <c r="X82" s="109"/>
      <c r="Y82" s="109"/>
      <c r="Z82" s="109"/>
      <c r="AA82" s="109"/>
      <c r="AB82" s="109"/>
      <c r="AC82" s="109"/>
      <c r="AD82" s="109"/>
      <c r="AE82" s="109"/>
      <c r="AF82" s="109"/>
      <c r="AG82" s="109"/>
      <c r="AH82" s="109"/>
      <c r="AI82" s="109"/>
      <c r="AJ82" s="109"/>
      <c r="AK82" s="109"/>
      <c r="AL82" s="109"/>
      <c r="AM82" s="109"/>
      <c r="AN82" s="109"/>
      <c r="AO82" s="109"/>
      <c r="AP82" s="109"/>
      <c r="AQ82" s="109"/>
      <c r="AR82" s="109"/>
      <c r="AS82" s="109"/>
      <c r="AT82" s="109"/>
      <c r="AU82" s="109"/>
      <c r="AV82" s="109"/>
      <c r="AW82" s="109"/>
      <c r="AX82" s="109"/>
      <c r="AY82" s="109"/>
      <c r="AZ82" s="109"/>
      <c r="BA82" s="109"/>
      <c r="BB82" s="109"/>
      <c r="BC82" s="109"/>
      <c r="BD82" s="109"/>
      <c r="BE82" s="109"/>
      <c r="BF82" s="109"/>
      <c r="BG82" s="109"/>
      <c r="BH82" s="109"/>
      <c r="BI82" s="109"/>
      <c r="BJ82" s="109"/>
      <c r="BK82" s="109"/>
      <c r="BL82" s="109"/>
      <c r="BM82" s="109"/>
      <c r="BN82" s="109"/>
      <c r="BO82" s="109"/>
      <c r="BP82" s="109"/>
      <c r="BQ82" s="109"/>
      <c r="BR82" s="109"/>
      <c r="BS82" s="109"/>
      <c r="BT82" s="109"/>
      <c r="BU82" s="109"/>
      <c r="BV82" s="109"/>
      <c r="BW82" s="109"/>
      <c r="BX82" s="109"/>
      <c r="BY82" s="109"/>
      <c r="BZ82" s="109"/>
      <c r="CA82" s="109"/>
      <c r="CB82" s="109"/>
      <c r="CC82" s="109"/>
      <c r="CD82" s="109"/>
      <c r="CE82" s="109"/>
      <c r="CF82" s="109"/>
      <c r="CG82" s="42"/>
      <c r="CH82" s="42"/>
      <c r="CI82" s="42"/>
      <c r="CJ82" s="42"/>
      <c r="CK82" s="42"/>
      <c r="CL82" s="42"/>
      <c r="CM82" s="42"/>
      <c r="CN82" s="42"/>
      <c r="CO82" s="42"/>
      <c r="CP82" s="42"/>
      <c r="CQ82" s="42"/>
      <c r="CR82" s="42"/>
      <c r="CS82" s="42"/>
      <c r="CT82" s="42"/>
      <c r="CU82" s="42"/>
      <c r="CV82" s="42"/>
      <c r="CW82" s="42"/>
      <c r="CX82" s="42"/>
      <c r="CY82" s="42"/>
      <c r="CZ82" s="42"/>
      <c r="DA82" s="42"/>
      <c r="DB82" s="42"/>
      <c r="DC82" s="42"/>
      <c r="DD82" s="42"/>
      <c r="DE82" s="42"/>
      <c r="DF82" s="42"/>
      <c r="DG82" s="42"/>
      <c r="DH82" s="42"/>
      <c r="DI82" s="42"/>
      <c r="DJ82" s="42"/>
      <c r="DK82" s="42"/>
      <c r="DL82" s="42"/>
      <c r="DM82" s="42"/>
      <c r="DN82" s="42"/>
      <c r="DO82" s="42"/>
      <c r="DP82" s="42"/>
      <c r="DQ82" s="42"/>
      <c r="DR82" s="42"/>
      <c r="DS82" s="42"/>
      <c r="DT82" s="42"/>
      <c r="DU82" s="42"/>
      <c r="DV82" s="42"/>
      <c r="DW82" s="42"/>
      <c r="DX82" s="42"/>
      <c r="DY82" s="42"/>
      <c r="DZ82" s="42"/>
      <c r="EA82" s="42"/>
      <c r="EB82" s="42"/>
      <c r="EC82" s="42"/>
      <c r="ED82" s="42"/>
      <c r="EE82" s="42"/>
      <c r="EF82" s="42"/>
      <c r="EG82" s="42"/>
      <c r="EH82" s="42"/>
      <c r="EI82" s="42"/>
      <c r="EJ82" s="42"/>
      <c r="EK82" s="42"/>
      <c r="EL82" s="42"/>
      <c r="EM82" s="42"/>
      <c r="EN82" s="42"/>
      <c r="EO82" s="42"/>
      <c r="EP82" s="42"/>
      <c r="EQ82" s="42"/>
      <c r="ER82" s="42"/>
      <c r="ES82" s="42"/>
      <c r="ET82" s="42"/>
      <c r="EU82" s="42"/>
      <c r="EV82" s="42"/>
      <c r="EW82" s="42"/>
      <c r="EX82" s="42"/>
      <c r="EY82" s="42"/>
      <c r="EZ82" s="42"/>
      <c r="FA82" s="42"/>
      <c r="FB82" s="42"/>
      <c r="FC82" s="42"/>
      <c r="FD82" s="42"/>
      <c r="FE82" s="42"/>
      <c r="FF82" s="42"/>
      <c r="FG82" s="42"/>
      <c r="FH82" s="42"/>
      <c r="FI82" s="42"/>
      <c r="FJ82" s="42"/>
      <c r="FK82" s="42"/>
      <c r="FL82" s="42"/>
      <c r="FM82" s="42"/>
      <c r="FN82" s="42"/>
      <c r="FO82" s="42"/>
      <c r="FP82" s="42"/>
      <c r="FQ82" s="42"/>
      <c r="FR82" s="42"/>
      <c r="FS82" s="42"/>
      <c r="FT82" s="42"/>
      <c r="FU82" s="42"/>
      <c r="FV82" s="42"/>
      <c r="FW82" s="42"/>
      <c r="FX82" s="42"/>
      <c r="FY82" s="42"/>
      <c r="FZ82" s="42"/>
      <c r="GA82" s="42"/>
      <c r="GB82" s="42"/>
      <c r="GC82" s="42"/>
      <c r="GD82" s="42"/>
      <c r="GE82" s="42"/>
      <c r="GF82" s="42"/>
      <c r="GG82" s="42"/>
      <c r="GH82" s="42"/>
      <c r="GI82" s="42"/>
      <c r="GJ82" s="42"/>
      <c r="GK82" s="42"/>
      <c r="GL82" s="42"/>
      <c r="GM82" s="42"/>
      <c r="GN82" s="42"/>
      <c r="GO82" s="42"/>
      <c r="GP82" s="42"/>
      <c r="GQ82" s="42"/>
      <c r="GR82" s="42"/>
      <c r="GS82" s="42"/>
      <c r="GT82" s="42"/>
      <c r="GU82" s="42"/>
      <c r="GV82" s="42"/>
      <c r="GW82" s="42"/>
      <c r="GX82" s="42"/>
      <c r="GY82" s="42"/>
      <c r="GZ82" s="42"/>
      <c r="HA82" s="42"/>
      <c r="HB82" s="42"/>
    </row>
    <row r="83" spans="1:210">
      <c r="A83" s="42"/>
      <c r="B83" s="45"/>
      <c r="C83" s="45"/>
      <c r="D83" s="45"/>
      <c r="E83" s="45"/>
      <c r="F83" s="45"/>
      <c r="G83" s="45"/>
      <c r="H83" s="45"/>
      <c r="I83" s="45"/>
      <c r="J83" s="109"/>
      <c r="K83" s="109"/>
      <c r="L83" s="109"/>
      <c r="M83" s="109"/>
      <c r="N83" s="109"/>
      <c r="O83" s="109"/>
      <c r="P83" s="109"/>
      <c r="Q83" s="109"/>
      <c r="R83" s="109"/>
      <c r="S83" s="109"/>
      <c r="T83" s="109"/>
      <c r="U83" s="109"/>
      <c r="V83" s="109"/>
      <c r="W83" s="109"/>
      <c r="X83" s="109"/>
      <c r="Y83" s="109"/>
      <c r="Z83" s="109"/>
      <c r="AA83" s="109"/>
      <c r="AB83" s="109"/>
      <c r="AC83" s="109"/>
      <c r="AD83" s="109"/>
      <c r="AE83" s="109"/>
      <c r="AF83" s="109"/>
      <c r="AG83" s="109"/>
      <c r="AH83" s="109"/>
      <c r="AI83" s="109"/>
      <c r="AJ83" s="109"/>
      <c r="AK83" s="109"/>
      <c r="AL83" s="109"/>
      <c r="AM83" s="109"/>
      <c r="AN83" s="109"/>
      <c r="AO83" s="109"/>
      <c r="AP83" s="109"/>
      <c r="AQ83" s="109"/>
      <c r="AR83" s="109"/>
      <c r="AS83" s="109"/>
      <c r="AT83" s="109"/>
      <c r="AU83" s="109"/>
      <c r="AV83" s="109"/>
      <c r="AW83" s="109"/>
      <c r="AX83" s="109"/>
      <c r="AY83" s="109"/>
      <c r="AZ83" s="109"/>
      <c r="BA83" s="109"/>
      <c r="BB83" s="109"/>
      <c r="BC83" s="109"/>
      <c r="BD83" s="109"/>
      <c r="BE83" s="109"/>
      <c r="BF83" s="109"/>
      <c r="BG83" s="109"/>
      <c r="BH83" s="109"/>
      <c r="BI83" s="109"/>
      <c r="BJ83" s="109"/>
      <c r="BK83" s="109"/>
      <c r="BL83" s="109"/>
      <c r="BM83" s="109"/>
      <c r="BN83" s="109"/>
      <c r="BO83" s="109"/>
      <c r="BP83" s="109"/>
      <c r="BQ83" s="109"/>
      <c r="BR83" s="109"/>
      <c r="BS83" s="109"/>
      <c r="BT83" s="109"/>
      <c r="BU83" s="109"/>
      <c r="BV83" s="109"/>
      <c r="BW83" s="109"/>
      <c r="BX83" s="109"/>
      <c r="BY83" s="109"/>
      <c r="BZ83" s="109"/>
      <c r="CA83" s="109"/>
      <c r="CB83" s="109"/>
      <c r="CC83" s="109"/>
      <c r="CD83" s="109"/>
      <c r="CE83" s="109"/>
      <c r="CF83" s="109"/>
      <c r="CG83" s="42"/>
      <c r="CH83" s="42"/>
      <c r="CI83" s="42"/>
      <c r="CJ83" s="42"/>
      <c r="CK83" s="42"/>
      <c r="CL83" s="42"/>
      <c r="CM83" s="42"/>
      <c r="CN83" s="42"/>
      <c r="CO83" s="42"/>
      <c r="CP83" s="42"/>
      <c r="CQ83" s="42"/>
      <c r="CR83" s="42"/>
      <c r="CS83" s="42"/>
      <c r="CT83" s="42"/>
      <c r="CU83" s="42"/>
      <c r="CV83" s="42"/>
      <c r="CW83" s="42"/>
      <c r="CX83" s="42"/>
      <c r="CY83" s="42"/>
      <c r="CZ83" s="42"/>
      <c r="DA83" s="42"/>
      <c r="DB83" s="42"/>
      <c r="DC83" s="42"/>
      <c r="DD83" s="42"/>
      <c r="DE83" s="42"/>
      <c r="DF83" s="42"/>
      <c r="DG83" s="42"/>
      <c r="DH83" s="42"/>
      <c r="DI83" s="42"/>
      <c r="DJ83" s="42"/>
      <c r="DK83" s="42"/>
      <c r="DL83" s="42"/>
      <c r="DM83" s="42"/>
      <c r="DN83" s="42"/>
      <c r="DO83" s="42"/>
      <c r="DP83" s="42"/>
      <c r="DQ83" s="42"/>
      <c r="DR83" s="42"/>
      <c r="DS83" s="42"/>
      <c r="DT83" s="42"/>
      <c r="DU83" s="42"/>
      <c r="DV83" s="42"/>
      <c r="DW83" s="42"/>
      <c r="DX83" s="42"/>
      <c r="DY83" s="42"/>
      <c r="DZ83" s="42"/>
      <c r="EA83" s="42"/>
      <c r="EB83" s="42"/>
      <c r="EC83" s="42"/>
      <c r="ED83" s="42"/>
      <c r="EE83" s="42"/>
      <c r="EF83" s="42"/>
      <c r="EG83" s="42"/>
      <c r="EH83" s="42"/>
      <c r="EI83" s="42"/>
      <c r="EJ83" s="42"/>
      <c r="EK83" s="42"/>
      <c r="EL83" s="42"/>
      <c r="EM83" s="42"/>
      <c r="EN83" s="42"/>
      <c r="EO83" s="42"/>
      <c r="EP83" s="42"/>
      <c r="EQ83" s="42"/>
      <c r="ER83" s="42"/>
      <c r="ES83" s="42"/>
      <c r="ET83" s="42"/>
      <c r="EU83" s="42"/>
      <c r="EV83" s="42"/>
      <c r="EW83" s="42"/>
      <c r="EX83" s="42"/>
      <c r="EY83" s="42"/>
      <c r="EZ83" s="42"/>
      <c r="FA83" s="42"/>
      <c r="FB83" s="42"/>
      <c r="FC83" s="42"/>
      <c r="FD83" s="42"/>
      <c r="FE83" s="42"/>
      <c r="FF83" s="42"/>
      <c r="FG83" s="42"/>
      <c r="FH83" s="42"/>
      <c r="FI83" s="42"/>
      <c r="FJ83" s="42"/>
      <c r="FK83" s="42"/>
      <c r="FL83" s="42"/>
      <c r="FM83" s="42"/>
      <c r="FN83" s="42"/>
      <c r="FO83" s="42"/>
      <c r="FP83" s="42"/>
      <c r="FQ83" s="42"/>
      <c r="FR83" s="42"/>
      <c r="FS83" s="42"/>
      <c r="FT83" s="42"/>
      <c r="FU83" s="42"/>
      <c r="FV83" s="42"/>
      <c r="FW83" s="42"/>
      <c r="FX83" s="42"/>
      <c r="FY83" s="42"/>
      <c r="FZ83" s="42"/>
      <c r="GA83" s="42"/>
      <c r="GB83" s="42"/>
      <c r="GC83" s="42"/>
      <c r="GD83" s="42"/>
      <c r="GE83" s="42"/>
      <c r="GF83" s="42"/>
      <c r="GG83" s="42"/>
      <c r="GH83" s="42"/>
      <c r="GI83" s="42"/>
      <c r="GJ83" s="42"/>
      <c r="GK83" s="42"/>
      <c r="GL83" s="42"/>
      <c r="GM83" s="42"/>
      <c r="GN83" s="42"/>
      <c r="GO83" s="42"/>
      <c r="GP83" s="42"/>
      <c r="GQ83" s="42"/>
      <c r="GR83" s="42"/>
      <c r="GS83" s="42"/>
      <c r="GT83" s="42"/>
      <c r="GU83" s="42"/>
      <c r="GV83" s="42"/>
      <c r="GW83" s="42"/>
      <c r="GX83" s="42"/>
      <c r="GY83" s="42"/>
      <c r="GZ83" s="42"/>
      <c r="HA83" s="42"/>
      <c r="HB83" s="42"/>
    </row>
    <row r="84" spans="1:210">
      <c r="A84" s="42"/>
      <c r="B84" s="45"/>
      <c r="C84" s="45"/>
      <c r="D84" s="45"/>
      <c r="E84" s="45"/>
      <c r="F84" s="45"/>
      <c r="G84" s="45"/>
      <c r="H84" s="45"/>
      <c r="I84" s="45"/>
      <c r="J84" s="109"/>
      <c r="K84" s="109"/>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109"/>
      <c r="AO84" s="109"/>
      <c r="AP84" s="109"/>
      <c r="AQ84" s="109"/>
      <c r="AR84" s="109"/>
      <c r="AS84" s="109"/>
      <c r="AT84" s="109"/>
      <c r="AU84" s="109"/>
      <c r="AV84" s="109"/>
      <c r="AW84" s="109"/>
      <c r="AX84" s="109"/>
      <c r="AY84" s="109"/>
      <c r="AZ84" s="109"/>
      <c r="BA84" s="109"/>
      <c r="BB84" s="109"/>
      <c r="BC84" s="109"/>
      <c r="BD84" s="109"/>
      <c r="BE84" s="109"/>
      <c r="BF84" s="109"/>
      <c r="BG84" s="109"/>
      <c r="BH84" s="109"/>
      <c r="BI84" s="109"/>
      <c r="BJ84" s="109"/>
      <c r="BK84" s="109"/>
      <c r="BL84" s="109"/>
      <c r="BM84" s="109"/>
      <c r="BN84" s="109"/>
      <c r="BO84" s="109"/>
      <c r="BP84" s="109"/>
      <c r="BQ84" s="109"/>
      <c r="BR84" s="109"/>
      <c r="BS84" s="109"/>
      <c r="BT84" s="109"/>
      <c r="BU84" s="109"/>
      <c r="BV84" s="109"/>
      <c r="BW84" s="109"/>
      <c r="BX84" s="109"/>
      <c r="BY84" s="109"/>
      <c r="BZ84" s="109"/>
      <c r="CA84" s="109"/>
      <c r="CB84" s="109"/>
      <c r="CC84" s="109"/>
      <c r="CD84" s="109"/>
      <c r="CE84" s="109"/>
      <c r="CF84" s="109"/>
      <c r="CG84" s="42"/>
      <c r="CH84" s="42"/>
      <c r="CI84" s="42"/>
      <c r="CJ84" s="42"/>
      <c r="CK84" s="42"/>
      <c r="CL84" s="42"/>
      <c r="CM84" s="42"/>
      <c r="CN84" s="42"/>
      <c r="CO84" s="42"/>
      <c r="CP84" s="42"/>
      <c r="CQ84" s="42"/>
      <c r="CR84" s="42"/>
      <c r="CS84" s="42"/>
      <c r="CT84" s="42"/>
      <c r="CU84" s="42"/>
      <c r="CV84" s="42"/>
      <c r="CW84" s="42"/>
      <c r="CX84" s="42"/>
      <c r="CY84" s="42"/>
      <c r="CZ84" s="42"/>
      <c r="DA84" s="42"/>
      <c r="DB84" s="42"/>
      <c r="DC84" s="42"/>
      <c r="DD84" s="42"/>
      <c r="DE84" s="42"/>
      <c r="DF84" s="42"/>
      <c r="DG84" s="42"/>
      <c r="DH84" s="42"/>
      <c r="DI84" s="42"/>
      <c r="DJ84" s="42"/>
      <c r="DK84" s="42"/>
      <c r="DL84" s="42"/>
      <c r="DM84" s="42"/>
      <c r="DN84" s="42"/>
      <c r="DO84" s="42"/>
      <c r="DP84" s="42"/>
      <c r="DQ84" s="42"/>
      <c r="DR84" s="42"/>
      <c r="DS84" s="42"/>
      <c r="DT84" s="42"/>
      <c r="DU84" s="42"/>
      <c r="DV84" s="42"/>
      <c r="DW84" s="42"/>
      <c r="DX84" s="42"/>
      <c r="DY84" s="42"/>
      <c r="DZ84" s="42"/>
      <c r="EA84" s="42"/>
      <c r="EB84" s="42"/>
      <c r="EC84" s="42"/>
      <c r="ED84" s="42"/>
      <c r="EE84" s="42"/>
      <c r="EF84" s="42"/>
      <c r="EG84" s="42"/>
      <c r="EH84" s="42"/>
      <c r="EI84" s="42"/>
      <c r="EJ84" s="42"/>
      <c r="EK84" s="42"/>
      <c r="EL84" s="42"/>
      <c r="EM84" s="42"/>
      <c r="EN84" s="42"/>
      <c r="EO84" s="42"/>
      <c r="EP84" s="42"/>
      <c r="EQ84" s="42"/>
      <c r="ER84" s="42"/>
      <c r="ES84" s="42"/>
      <c r="ET84" s="42"/>
      <c r="EU84" s="42"/>
      <c r="EV84" s="42"/>
      <c r="EW84" s="42"/>
      <c r="EX84" s="42"/>
      <c r="EY84" s="42"/>
      <c r="EZ84" s="42"/>
      <c r="FA84" s="42"/>
      <c r="FB84" s="42"/>
      <c r="FC84" s="42"/>
      <c r="FD84" s="42"/>
      <c r="FE84" s="42"/>
      <c r="FF84" s="42"/>
      <c r="FG84" s="42"/>
      <c r="FH84" s="42"/>
      <c r="FI84" s="42"/>
      <c r="FJ84" s="42"/>
      <c r="FK84" s="42"/>
      <c r="FL84" s="42"/>
      <c r="FM84" s="42"/>
      <c r="FN84" s="42"/>
      <c r="FO84" s="42"/>
      <c r="FP84" s="42"/>
      <c r="FQ84" s="42"/>
      <c r="FR84" s="42"/>
      <c r="FS84" s="42"/>
      <c r="FT84" s="42"/>
      <c r="FU84" s="42"/>
      <c r="FV84" s="42"/>
      <c r="FW84" s="42"/>
      <c r="FX84" s="42"/>
      <c r="FY84" s="42"/>
      <c r="FZ84" s="42"/>
      <c r="GA84" s="42"/>
      <c r="GB84" s="42"/>
      <c r="GC84" s="42"/>
      <c r="GD84" s="42"/>
      <c r="GE84" s="42"/>
      <c r="GF84" s="42"/>
      <c r="GG84" s="42"/>
      <c r="GH84" s="42"/>
      <c r="GI84" s="42"/>
      <c r="GJ84" s="42"/>
      <c r="GK84" s="42"/>
      <c r="GL84" s="42"/>
      <c r="GM84" s="42"/>
      <c r="GN84" s="42"/>
      <c r="GO84" s="42"/>
      <c r="GP84" s="42"/>
      <c r="GQ84" s="42"/>
      <c r="GR84" s="42"/>
      <c r="GS84" s="42"/>
      <c r="GT84" s="42"/>
      <c r="GU84" s="42"/>
      <c r="GV84" s="42"/>
      <c r="GW84" s="42"/>
      <c r="GX84" s="42"/>
      <c r="GY84" s="42"/>
      <c r="GZ84" s="42"/>
      <c r="HA84" s="42"/>
      <c r="HB84" s="42"/>
    </row>
    <row r="85" spans="1:210">
      <c r="A85" s="42"/>
      <c r="B85" s="45"/>
      <c r="C85" s="45"/>
      <c r="D85" s="45"/>
      <c r="E85" s="45"/>
      <c r="F85" s="45"/>
      <c r="G85" s="45"/>
      <c r="H85" s="45"/>
      <c r="I85" s="45"/>
      <c r="J85" s="109"/>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09"/>
      <c r="AH85" s="109"/>
      <c r="AI85" s="109"/>
      <c r="AJ85" s="109"/>
      <c r="AK85" s="109"/>
      <c r="AL85" s="109"/>
      <c r="AM85" s="109"/>
      <c r="AN85" s="109"/>
      <c r="AO85" s="109"/>
      <c r="AP85" s="109"/>
      <c r="AQ85" s="109"/>
      <c r="AR85" s="109"/>
      <c r="AS85" s="109"/>
      <c r="AT85" s="109"/>
      <c r="AU85" s="109"/>
      <c r="AV85" s="109"/>
      <c r="AW85" s="109"/>
      <c r="AX85" s="109"/>
      <c r="AY85" s="109"/>
      <c r="AZ85" s="109"/>
      <c r="BA85" s="109"/>
      <c r="BB85" s="109"/>
      <c r="BC85" s="109"/>
      <c r="BD85" s="109"/>
      <c r="BE85" s="109"/>
      <c r="BF85" s="109"/>
      <c r="BG85" s="109"/>
      <c r="BH85" s="109"/>
      <c r="BI85" s="109"/>
      <c r="BJ85" s="109"/>
      <c r="BK85" s="109"/>
      <c r="BL85" s="109"/>
      <c r="BM85" s="109"/>
      <c r="BN85" s="109"/>
      <c r="BO85" s="109"/>
      <c r="BP85" s="109"/>
      <c r="BQ85" s="109"/>
      <c r="BR85" s="109"/>
      <c r="BS85" s="109"/>
      <c r="BT85" s="109"/>
      <c r="BU85" s="109"/>
      <c r="BV85" s="109"/>
      <c r="BW85" s="109"/>
      <c r="BX85" s="109"/>
      <c r="BY85" s="109"/>
      <c r="BZ85" s="109"/>
      <c r="CA85" s="109"/>
      <c r="CB85" s="109"/>
      <c r="CC85" s="109"/>
      <c r="CD85" s="109"/>
      <c r="CE85" s="109"/>
      <c r="CF85" s="109"/>
      <c r="CG85" s="42"/>
      <c r="CH85" s="42"/>
      <c r="CI85" s="42"/>
      <c r="CJ85" s="42"/>
      <c r="CK85" s="42"/>
      <c r="CL85" s="42"/>
      <c r="CM85" s="42"/>
      <c r="CN85" s="42"/>
      <c r="CO85" s="42"/>
      <c r="CP85" s="42"/>
      <c r="CQ85" s="42"/>
      <c r="CR85" s="42"/>
      <c r="CS85" s="42"/>
      <c r="CT85" s="42"/>
      <c r="CU85" s="42"/>
      <c r="CV85" s="42"/>
      <c r="CW85" s="42"/>
      <c r="CX85" s="42"/>
      <c r="CY85" s="42"/>
      <c r="CZ85" s="42"/>
      <c r="DA85" s="42"/>
      <c r="DB85" s="42"/>
      <c r="DC85" s="42"/>
      <c r="DD85" s="42"/>
      <c r="DE85" s="42"/>
      <c r="DF85" s="42"/>
      <c r="DG85" s="42"/>
      <c r="DH85" s="42"/>
      <c r="DI85" s="42"/>
      <c r="DJ85" s="42"/>
      <c r="DK85" s="42"/>
      <c r="DL85" s="42"/>
      <c r="DM85" s="42"/>
      <c r="DN85" s="42"/>
      <c r="DO85" s="42"/>
      <c r="DP85" s="42"/>
      <c r="DQ85" s="42"/>
      <c r="DR85" s="42"/>
      <c r="DS85" s="42"/>
      <c r="DT85" s="42"/>
      <c r="DU85" s="42"/>
      <c r="DV85" s="42"/>
      <c r="DW85" s="42"/>
      <c r="DX85" s="42"/>
      <c r="DY85" s="42"/>
      <c r="DZ85" s="42"/>
      <c r="EA85" s="42"/>
      <c r="EB85" s="42"/>
      <c r="EC85" s="42"/>
      <c r="ED85" s="42"/>
      <c r="EE85" s="42"/>
      <c r="EF85" s="42"/>
      <c r="EG85" s="42"/>
      <c r="EH85" s="42"/>
      <c r="EI85" s="42"/>
      <c r="EJ85" s="42"/>
      <c r="EK85" s="42"/>
      <c r="EL85" s="42"/>
      <c r="EM85" s="42"/>
      <c r="EN85" s="42"/>
      <c r="EO85" s="42"/>
      <c r="EP85" s="42"/>
      <c r="EQ85" s="42"/>
      <c r="ER85" s="42"/>
      <c r="ES85" s="42"/>
      <c r="ET85" s="42"/>
      <c r="EU85" s="42"/>
      <c r="EV85" s="42"/>
      <c r="EW85" s="42"/>
      <c r="EX85" s="42"/>
      <c r="EY85" s="42"/>
      <c r="EZ85" s="42"/>
      <c r="FA85" s="42"/>
      <c r="FB85" s="42"/>
      <c r="FC85" s="42"/>
      <c r="FD85" s="42"/>
      <c r="FE85" s="42"/>
      <c r="FF85" s="42"/>
      <c r="FG85" s="42"/>
      <c r="FH85" s="42"/>
      <c r="FI85" s="42"/>
      <c r="FJ85" s="42"/>
      <c r="FK85" s="42"/>
      <c r="FL85" s="42"/>
      <c r="FM85" s="42"/>
      <c r="FN85" s="42"/>
      <c r="FO85" s="42"/>
      <c r="FP85" s="42"/>
      <c r="FQ85" s="42"/>
      <c r="FR85" s="42"/>
      <c r="FS85" s="42"/>
      <c r="FT85" s="42"/>
      <c r="FU85" s="42"/>
      <c r="FV85" s="42"/>
      <c r="FW85" s="42"/>
      <c r="FX85" s="42"/>
      <c r="FY85" s="42"/>
      <c r="FZ85" s="42"/>
      <c r="GA85" s="42"/>
      <c r="GB85" s="42"/>
      <c r="GC85" s="42"/>
      <c r="GD85" s="42"/>
      <c r="GE85" s="42"/>
      <c r="GF85" s="42"/>
      <c r="GG85" s="42"/>
      <c r="GH85" s="42"/>
      <c r="GI85" s="42"/>
      <c r="GJ85" s="42"/>
      <c r="GK85" s="42"/>
      <c r="GL85" s="42"/>
      <c r="GM85" s="42"/>
      <c r="GN85" s="42"/>
      <c r="GO85" s="42"/>
      <c r="GP85" s="42"/>
      <c r="GQ85" s="42"/>
      <c r="GR85" s="42"/>
      <c r="GS85" s="42"/>
      <c r="GT85" s="42"/>
      <c r="GU85" s="42"/>
      <c r="GV85" s="42"/>
      <c r="GW85" s="42"/>
      <c r="GX85" s="42"/>
      <c r="GY85" s="42"/>
      <c r="GZ85" s="42"/>
      <c r="HA85" s="42"/>
      <c r="HB85" s="42"/>
    </row>
    <row r="86" spans="1:210">
      <c r="A86" s="6"/>
      <c r="B86" s="6"/>
      <c r="C86" s="6"/>
      <c r="D86" s="6"/>
      <c r="E86" s="6"/>
      <c r="F86" s="6"/>
      <c r="G86" s="6"/>
      <c r="H86" s="6"/>
      <c r="I86" s="6"/>
      <c r="J86" s="109"/>
      <c r="K86" s="109"/>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09"/>
      <c r="AX86" s="109"/>
      <c r="AY86" s="109"/>
      <c r="AZ86" s="109"/>
      <c r="BA86" s="109"/>
      <c r="BB86" s="109"/>
      <c r="BC86" s="109"/>
      <c r="BD86" s="109"/>
      <c r="BE86" s="109"/>
      <c r="BF86" s="109"/>
      <c r="BG86" s="109"/>
      <c r="BH86" s="109"/>
      <c r="BI86" s="109"/>
      <c r="BJ86" s="109"/>
      <c r="BK86" s="109"/>
      <c r="BL86" s="109"/>
      <c r="BM86" s="109"/>
      <c r="BN86" s="109"/>
      <c r="BO86" s="109"/>
      <c r="BP86" s="109"/>
      <c r="BQ86" s="109"/>
      <c r="BR86" s="109"/>
      <c r="BS86" s="109"/>
      <c r="BT86" s="109"/>
      <c r="BU86" s="109"/>
      <c r="BV86" s="109"/>
      <c r="BW86" s="109"/>
      <c r="BX86" s="109"/>
      <c r="BY86" s="109"/>
      <c r="BZ86" s="109"/>
      <c r="CA86" s="109"/>
      <c r="CB86" s="109"/>
      <c r="CC86" s="109"/>
      <c r="CD86" s="109"/>
      <c r="CE86" s="109"/>
      <c r="CF86" s="109"/>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38"/>
      <c r="DH86" s="6"/>
      <c r="DI86" s="6"/>
      <c r="DJ86" s="38"/>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38"/>
      <c r="FE86" s="6"/>
      <c r="FF86" s="6"/>
      <c r="FG86" s="38"/>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38"/>
      <c r="HB86" s="6"/>
    </row>
    <row r="87" spans="1:210">
      <c r="A87" s="41"/>
      <c r="B87" s="46"/>
      <c r="C87" s="46"/>
      <c r="D87" s="46"/>
      <c r="E87" s="46"/>
      <c r="F87" s="46"/>
      <c r="G87" s="46"/>
      <c r="H87" s="46"/>
      <c r="I87" s="46"/>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09"/>
      <c r="AM87" s="109"/>
      <c r="AN87" s="109"/>
      <c r="AO87" s="109"/>
      <c r="AP87" s="109"/>
      <c r="AQ87" s="109"/>
      <c r="AR87" s="109"/>
      <c r="AS87" s="109"/>
      <c r="AT87" s="109"/>
      <c r="AU87" s="109"/>
      <c r="AV87" s="109"/>
      <c r="AW87" s="109"/>
      <c r="AX87" s="109"/>
      <c r="AY87" s="109"/>
      <c r="AZ87" s="109"/>
      <c r="BA87" s="109"/>
      <c r="BB87" s="109"/>
      <c r="BC87" s="109"/>
      <c r="BD87" s="109"/>
      <c r="BE87" s="109"/>
      <c r="BF87" s="109"/>
      <c r="BG87" s="109"/>
      <c r="BH87" s="109"/>
      <c r="BI87" s="109"/>
      <c r="BJ87" s="109"/>
      <c r="BK87" s="109"/>
      <c r="BL87" s="109"/>
      <c r="BM87" s="109"/>
      <c r="BN87" s="109"/>
      <c r="BO87" s="109"/>
      <c r="BP87" s="109"/>
      <c r="BQ87" s="109"/>
      <c r="BR87" s="109"/>
      <c r="BS87" s="109"/>
      <c r="BT87" s="109"/>
      <c r="BU87" s="109"/>
      <c r="BV87" s="109"/>
      <c r="BW87" s="109"/>
      <c r="BX87" s="109"/>
      <c r="BY87" s="109"/>
      <c r="BZ87" s="109"/>
      <c r="CA87" s="109"/>
      <c r="CB87" s="109"/>
      <c r="CC87" s="109"/>
      <c r="CD87" s="109"/>
      <c r="CE87" s="109"/>
      <c r="CF87" s="109"/>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c r="DS87" s="41"/>
      <c r="DT87" s="41"/>
      <c r="DU87" s="41"/>
      <c r="DV87" s="41"/>
      <c r="DW87" s="41"/>
      <c r="DX87" s="41"/>
      <c r="DY87" s="41"/>
      <c r="DZ87" s="41"/>
      <c r="EA87" s="41"/>
      <c r="EB87" s="41"/>
      <c r="EC87" s="41"/>
      <c r="ED87" s="41"/>
      <c r="EE87" s="41"/>
      <c r="EF87" s="41"/>
      <c r="EG87" s="41"/>
      <c r="EH87" s="41"/>
      <c r="EI87" s="41"/>
      <c r="EJ87" s="41"/>
      <c r="EK87" s="41"/>
      <c r="EL87" s="41"/>
      <c r="EM87" s="41"/>
      <c r="EN87" s="41"/>
      <c r="EO87" s="41"/>
      <c r="EP87" s="41"/>
      <c r="EQ87" s="41"/>
      <c r="ER87" s="41"/>
      <c r="ES87" s="41"/>
      <c r="ET87" s="41"/>
      <c r="EU87" s="41"/>
      <c r="EV87" s="41"/>
      <c r="EW87" s="41"/>
      <c r="EX87" s="41"/>
      <c r="EY87" s="41"/>
      <c r="EZ87" s="41"/>
      <c r="FA87" s="41"/>
      <c r="FB87" s="41"/>
      <c r="FC87" s="41"/>
      <c r="FD87" s="41"/>
      <c r="FE87" s="41"/>
      <c r="FF87" s="41"/>
      <c r="FG87" s="41"/>
      <c r="FH87" s="41"/>
      <c r="FI87" s="41"/>
      <c r="FJ87" s="41"/>
      <c r="FK87" s="41"/>
      <c r="FL87" s="41"/>
      <c r="FM87" s="41"/>
      <c r="FN87" s="41"/>
      <c r="FO87" s="41"/>
      <c r="FP87" s="41"/>
      <c r="FQ87" s="41"/>
      <c r="FR87" s="41"/>
      <c r="FS87" s="41"/>
      <c r="FT87" s="41"/>
      <c r="FU87" s="41"/>
      <c r="FV87" s="41"/>
      <c r="FW87" s="41"/>
      <c r="FX87" s="41"/>
      <c r="FY87" s="41"/>
      <c r="FZ87" s="41"/>
      <c r="GA87" s="41"/>
      <c r="GB87" s="41"/>
      <c r="GC87" s="41"/>
      <c r="GD87" s="41"/>
      <c r="GE87" s="41"/>
      <c r="GF87" s="41"/>
      <c r="GG87" s="41"/>
      <c r="GH87" s="41"/>
      <c r="GI87" s="41"/>
      <c r="GJ87" s="41"/>
      <c r="GK87" s="41"/>
      <c r="GL87" s="41"/>
      <c r="GM87" s="41"/>
      <c r="GN87" s="41"/>
      <c r="GO87" s="41"/>
      <c r="GP87" s="41"/>
      <c r="GQ87" s="41"/>
      <c r="GR87" s="41"/>
      <c r="GS87" s="41"/>
      <c r="GT87" s="41"/>
      <c r="GU87" s="41"/>
      <c r="GV87" s="41"/>
      <c r="GW87" s="41"/>
      <c r="GX87" s="41"/>
      <c r="GY87" s="41"/>
      <c r="GZ87" s="41"/>
      <c r="HA87" s="41"/>
      <c r="HB87" s="41"/>
    </row>
    <row r="88" spans="1:210">
      <c r="J88" s="109"/>
      <c r="K88" s="109"/>
      <c r="L88" s="109"/>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c r="AS88" s="109"/>
      <c r="AT88" s="109"/>
      <c r="AU88" s="109"/>
      <c r="AV88" s="109"/>
      <c r="AW88" s="109"/>
      <c r="AX88" s="109"/>
      <c r="AY88" s="109"/>
      <c r="AZ88" s="109"/>
      <c r="BA88" s="109"/>
      <c r="BB88" s="109"/>
      <c r="BC88" s="109"/>
      <c r="BD88" s="109"/>
      <c r="BE88" s="109"/>
      <c r="BF88" s="109"/>
      <c r="BG88" s="109"/>
      <c r="BH88" s="109"/>
      <c r="BI88" s="109"/>
      <c r="BJ88" s="109"/>
      <c r="BK88" s="109"/>
      <c r="BL88" s="109"/>
      <c r="BM88" s="109"/>
      <c r="BN88" s="109"/>
      <c r="BO88" s="109"/>
      <c r="BP88" s="109"/>
      <c r="BQ88" s="109"/>
      <c r="BR88" s="109"/>
      <c r="BS88" s="109"/>
      <c r="BT88" s="109"/>
      <c r="BU88" s="109"/>
      <c r="BV88" s="109"/>
      <c r="BW88" s="109"/>
      <c r="BX88" s="109"/>
      <c r="BY88" s="109"/>
      <c r="BZ88" s="109"/>
      <c r="CA88" s="109"/>
      <c r="CB88" s="109"/>
      <c r="CC88" s="109"/>
      <c r="CD88" s="109"/>
      <c r="CE88" s="109"/>
      <c r="CF88" s="109"/>
    </row>
    <row r="89" spans="1:210">
      <c r="A89" s="6"/>
      <c r="B89" s="6"/>
      <c r="C89" s="6"/>
      <c r="D89" s="6"/>
      <c r="E89" s="6"/>
      <c r="F89" s="6"/>
      <c r="G89" s="6"/>
      <c r="H89" s="6"/>
      <c r="I89" s="6"/>
      <c r="J89" s="109"/>
      <c r="K89" s="109"/>
      <c r="L89" s="109"/>
      <c r="M89" s="109"/>
      <c r="N89" s="109"/>
      <c r="O89" s="109"/>
      <c r="P89" s="109"/>
      <c r="Q89" s="109"/>
      <c r="R89" s="109"/>
      <c r="S89" s="109"/>
      <c r="T89" s="109"/>
      <c r="U89" s="109"/>
      <c r="V89" s="109"/>
      <c r="W89" s="109"/>
      <c r="X89" s="109"/>
      <c r="Y89" s="109"/>
      <c r="Z89" s="109"/>
      <c r="AA89" s="109"/>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09"/>
      <c r="AZ89" s="109"/>
      <c r="BA89" s="109"/>
      <c r="BB89" s="109"/>
      <c r="BC89" s="109"/>
      <c r="BD89" s="109"/>
      <c r="BE89" s="109"/>
      <c r="BF89" s="109"/>
      <c r="BG89" s="109"/>
      <c r="BH89" s="109"/>
      <c r="BI89" s="109"/>
      <c r="BJ89" s="109"/>
      <c r="BK89" s="109"/>
      <c r="BL89" s="109"/>
      <c r="BM89" s="109"/>
      <c r="BN89" s="109"/>
      <c r="BO89" s="109"/>
      <c r="BP89" s="109"/>
      <c r="BQ89" s="109"/>
      <c r="BR89" s="109"/>
      <c r="BS89" s="109"/>
      <c r="BT89" s="109"/>
      <c r="BU89" s="109"/>
      <c r="BV89" s="109"/>
      <c r="BW89" s="109"/>
      <c r="BX89" s="109"/>
      <c r="BY89" s="109"/>
      <c r="BZ89" s="109"/>
      <c r="CA89" s="109"/>
      <c r="CB89" s="109"/>
      <c r="CC89" s="109"/>
      <c r="CD89" s="109"/>
      <c r="CE89" s="109"/>
      <c r="CF89" s="109"/>
    </row>
    <row r="90" spans="1:210">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c r="AS90" s="109"/>
      <c r="AT90" s="109"/>
      <c r="AU90" s="109"/>
      <c r="AV90" s="109"/>
      <c r="AW90" s="109"/>
      <c r="AX90" s="109"/>
      <c r="AY90" s="109"/>
      <c r="AZ90" s="109"/>
      <c r="BA90" s="109"/>
      <c r="BB90" s="109"/>
      <c r="BC90" s="109"/>
      <c r="BD90" s="109"/>
      <c r="BE90" s="109"/>
      <c r="BF90" s="109"/>
      <c r="BG90" s="109"/>
      <c r="BH90" s="109"/>
      <c r="BI90" s="109"/>
      <c r="BJ90" s="109"/>
      <c r="BK90" s="109"/>
      <c r="BL90" s="109"/>
      <c r="BM90" s="109"/>
      <c r="BN90" s="109"/>
      <c r="BO90" s="109"/>
      <c r="BP90" s="109"/>
      <c r="BQ90" s="109"/>
      <c r="BR90" s="109"/>
      <c r="BS90" s="109"/>
      <c r="BT90" s="109"/>
      <c r="BU90" s="109"/>
      <c r="BV90" s="109"/>
      <c r="BW90" s="109"/>
      <c r="BX90" s="109"/>
      <c r="BY90" s="109"/>
      <c r="BZ90" s="109"/>
      <c r="CA90" s="109"/>
      <c r="CB90" s="109"/>
      <c r="CC90" s="109"/>
      <c r="CD90" s="109"/>
      <c r="CE90" s="109"/>
      <c r="CF90" s="109"/>
    </row>
    <row r="91" spans="1:210">
      <c r="A91" s="48"/>
      <c r="B91" s="6"/>
      <c r="C91" s="6"/>
      <c r="D91" s="6"/>
      <c r="E91" s="6"/>
      <c r="F91" s="6"/>
      <c r="G91" s="6"/>
      <c r="H91" s="6"/>
      <c r="I91" s="48"/>
      <c r="J91" s="109"/>
      <c r="K91" s="109"/>
      <c r="L91" s="109"/>
      <c r="M91" s="109"/>
      <c r="N91" s="109"/>
      <c r="O91" s="109"/>
      <c r="P91" s="109"/>
      <c r="Q91" s="109"/>
      <c r="R91" s="109"/>
      <c r="S91" s="109"/>
      <c r="T91" s="109"/>
      <c r="U91" s="109"/>
      <c r="V91" s="109"/>
      <c r="W91" s="109"/>
      <c r="X91" s="109"/>
      <c r="Y91" s="109"/>
      <c r="Z91" s="109"/>
      <c r="AA91" s="109"/>
      <c r="AB91" s="109"/>
      <c r="AC91" s="109"/>
      <c r="AD91" s="109"/>
      <c r="AE91" s="109"/>
      <c r="AF91" s="109"/>
      <c r="AG91" s="109"/>
      <c r="AH91" s="109"/>
      <c r="AI91" s="109"/>
      <c r="AJ91" s="109"/>
      <c r="AK91" s="109"/>
      <c r="AL91" s="109"/>
      <c r="AM91" s="109"/>
      <c r="AN91" s="109"/>
      <c r="AO91" s="109"/>
      <c r="AP91" s="109"/>
      <c r="AQ91" s="109"/>
      <c r="AR91" s="109"/>
      <c r="AS91" s="109"/>
      <c r="AT91" s="109"/>
      <c r="AU91" s="109"/>
      <c r="AV91" s="109"/>
      <c r="AW91" s="109"/>
      <c r="AX91" s="109"/>
      <c r="AY91" s="109"/>
      <c r="AZ91" s="109"/>
      <c r="BA91" s="109"/>
      <c r="BB91" s="109"/>
      <c r="BC91" s="109"/>
      <c r="BD91" s="109"/>
      <c r="BE91" s="109"/>
      <c r="BF91" s="109"/>
      <c r="BG91" s="109"/>
      <c r="BH91" s="109"/>
      <c r="BI91" s="109"/>
      <c r="BJ91" s="109"/>
      <c r="BK91" s="109"/>
      <c r="BL91" s="109"/>
      <c r="BM91" s="109"/>
      <c r="BN91" s="109"/>
      <c r="BO91" s="109"/>
      <c r="BP91" s="109"/>
      <c r="BQ91" s="109"/>
      <c r="BR91" s="109"/>
      <c r="BS91" s="109"/>
      <c r="BT91" s="109"/>
      <c r="BU91" s="109"/>
      <c r="BV91" s="109"/>
      <c r="BW91" s="109"/>
      <c r="BX91" s="109"/>
      <c r="BY91" s="109"/>
      <c r="BZ91" s="109"/>
      <c r="CA91" s="109"/>
      <c r="CB91" s="109"/>
      <c r="CC91" s="109"/>
      <c r="CD91" s="109"/>
      <c r="CE91" s="109"/>
      <c r="CF91" s="109"/>
    </row>
    <row r="92" spans="1:210">
      <c r="A92" s="6"/>
      <c r="B92" s="39"/>
      <c r="C92" s="39"/>
      <c r="D92" s="39"/>
      <c r="E92" s="39"/>
      <c r="F92" s="39"/>
      <c r="G92" s="39"/>
      <c r="H92" s="39"/>
      <c r="I92" s="39"/>
      <c r="J92" s="109"/>
      <c r="K92" s="109"/>
      <c r="L92" s="109"/>
      <c r="M92" s="109"/>
      <c r="N92" s="109"/>
      <c r="O92" s="109"/>
      <c r="P92" s="109"/>
      <c r="Q92" s="109"/>
      <c r="R92" s="109"/>
      <c r="S92" s="109"/>
      <c r="T92" s="109"/>
      <c r="U92" s="109"/>
      <c r="V92" s="109"/>
      <c r="W92" s="109"/>
      <c r="X92" s="109"/>
      <c r="Y92" s="109"/>
      <c r="Z92" s="109"/>
      <c r="AA92" s="109"/>
      <c r="AB92" s="109"/>
      <c r="AC92" s="109"/>
      <c r="AD92" s="109"/>
      <c r="AE92" s="109"/>
      <c r="AF92" s="109"/>
      <c r="AG92" s="109"/>
      <c r="AH92" s="109"/>
      <c r="AI92" s="109"/>
      <c r="AJ92" s="109"/>
      <c r="AK92" s="109"/>
      <c r="AL92" s="109"/>
      <c r="AM92" s="109"/>
      <c r="AN92" s="109"/>
      <c r="AO92" s="109"/>
      <c r="AP92" s="109"/>
      <c r="AQ92" s="109"/>
      <c r="AR92" s="109"/>
      <c r="AS92" s="109"/>
      <c r="AT92" s="109"/>
      <c r="AU92" s="109"/>
      <c r="AV92" s="109"/>
      <c r="AW92" s="109"/>
      <c r="AX92" s="109"/>
      <c r="AY92" s="109"/>
      <c r="AZ92" s="109"/>
      <c r="BA92" s="109"/>
      <c r="BB92" s="109"/>
      <c r="BC92" s="109"/>
      <c r="BD92" s="109"/>
      <c r="BE92" s="109"/>
      <c r="BF92" s="109"/>
      <c r="BG92" s="109"/>
      <c r="BH92" s="109"/>
      <c r="BI92" s="109"/>
      <c r="BJ92" s="109"/>
      <c r="BK92" s="109"/>
      <c r="BL92" s="109"/>
      <c r="BM92" s="109"/>
      <c r="BN92" s="109"/>
      <c r="BO92" s="109"/>
      <c r="BP92" s="109"/>
      <c r="BQ92" s="109"/>
      <c r="BR92" s="109"/>
      <c r="BS92" s="109"/>
      <c r="BT92" s="109"/>
      <c r="BU92" s="109"/>
      <c r="BV92" s="109"/>
      <c r="BW92" s="109"/>
      <c r="BX92" s="109"/>
      <c r="BY92" s="109"/>
      <c r="BZ92" s="109"/>
      <c r="CA92" s="109"/>
      <c r="CB92" s="109"/>
      <c r="CC92" s="109"/>
      <c r="CD92" s="109"/>
      <c r="CE92" s="109"/>
      <c r="CF92" s="109"/>
    </row>
    <row r="93" spans="1:210">
      <c r="A93" s="6"/>
      <c r="B93" s="39"/>
      <c r="C93" s="39"/>
      <c r="D93" s="39"/>
      <c r="E93" s="39"/>
      <c r="F93" s="39"/>
      <c r="G93" s="39"/>
      <c r="H93" s="39"/>
      <c r="I93" s="39"/>
      <c r="J93" s="109"/>
      <c r="K93" s="109"/>
      <c r="L93" s="109"/>
      <c r="M93" s="109"/>
      <c r="N93" s="109"/>
      <c r="O93" s="109"/>
      <c r="P93" s="109"/>
      <c r="Q93" s="109"/>
      <c r="R93" s="109"/>
      <c r="S93" s="109"/>
      <c r="T93" s="109"/>
      <c r="U93" s="109"/>
      <c r="V93" s="109"/>
      <c r="W93" s="109"/>
      <c r="X93" s="109"/>
      <c r="Y93" s="109"/>
      <c r="Z93" s="109"/>
      <c r="AA93" s="109"/>
      <c r="AB93" s="109"/>
      <c r="AC93" s="109"/>
      <c r="AD93" s="109"/>
      <c r="AE93" s="109"/>
      <c r="AF93" s="109"/>
      <c r="AG93" s="109"/>
      <c r="AH93" s="109"/>
      <c r="AI93" s="109"/>
      <c r="AJ93" s="109"/>
      <c r="AK93" s="109"/>
      <c r="AL93" s="109"/>
      <c r="AM93" s="109"/>
      <c r="AN93" s="109"/>
      <c r="AO93" s="109"/>
      <c r="AP93" s="109"/>
      <c r="AQ93" s="109"/>
      <c r="AR93" s="109"/>
      <c r="AS93" s="109"/>
      <c r="AT93" s="109"/>
      <c r="AU93" s="109"/>
      <c r="AV93" s="109"/>
      <c r="AW93" s="109"/>
      <c r="AX93" s="109"/>
      <c r="AY93" s="109"/>
      <c r="AZ93" s="109"/>
      <c r="BA93" s="109"/>
      <c r="BB93" s="109"/>
      <c r="BC93" s="109"/>
      <c r="BD93" s="109"/>
      <c r="BE93" s="109"/>
      <c r="BF93" s="109"/>
      <c r="BG93" s="109"/>
      <c r="BH93" s="109"/>
      <c r="BI93" s="109"/>
      <c r="BJ93" s="109"/>
      <c r="BK93" s="109"/>
      <c r="BL93" s="109"/>
      <c r="BM93" s="109"/>
      <c r="BN93" s="109"/>
      <c r="BO93" s="109"/>
      <c r="BP93" s="109"/>
      <c r="BQ93" s="109"/>
      <c r="BR93" s="109"/>
      <c r="BS93" s="109"/>
      <c r="BT93" s="109"/>
      <c r="BU93" s="109"/>
      <c r="BV93" s="109"/>
      <c r="BW93" s="109"/>
      <c r="BX93" s="109"/>
      <c r="BY93" s="109"/>
      <c r="BZ93" s="109"/>
      <c r="CA93" s="109"/>
      <c r="CB93" s="109"/>
      <c r="CC93" s="109"/>
      <c r="CD93" s="109"/>
      <c r="CE93" s="109"/>
      <c r="CF93" s="109"/>
    </row>
    <row r="94" spans="1:210">
      <c r="A94" s="6"/>
      <c r="B94" s="39"/>
      <c r="C94" s="39"/>
      <c r="D94" s="39"/>
      <c r="E94" s="39"/>
      <c r="F94" s="39"/>
      <c r="G94" s="39"/>
      <c r="H94" s="39"/>
      <c r="I94" s="3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09"/>
      <c r="AL94" s="109"/>
      <c r="AM94" s="109"/>
      <c r="AN94" s="109"/>
      <c r="AO94" s="109"/>
      <c r="AP94" s="109"/>
      <c r="AQ94" s="109"/>
      <c r="AR94" s="109"/>
      <c r="AS94" s="109"/>
      <c r="AT94" s="109"/>
      <c r="AU94" s="109"/>
      <c r="AV94" s="109"/>
      <c r="AW94" s="109"/>
      <c r="AX94" s="109"/>
      <c r="AY94" s="109"/>
      <c r="AZ94" s="109"/>
      <c r="BA94" s="109"/>
      <c r="BB94" s="109"/>
      <c r="BC94" s="109"/>
      <c r="BD94" s="109"/>
      <c r="BE94" s="109"/>
      <c r="BF94" s="109"/>
      <c r="BG94" s="109"/>
      <c r="BH94" s="109"/>
      <c r="BI94" s="109"/>
      <c r="BJ94" s="109"/>
      <c r="BK94" s="109"/>
      <c r="BL94" s="109"/>
      <c r="BM94" s="109"/>
      <c r="BN94" s="109"/>
      <c r="BO94" s="109"/>
      <c r="BP94" s="109"/>
      <c r="BQ94" s="109"/>
      <c r="BR94" s="109"/>
      <c r="BS94" s="109"/>
      <c r="BT94" s="109"/>
      <c r="BU94" s="109"/>
      <c r="BV94" s="109"/>
      <c r="BW94" s="109"/>
      <c r="BX94" s="109"/>
      <c r="BY94" s="109"/>
      <c r="BZ94" s="109"/>
      <c r="CA94" s="109"/>
      <c r="CB94" s="109"/>
      <c r="CC94" s="109"/>
      <c r="CD94" s="109"/>
      <c r="CE94" s="109"/>
      <c r="CF94" s="109"/>
    </row>
    <row r="95" spans="1:210">
      <c r="A95" s="6"/>
      <c r="B95" s="39"/>
      <c r="C95" s="39"/>
      <c r="D95" s="39"/>
      <c r="E95" s="39"/>
      <c r="F95" s="39"/>
      <c r="G95" s="39"/>
      <c r="H95" s="39"/>
      <c r="I95" s="39"/>
      <c r="J95" s="109"/>
      <c r="K95" s="109"/>
      <c r="L95" s="109"/>
      <c r="M95" s="109"/>
      <c r="N95" s="109"/>
      <c r="O95" s="109"/>
      <c r="P95" s="109"/>
      <c r="Q95" s="109"/>
      <c r="R95" s="109"/>
      <c r="S95" s="109"/>
      <c r="T95" s="109"/>
      <c r="U95" s="109"/>
      <c r="V95" s="109"/>
      <c r="W95" s="109"/>
      <c r="X95" s="109"/>
      <c r="Y95" s="109"/>
      <c r="Z95" s="109"/>
      <c r="AA95" s="109"/>
      <c r="AB95" s="109"/>
      <c r="AC95" s="109"/>
      <c r="AD95" s="109"/>
      <c r="AE95" s="109"/>
      <c r="AF95" s="109"/>
      <c r="AG95" s="109"/>
      <c r="AH95" s="109"/>
      <c r="AI95" s="109"/>
      <c r="AJ95" s="109"/>
      <c r="AK95" s="109"/>
      <c r="AL95" s="109"/>
      <c r="AM95" s="109"/>
      <c r="AN95" s="109"/>
      <c r="AO95" s="109"/>
      <c r="AP95" s="109"/>
      <c r="AQ95" s="109"/>
      <c r="AR95" s="109"/>
      <c r="AS95" s="109"/>
      <c r="AT95" s="109"/>
      <c r="AU95" s="109"/>
      <c r="AV95" s="109"/>
      <c r="AW95" s="109"/>
      <c r="AX95" s="109"/>
      <c r="AY95" s="109"/>
      <c r="AZ95" s="109"/>
      <c r="BA95" s="109"/>
      <c r="BB95" s="109"/>
      <c r="BC95" s="109"/>
      <c r="BD95" s="109"/>
      <c r="BE95" s="109"/>
      <c r="BF95" s="109"/>
      <c r="BG95" s="109"/>
      <c r="BH95" s="109"/>
      <c r="BI95" s="109"/>
      <c r="BJ95" s="109"/>
      <c r="BK95" s="109"/>
      <c r="BL95" s="109"/>
      <c r="BM95" s="109"/>
      <c r="BN95" s="109"/>
      <c r="BO95" s="109"/>
      <c r="BP95" s="109"/>
      <c r="BQ95" s="109"/>
      <c r="BR95" s="109"/>
      <c r="BS95" s="109"/>
      <c r="BT95" s="109"/>
      <c r="BU95" s="109"/>
      <c r="BV95" s="109"/>
      <c r="BW95" s="109"/>
      <c r="BX95" s="109"/>
      <c r="BY95" s="109"/>
      <c r="BZ95" s="109"/>
      <c r="CA95" s="109"/>
      <c r="CB95" s="109"/>
      <c r="CC95" s="109"/>
      <c r="CD95" s="109"/>
      <c r="CE95" s="109"/>
      <c r="CF95" s="109"/>
    </row>
    <row r="96" spans="1:210">
      <c r="A96" s="6"/>
      <c r="B96" s="39"/>
      <c r="C96" s="39"/>
      <c r="D96" s="39"/>
      <c r="E96" s="39"/>
      <c r="F96" s="39"/>
      <c r="G96" s="39"/>
      <c r="H96" s="39"/>
      <c r="I96" s="39"/>
      <c r="J96" s="109"/>
      <c r="K96" s="109"/>
      <c r="L96" s="109"/>
      <c r="M96" s="109"/>
      <c r="N96" s="109"/>
      <c r="O96" s="109"/>
      <c r="P96" s="109"/>
      <c r="Q96" s="109"/>
      <c r="R96" s="109"/>
      <c r="S96" s="109"/>
      <c r="T96" s="109"/>
      <c r="U96" s="109"/>
      <c r="V96" s="109"/>
      <c r="W96" s="109"/>
      <c r="X96" s="109"/>
      <c r="Y96" s="109"/>
      <c r="Z96" s="109"/>
      <c r="AA96" s="109"/>
      <c r="AB96" s="109"/>
      <c r="AC96" s="109"/>
      <c r="AD96" s="109"/>
      <c r="AE96" s="109"/>
      <c r="AF96" s="109"/>
      <c r="AG96" s="109"/>
      <c r="AH96" s="109"/>
      <c r="AI96" s="109"/>
      <c r="AJ96" s="109"/>
      <c r="AK96" s="109"/>
      <c r="AL96" s="109"/>
      <c r="AM96" s="109"/>
      <c r="AN96" s="109"/>
      <c r="AO96" s="109"/>
      <c r="AP96" s="109"/>
      <c r="AQ96" s="109"/>
      <c r="AR96" s="109"/>
      <c r="AS96" s="109"/>
      <c r="AT96" s="109"/>
      <c r="AU96" s="109"/>
      <c r="AV96" s="109"/>
      <c r="AW96" s="109"/>
      <c r="AX96" s="109"/>
      <c r="AY96" s="109"/>
      <c r="AZ96" s="109"/>
      <c r="BA96" s="109"/>
      <c r="BB96" s="109"/>
      <c r="BC96" s="109"/>
      <c r="BD96" s="109"/>
      <c r="BE96" s="109"/>
      <c r="BF96" s="109"/>
      <c r="BG96" s="109"/>
      <c r="BH96" s="109"/>
      <c r="BI96" s="109"/>
      <c r="BJ96" s="109"/>
      <c r="BK96" s="109"/>
      <c r="BL96" s="109"/>
      <c r="BM96" s="109"/>
      <c r="BN96" s="109"/>
      <c r="BO96" s="109"/>
      <c r="BP96" s="109"/>
      <c r="BQ96" s="109"/>
      <c r="BR96" s="109"/>
      <c r="BS96" s="109"/>
      <c r="BT96" s="109"/>
      <c r="BU96" s="109"/>
      <c r="BV96" s="109"/>
      <c r="BW96" s="109"/>
      <c r="BX96" s="109"/>
      <c r="BY96" s="109"/>
      <c r="BZ96" s="109"/>
      <c r="CA96" s="109"/>
      <c r="CB96" s="109"/>
      <c r="CC96" s="109"/>
      <c r="CD96" s="109"/>
      <c r="CE96" s="109"/>
      <c r="CF96" s="109"/>
    </row>
    <row r="97" spans="1:84">
      <c r="A97" s="48"/>
      <c r="B97" s="40"/>
      <c r="C97" s="40"/>
      <c r="D97" s="40"/>
      <c r="E97" s="40"/>
      <c r="F97" s="40"/>
      <c r="G97" s="40"/>
      <c r="H97" s="40"/>
      <c r="I97" s="40"/>
      <c r="J97" s="109"/>
      <c r="K97" s="109"/>
      <c r="L97" s="109"/>
      <c r="M97" s="109"/>
      <c r="N97" s="109"/>
      <c r="O97" s="109"/>
      <c r="P97" s="109"/>
      <c r="Q97" s="109"/>
      <c r="R97" s="109"/>
      <c r="S97" s="109"/>
      <c r="T97" s="109"/>
      <c r="U97" s="109"/>
      <c r="V97" s="109"/>
      <c r="W97" s="109"/>
      <c r="X97" s="109"/>
      <c r="Y97" s="109"/>
      <c r="Z97" s="109"/>
      <c r="AA97" s="109"/>
      <c r="AB97" s="109"/>
      <c r="AC97" s="109"/>
      <c r="AD97" s="109"/>
      <c r="AE97" s="109"/>
      <c r="AF97" s="109"/>
      <c r="AG97" s="109"/>
      <c r="AH97" s="109"/>
      <c r="AI97" s="109"/>
      <c r="AJ97" s="109"/>
      <c r="AK97" s="109"/>
      <c r="AL97" s="109"/>
      <c r="AM97" s="109"/>
      <c r="AN97" s="109"/>
      <c r="AO97" s="109"/>
      <c r="AP97" s="109"/>
      <c r="AQ97" s="109"/>
      <c r="AR97" s="109"/>
      <c r="AS97" s="109"/>
      <c r="AT97" s="109"/>
      <c r="AU97" s="109"/>
      <c r="AV97" s="109"/>
      <c r="AW97" s="109"/>
      <c r="AX97" s="109"/>
      <c r="AY97" s="109"/>
      <c r="AZ97" s="109"/>
      <c r="BA97" s="109"/>
      <c r="BB97" s="109"/>
      <c r="BC97" s="109"/>
      <c r="BD97" s="109"/>
      <c r="BE97" s="109"/>
      <c r="BF97" s="109"/>
      <c r="BG97" s="109"/>
      <c r="BH97" s="109"/>
      <c r="BI97" s="109"/>
      <c r="BJ97" s="109"/>
      <c r="BK97" s="109"/>
      <c r="BL97" s="109"/>
      <c r="BM97" s="109"/>
      <c r="BN97" s="109"/>
      <c r="BO97" s="109"/>
      <c r="BP97" s="109"/>
      <c r="BQ97" s="109"/>
      <c r="BR97" s="109"/>
      <c r="BS97" s="109"/>
      <c r="BT97" s="109"/>
      <c r="BU97" s="109"/>
      <c r="BV97" s="109"/>
      <c r="BW97" s="109"/>
      <c r="BX97" s="109"/>
      <c r="BY97" s="109"/>
      <c r="BZ97" s="109"/>
      <c r="CA97" s="109"/>
      <c r="CB97" s="109"/>
      <c r="CC97" s="109"/>
      <c r="CD97" s="109"/>
      <c r="CE97" s="109"/>
      <c r="CF97" s="109"/>
    </row>
    <row r="98" spans="1:84">
      <c r="A98" s="6"/>
      <c r="B98" s="39"/>
      <c r="C98" s="39"/>
      <c r="D98" s="39"/>
      <c r="E98" s="39"/>
      <c r="F98" s="39"/>
      <c r="G98" s="39"/>
      <c r="H98" s="39"/>
      <c r="I98" s="39"/>
      <c r="J98" s="109"/>
      <c r="K98" s="109"/>
      <c r="L98" s="109"/>
      <c r="M98" s="109"/>
      <c r="N98" s="109"/>
      <c r="O98" s="109"/>
      <c r="P98" s="109"/>
      <c r="Q98" s="109"/>
      <c r="R98" s="109"/>
      <c r="S98" s="109"/>
      <c r="T98" s="109"/>
      <c r="U98" s="109"/>
      <c r="V98" s="109"/>
      <c r="W98" s="109"/>
      <c r="X98" s="109"/>
      <c r="Y98" s="109"/>
      <c r="Z98" s="109"/>
      <c r="AA98" s="109"/>
      <c r="AB98" s="109"/>
      <c r="AC98" s="109"/>
      <c r="AD98" s="109"/>
      <c r="AE98" s="109"/>
      <c r="AF98" s="109"/>
      <c r="AG98" s="109"/>
      <c r="AH98" s="109"/>
      <c r="AI98" s="109"/>
      <c r="AJ98" s="109"/>
      <c r="AK98" s="109"/>
      <c r="AL98" s="109"/>
      <c r="AM98" s="109"/>
      <c r="AN98" s="109"/>
      <c r="AO98" s="109"/>
      <c r="AP98" s="109"/>
      <c r="AQ98" s="109"/>
      <c r="AR98" s="109"/>
      <c r="AS98" s="109"/>
      <c r="AT98" s="109"/>
      <c r="AU98" s="109"/>
      <c r="AV98" s="109"/>
      <c r="AW98" s="109"/>
      <c r="AX98" s="109"/>
      <c r="AY98" s="109"/>
      <c r="AZ98" s="109"/>
      <c r="BA98" s="109"/>
      <c r="BB98" s="109"/>
      <c r="BC98" s="109"/>
      <c r="BD98" s="109"/>
      <c r="BE98" s="109"/>
      <c r="BF98" s="109"/>
      <c r="BG98" s="109"/>
      <c r="BH98" s="109"/>
      <c r="BI98" s="109"/>
      <c r="BJ98" s="109"/>
      <c r="BK98" s="109"/>
      <c r="BL98" s="109"/>
      <c r="BM98" s="109"/>
      <c r="BN98" s="109"/>
      <c r="BO98" s="109"/>
      <c r="BP98" s="109"/>
      <c r="BQ98" s="109"/>
      <c r="BR98" s="109"/>
      <c r="BS98" s="109"/>
      <c r="BT98" s="109"/>
      <c r="BU98" s="109"/>
      <c r="BV98" s="109"/>
      <c r="BW98" s="109"/>
      <c r="BX98" s="109"/>
      <c r="BY98" s="109"/>
      <c r="BZ98" s="109"/>
      <c r="CA98" s="109"/>
      <c r="CB98" s="109"/>
      <c r="CC98" s="109"/>
      <c r="CD98" s="109"/>
      <c r="CE98" s="109"/>
      <c r="CF98" s="109"/>
    </row>
    <row r="99" spans="1:84">
      <c r="A99" s="6"/>
      <c r="B99" s="39"/>
      <c r="C99" s="39"/>
      <c r="D99" s="39"/>
      <c r="E99" s="39"/>
      <c r="F99" s="39"/>
      <c r="G99" s="39"/>
      <c r="H99" s="39"/>
      <c r="I99" s="39"/>
      <c r="J99" s="109"/>
      <c r="K99" s="109"/>
      <c r="L99" s="109"/>
      <c r="M99" s="109"/>
      <c r="N99" s="109"/>
      <c r="O99" s="109"/>
      <c r="P99" s="109"/>
      <c r="Q99" s="109"/>
      <c r="R99" s="109"/>
      <c r="S99" s="109"/>
      <c r="T99" s="109"/>
      <c r="U99" s="109"/>
      <c r="V99" s="109"/>
      <c r="W99" s="109"/>
      <c r="X99" s="109"/>
      <c r="Y99" s="109"/>
      <c r="Z99" s="109"/>
      <c r="AA99" s="109"/>
      <c r="AB99" s="109"/>
      <c r="AC99" s="109"/>
      <c r="AD99" s="109"/>
      <c r="AE99" s="109"/>
      <c r="AF99" s="109"/>
      <c r="AG99" s="109"/>
      <c r="AH99" s="109"/>
      <c r="AI99" s="109"/>
      <c r="AJ99" s="109"/>
      <c r="AK99" s="109"/>
      <c r="AL99" s="109"/>
      <c r="AM99" s="109"/>
      <c r="AN99" s="109"/>
      <c r="AO99" s="109"/>
      <c r="AP99" s="109"/>
      <c r="AQ99" s="109"/>
      <c r="AR99" s="109"/>
      <c r="AS99" s="109"/>
      <c r="AT99" s="109"/>
      <c r="AU99" s="109"/>
      <c r="AV99" s="109"/>
      <c r="AW99" s="109"/>
      <c r="AX99" s="109"/>
      <c r="AY99" s="109"/>
      <c r="AZ99" s="109"/>
      <c r="BA99" s="109"/>
      <c r="BB99" s="109"/>
      <c r="BC99" s="109"/>
      <c r="BD99" s="109"/>
      <c r="BE99" s="109"/>
      <c r="BF99" s="109"/>
      <c r="BG99" s="109"/>
      <c r="BH99" s="109"/>
      <c r="BI99" s="109"/>
      <c r="BJ99" s="109"/>
      <c r="BK99" s="109"/>
      <c r="BL99" s="109"/>
      <c r="BM99" s="109"/>
      <c r="BN99" s="109"/>
      <c r="BO99" s="109"/>
      <c r="BP99" s="109"/>
      <c r="BQ99" s="109"/>
      <c r="BR99" s="109"/>
      <c r="BS99" s="109"/>
      <c r="BT99" s="109"/>
      <c r="BU99" s="109"/>
      <c r="BV99" s="109"/>
      <c r="BW99" s="109"/>
      <c r="BX99" s="109"/>
      <c r="BY99" s="109"/>
      <c r="BZ99" s="109"/>
      <c r="CA99" s="109"/>
      <c r="CB99" s="109"/>
      <c r="CC99" s="109"/>
      <c r="CD99" s="109"/>
      <c r="CE99" s="109"/>
      <c r="CF99" s="109"/>
    </row>
    <row r="100" spans="1:84">
      <c r="J100" s="109"/>
      <c r="K100" s="109"/>
      <c r="L100" s="109"/>
      <c r="M100" s="109"/>
      <c r="N100" s="109"/>
      <c r="O100" s="109"/>
      <c r="P100" s="109"/>
      <c r="Q100" s="109"/>
      <c r="R100" s="109"/>
      <c r="S100" s="109"/>
      <c r="T100" s="109"/>
      <c r="U100" s="109"/>
      <c r="V100" s="109"/>
      <c r="W100" s="109"/>
      <c r="X100" s="109"/>
      <c r="Y100" s="109"/>
      <c r="Z100" s="109"/>
      <c r="AA100" s="109"/>
      <c r="AB100" s="109"/>
      <c r="AC100" s="109"/>
      <c r="AD100" s="109"/>
      <c r="AE100" s="109"/>
      <c r="AF100" s="109"/>
      <c r="AG100" s="109"/>
      <c r="AH100" s="109"/>
      <c r="AI100" s="109"/>
      <c r="AJ100" s="109"/>
      <c r="AK100" s="109"/>
      <c r="AL100" s="109"/>
      <c r="AM100" s="109"/>
      <c r="AN100" s="109"/>
      <c r="AO100" s="109"/>
      <c r="AP100" s="109"/>
      <c r="AQ100" s="109"/>
      <c r="AR100" s="109"/>
      <c r="AS100" s="109"/>
      <c r="AT100" s="109"/>
      <c r="AU100" s="109"/>
      <c r="AV100" s="109"/>
      <c r="AW100" s="109"/>
      <c r="AX100" s="109"/>
      <c r="AY100" s="109"/>
      <c r="AZ100" s="109"/>
      <c r="BA100" s="109"/>
      <c r="BB100" s="109"/>
      <c r="BC100" s="109"/>
      <c r="BD100" s="109"/>
      <c r="BE100" s="109"/>
      <c r="BF100" s="109"/>
      <c r="BG100" s="109"/>
      <c r="BH100" s="109"/>
      <c r="BI100" s="109"/>
      <c r="BJ100" s="109"/>
      <c r="BK100" s="109"/>
      <c r="BL100" s="109"/>
      <c r="BM100" s="109"/>
      <c r="BN100" s="109"/>
      <c r="BO100" s="109"/>
      <c r="BP100" s="109"/>
      <c r="BQ100" s="109"/>
      <c r="BR100" s="109"/>
      <c r="BS100" s="109"/>
      <c r="BT100" s="109"/>
      <c r="BU100" s="109"/>
      <c r="BV100" s="109"/>
      <c r="BW100" s="109"/>
      <c r="BX100" s="109"/>
      <c r="BY100" s="109"/>
      <c r="BZ100" s="109"/>
      <c r="CA100" s="109"/>
      <c r="CB100" s="109"/>
      <c r="CC100" s="109"/>
      <c r="CD100" s="109"/>
      <c r="CE100" s="109"/>
      <c r="CF100" s="109"/>
    </row>
    <row r="101" spans="1:84">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109"/>
      <c r="AN101" s="109"/>
      <c r="AO101" s="109"/>
      <c r="AP101" s="109"/>
      <c r="AQ101" s="109"/>
      <c r="AR101" s="109"/>
      <c r="AS101" s="109"/>
      <c r="AT101" s="109"/>
      <c r="AU101" s="109"/>
      <c r="AV101" s="109"/>
      <c r="AW101" s="109"/>
      <c r="AX101" s="109"/>
      <c r="AY101" s="109"/>
      <c r="AZ101" s="109"/>
      <c r="BA101" s="109"/>
      <c r="BB101" s="109"/>
      <c r="BC101" s="109"/>
      <c r="BD101" s="109"/>
      <c r="BE101" s="109"/>
      <c r="BF101" s="109"/>
      <c r="BG101" s="109"/>
      <c r="BH101" s="109"/>
      <c r="BI101" s="109"/>
      <c r="BJ101" s="109"/>
      <c r="BK101" s="109"/>
      <c r="BL101" s="109"/>
      <c r="BM101" s="109"/>
      <c r="BN101" s="109"/>
      <c r="BO101" s="109"/>
      <c r="BP101" s="109"/>
      <c r="BQ101" s="109"/>
      <c r="BR101" s="109"/>
      <c r="BS101" s="109"/>
      <c r="BT101" s="109"/>
      <c r="BU101" s="109"/>
      <c r="BV101" s="109"/>
      <c r="BW101" s="109"/>
      <c r="BX101" s="109"/>
      <c r="BY101" s="109"/>
      <c r="BZ101" s="109"/>
      <c r="CA101" s="109"/>
      <c r="CB101" s="109"/>
      <c r="CC101" s="109"/>
      <c r="CD101" s="109"/>
      <c r="CE101" s="109"/>
      <c r="CF101" s="109"/>
    </row>
    <row r="102" spans="1:84">
      <c r="J102" s="109"/>
      <c r="K102" s="109"/>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09"/>
      <c r="AH102" s="109"/>
      <c r="AI102" s="109"/>
      <c r="AJ102" s="109"/>
      <c r="AK102" s="109"/>
      <c r="AL102" s="109"/>
      <c r="AM102" s="109"/>
      <c r="AN102" s="109"/>
      <c r="AO102" s="109"/>
      <c r="AP102" s="109"/>
      <c r="AQ102" s="109"/>
      <c r="AR102" s="109"/>
      <c r="AS102" s="109"/>
      <c r="AT102" s="109"/>
      <c r="AU102" s="109"/>
      <c r="AV102" s="109"/>
      <c r="AW102" s="109"/>
      <c r="AX102" s="109"/>
      <c r="AY102" s="109"/>
      <c r="AZ102" s="109"/>
      <c r="BA102" s="109"/>
      <c r="BB102" s="109"/>
      <c r="BC102" s="109"/>
      <c r="BD102" s="109"/>
      <c r="BE102" s="109"/>
      <c r="BF102" s="109"/>
      <c r="BG102" s="109"/>
      <c r="BH102" s="109"/>
      <c r="BI102" s="109"/>
      <c r="BJ102" s="109"/>
      <c r="BK102" s="109"/>
      <c r="BL102" s="109"/>
      <c r="BM102" s="109"/>
      <c r="BN102" s="109"/>
      <c r="BO102" s="109"/>
      <c r="BP102" s="109"/>
      <c r="BQ102" s="109"/>
      <c r="BR102" s="109"/>
      <c r="BS102" s="109"/>
      <c r="BT102" s="109"/>
      <c r="BU102" s="109"/>
      <c r="BV102" s="109"/>
      <c r="BW102" s="109"/>
      <c r="BX102" s="109"/>
      <c r="BY102" s="109"/>
      <c r="BZ102" s="109"/>
      <c r="CA102" s="109"/>
      <c r="CB102" s="109"/>
      <c r="CC102" s="109"/>
      <c r="CD102" s="109"/>
      <c r="CE102" s="109"/>
      <c r="CF102" s="109"/>
    </row>
    <row r="103" spans="1:84">
      <c r="J103" s="109"/>
      <c r="K103" s="109"/>
      <c r="L103" s="109"/>
      <c r="M103" s="109"/>
      <c r="N103" s="109"/>
      <c r="O103" s="109"/>
      <c r="P103" s="109"/>
      <c r="Q103" s="109"/>
      <c r="R103" s="109"/>
      <c r="S103" s="109"/>
      <c r="T103" s="109"/>
      <c r="U103" s="109"/>
      <c r="V103" s="109"/>
      <c r="W103" s="109"/>
      <c r="X103" s="109"/>
      <c r="Y103" s="109"/>
      <c r="Z103" s="109"/>
      <c r="AA103" s="109"/>
      <c r="AB103" s="109"/>
      <c r="AC103" s="109"/>
      <c r="AD103" s="109"/>
      <c r="AE103" s="109"/>
      <c r="AF103" s="109"/>
      <c r="AG103" s="109"/>
      <c r="AH103" s="109"/>
      <c r="AI103" s="109"/>
      <c r="AJ103" s="109"/>
      <c r="AK103" s="109"/>
      <c r="AL103" s="109"/>
      <c r="AM103" s="109"/>
      <c r="AN103" s="109"/>
      <c r="AO103" s="109"/>
      <c r="AP103" s="109"/>
      <c r="AQ103" s="109"/>
      <c r="AR103" s="109"/>
      <c r="AS103" s="109"/>
      <c r="AT103" s="109"/>
      <c r="AU103" s="109"/>
      <c r="AV103" s="109"/>
      <c r="AW103" s="109"/>
      <c r="AX103" s="109"/>
      <c r="AY103" s="109"/>
      <c r="AZ103" s="109"/>
      <c r="BA103" s="109"/>
      <c r="BB103" s="109"/>
      <c r="BC103" s="109"/>
      <c r="BD103" s="109"/>
      <c r="BE103" s="109"/>
      <c r="BF103" s="109"/>
      <c r="BG103" s="109"/>
      <c r="BH103" s="109"/>
      <c r="BI103" s="109"/>
      <c r="BJ103" s="109"/>
      <c r="BK103" s="109"/>
      <c r="BL103" s="109"/>
      <c r="BM103" s="109"/>
      <c r="BN103" s="109"/>
      <c r="BO103" s="109"/>
      <c r="BP103" s="109"/>
      <c r="BQ103" s="109"/>
      <c r="BR103" s="109"/>
      <c r="BS103" s="109"/>
      <c r="BT103" s="109"/>
      <c r="BU103" s="109"/>
      <c r="BV103" s="109"/>
      <c r="BW103" s="109"/>
      <c r="BX103" s="109"/>
      <c r="BY103" s="109"/>
      <c r="BZ103" s="109"/>
      <c r="CA103" s="109"/>
      <c r="CB103" s="109"/>
      <c r="CC103" s="109"/>
      <c r="CD103" s="109"/>
      <c r="CE103" s="109"/>
      <c r="CF103" s="109"/>
    </row>
    <row r="104" spans="1:84">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09"/>
      <c r="AM104" s="109"/>
      <c r="AN104" s="109"/>
      <c r="AO104" s="109"/>
      <c r="AP104" s="109"/>
      <c r="AQ104" s="109"/>
      <c r="AR104" s="109"/>
      <c r="AS104" s="109"/>
      <c r="AT104" s="109"/>
      <c r="AU104" s="109"/>
      <c r="AV104" s="109"/>
      <c r="AW104" s="109"/>
      <c r="AX104" s="109"/>
      <c r="AY104" s="109"/>
      <c r="AZ104" s="109"/>
      <c r="BA104" s="109"/>
      <c r="BB104" s="109"/>
      <c r="BC104" s="109"/>
      <c r="BD104" s="109"/>
      <c r="BE104" s="109"/>
      <c r="BF104" s="109"/>
      <c r="BG104" s="109"/>
      <c r="BH104" s="109"/>
      <c r="BI104" s="109"/>
      <c r="BJ104" s="109"/>
      <c r="BK104" s="109"/>
      <c r="BL104" s="109"/>
      <c r="BM104" s="109"/>
      <c r="BN104" s="109"/>
      <c r="BO104" s="109"/>
      <c r="BP104" s="109"/>
      <c r="BQ104" s="109"/>
      <c r="BR104" s="109"/>
      <c r="BS104" s="109"/>
      <c r="BT104" s="109"/>
      <c r="BU104" s="109"/>
      <c r="BV104" s="109"/>
      <c r="BW104" s="109"/>
      <c r="BX104" s="109"/>
      <c r="BY104" s="109"/>
      <c r="BZ104" s="109"/>
      <c r="CA104" s="109"/>
      <c r="CB104" s="109"/>
      <c r="CC104" s="109"/>
      <c r="CD104" s="109"/>
      <c r="CE104" s="109"/>
      <c r="CF104" s="109"/>
    </row>
    <row r="105" spans="1:84">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109"/>
      <c r="AG105" s="109"/>
      <c r="AH105" s="109"/>
      <c r="AI105" s="109"/>
      <c r="AJ105" s="109"/>
      <c r="AK105" s="109"/>
      <c r="AL105" s="109"/>
      <c r="AM105" s="109"/>
      <c r="AN105" s="109"/>
      <c r="AO105" s="109"/>
      <c r="AP105" s="109"/>
      <c r="AQ105" s="109"/>
      <c r="AR105" s="109"/>
      <c r="AS105" s="109"/>
      <c r="AT105" s="109"/>
      <c r="AU105" s="109"/>
      <c r="AV105" s="109"/>
      <c r="AW105" s="109"/>
      <c r="AX105" s="109"/>
      <c r="AY105" s="109"/>
      <c r="AZ105" s="109"/>
      <c r="BA105" s="109"/>
      <c r="BB105" s="109"/>
      <c r="BC105" s="109"/>
      <c r="BD105" s="109"/>
      <c r="BE105" s="109"/>
      <c r="BF105" s="109"/>
      <c r="BG105" s="109"/>
      <c r="BH105" s="109"/>
      <c r="BI105" s="109"/>
      <c r="BJ105" s="109"/>
      <c r="BK105" s="109"/>
      <c r="BL105" s="109"/>
      <c r="BM105" s="109"/>
      <c r="BN105" s="109"/>
      <c r="BO105" s="109"/>
      <c r="BP105" s="109"/>
      <c r="BQ105" s="109"/>
      <c r="BR105" s="109"/>
      <c r="BS105" s="109"/>
      <c r="BT105" s="109"/>
      <c r="BU105" s="109"/>
      <c r="BV105" s="109"/>
      <c r="BW105" s="109"/>
      <c r="BX105" s="109"/>
      <c r="BY105" s="109"/>
      <c r="BZ105" s="109"/>
      <c r="CA105" s="109"/>
      <c r="CB105" s="109"/>
      <c r="CC105" s="109"/>
      <c r="CD105" s="109"/>
      <c r="CE105" s="109"/>
      <c r="CF105" s="109"/>
    </row>
    <row r="106" spans="1:84">
      <c r="J106" s="109"/>
      <c r="K106" s="109"/>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09"/>
      <c r="AL106" s="109"/>
      <c r="AM106" s="109"/>
      <c r="AN106" s="109"/>
      <c r="AO106" s="109"/>
      <c r="AP106" s="109"/>
      <c r="AQ106" s="109"/>
      <c r="AR106" s="109"/>
      <c r="AS106" s="109"/>
      <c r="AT106" s="109"/>
      <c r="AU106" s="109"/>
      <c r="AV106" s="109"/>
      <c r="AW106" s="109"/>
      <c r="AX106" s="109"/>
      <c r="AY106" s="109"/>
      <c r="AZ106" s="109"/>
      <c r="BA106" s="109"/>
      <c r="BB106" s="109"/>
      <c r="BC106" s="109"/>
      <c r="BD106" s="109"/>
      <c r="BE106" s="109"/>
      <c r="BF106" s="109"/>
      <c r="BG106" s="109"/>
      <c r="BH106" s="109"/>
      <c r="BI106" s="109"/>
      <c r="BJ106" s="109"/>
      <c r="BK106" s="109"/>
      <c r="BL106" s="109"/>
      <c r="BM106" s="109"/>
      <c r="BN106" s="109"/>
      <c r="BO106" s="109"/>
      <c r="BP106" s="109"/>
      <c r="BQ106" s="109"/>
      <c r="BR106" s="109"/>
      <c r="BS106" s="109"/>
      <c r="BT106" s="109"/>
      <c r="BU106" s="109"/>
      <c r="BV106" s="109"/>
      <c r="BW106" s="109"/>
      <c r="BX106" s="109"/>
      <c r="BY106" s="109"/>
      <c r="BZ106" s="109"/>
      <c r="CA106" s="109"/>
      <c r="CB106" s="109"/>
      <c r="CC106" s="109"/>
      <c r="CD106" s="109"/>
      <c r="CE106" s="109"/>
      <c r="CF106" s="109"/>
    </row>
    <row r="107" spans="1:84">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9"/>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row>
    <row r="108" spans="1:84">
      <c r="J108" s="109"/>
      <c r="K108" s="109"/>
      <c r="L108" s="109"/>
      <c r="M108" s="109"/>
      <c r="N108" s="109"/>
      <c r="O108" s="109"/>
      <c r="P108" s="109"/>
      <c r="Q108" s="109"/>
      <c r="R108" s="109"/>
      <c r="S108" s="109"/>
      <c r="T108" s="109"/>
      <c r="U108" s="109"/>
      <c r="V108" s="109"/>
      <c r="W108" s="109"/>
      <c r="X108" s="109"/>
      <c r="Y108" s="109"/>
      <c r="Z108" s="109"/>
      <c r="AA108" s="109"/>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09"/>
      <c r="AZ108" s="109"/>
      <c r="BA108" s="109"/>
      <c r="BB108" s="109"/>
      <c r="BC108" s="109"/>
      <c r="BD108" s="109"/>
      <c r="BE108" s="109"/>
      <c r="BF108" s="109"/>
      <c r="BG108" s="109"/>
      <c r="BH108" s="109"/>
      <c r="BI108" s="109"/>
      <c r="BJ108" s="109"/>
      <c r="BK108" s="109"/>
      <c r="BL108" s="109"/>
      <c r="BM108" s="109"/>
      <c r="BN108" s="109"/>
      <c r="BO108" s="109"/>
      <c r="BP108" s="109"/>
      <c r="BQ108" s="109"/>
      <c r="BR108" s="109"/>
      <c r="BS108" s="109"/>
      <c r="BT108" s="109"/>
      <c r="BU108" s="109"/>
      <c r="BV108" s="109"/>
      <c r="BW108" s="109"/>
      <c r="BX108" s="109"/>
      <c r="BY108" s="109"/>
      <c r="BZ108" s="109"/>
      <c r="CA108" s="109"/>
      <c r="CB108" s="109"/>
      <c r="CC108" s="109"/>
      <c r="CD108" s="109"/>
      <c r="CE108" s="109"/>
      <c r="CF108" s="109"/>
    </row>
    <row r="109" spans="1:84">
      <c r="J109" s="109"/>
      <c r="K109" s="109"/>
      <c r="L109" s="109"/>
      <c r="M109" s="109"/>
      <c r="N109" s="109"/>
      <c r="O109" s="109"/>
      <c r="P109" s="109"/>
      <c r="Q109" s="109"/>
      <c r="R109" s="109"/>
      <c r="S109" s="109"/>
      <c r="T109" s="109"/>
      <c r="U109" s="109"/>
      <c r="V109" s="109"/>
      <c r="W109" s="109"/>
      <c r="X109" s="109"/>
      <c r="Y109" s="109"/>
      <c r="Z109" s="109"/>
      <c r="AA109" s="109"/>
      <c r="AB109" s="109"/>
      <c r="AC109" s="109"/>
      <c r="AD109" s="109"/>
      <c r="AE109" s="109"/>
      <c r="AF109" s="109"/>
      <c r="AG109" s="109"/>
      <c r="AH109" s="109"/>
      <c r="AI109" s="109"/>
      <c r="AJ109" s="109"/>
      <c r="AK109" s="109"/>
      <c r="AL109" s="109"/>
      <c r="AM109" s="109"/>
      <c r="AN109" s="109"/>
      <c r="AO109" s="109"/>
      <c r="AP109" s="109"/>
      <c r="AQ109" s="109"/>
      <c r="AR109" s="109"/>
      <c r="AS109" s="109"/>
      <c r="AT109" s="109"/>
      <c r="AU109" s="109"/>
      <c r="AV109" s="109"/>
      <c r="AW109" s="109"/>
      <c r="AX109" s="109"/>
      <c r="AY109" s="109"/>
      <c r="AZ109" s="109"/>
      <c r="BA109" s="109"/>
      <c r="BB109" s="109"/>
      <c r="BC109" s="109"/>
      <c r="BD109" s="109"/>
      <c r="BE109" s="109"/>
      <c r="BF109" s="109"/>
      <c r="BG109" s="109"/>
      <c r="BH109" s="109"/>
      <c r="BI109" s="109"/>
      <c r="BJ109" s="109"/>
      <c r="BK109" s="109"/>
      <c r="BL109" s="109"/>
      <c r="BM109" s="109"/>
      <c r="BN109" s="109"/>
      <c r="BO109" s="109"/>
      <c r="BP109" s="109"/>
      <c r="BQ109" s="109"/>
      <c r="BR109" s="109"/>
      <c r="BS109" s="109"/>
      <c r="BT109" s="109"/>
      <c r="BU109" s="109"/>
      <c r="BV109" s="109"/>
      <c r="BW109" s="109"/>
      <c r="BX109" s="109"/>
      <c r="BY109" s="109"/>
      <c r="BZ109" s="109"/>
      <c r="CA109" s="109"/>
      <c r="CB109" s="109"/>
      <c r="CC109" s="109"/>
      <c r="CD109" s="109"/>
      <c r="CE109" s="109"/>
      <c r="CF109" s="109"/>
    </row>
    <row r="110" spans="1:84">
      <c r="J110" s="109"/>
      <c r="K110" s="109"/>
      <c r="L110" s="109"/>
      <c r="M110" s="109"/>
      <c r="N110" s="109"/>
      <c r="O110" s="109"/>
      <c r="P110" s="109"/>
      <c r="Q110" s="109"/>
      <c r="R110" s="109"/>
      <c r="S110" s="109"/>
      <c r="T110" s="109"/>
      <c r="U110" s="109"/>
      <c r="V110" s="109"/>
      <c r="W110" s="109"/>
      <c r="X110" s="109"/>
      <c r="Y110" s="109"/>
      <c r="Z110" s="109"/>
      <c r="AA110" s="109"/>
      <c r="AB110" s="109"/>
      <c r="AC110" s="109"/>
      <c r="AD110" s="109"/>
      <c r="AE110" s="109"/>
      <c r="AF110" s="109"/>
      <c r="AG110" s="109"/>
      <c r="AH110" s="109"/>
      <c r="AI110" s="109"/>
      <c r="AJ110" s="109"/>
      <c r="AK110" s="109"/>
      <c r="AL110" s="109"/>
      <c r="AM110" s="109"/>
      <c r="AN110" s="109"/>
      <c r="AO110" s="109"/>
      <c r="AP110" s="109"/>
      <c r="AQ110" s="109"/>
      <c r="AR110" s="109"/>
      <c r="AS110" s="109"/>
      <c r="AT110" s="109"/>
      <c r="AU110" s="109"/>
      <c r="AV110" s="109"/>
      <c r="AW110" s="109"/>
      <c r="AX110" s="109"/>
      <c r="AY110" s="109"/>
      <c r="AZ110" s="109"/>
      <c r="BA110" s="109"/>
      <c r="BB110" s="109"/>
      <c r="BC110" s="109"/>
      <c r="BD110" s="109"/>
      <c r="BE110" s="109"/>
      <c r="BF110" s="109"/>
      <c r="BG110" s="109"/>
      <c r="BH110" s="109"/>
      <c r="BI110" s="109"/>
      <c r="BJ110" s="109"/>
      <c r="BK110" s="109"/>
      <c r="BL110" s="109"/>
      <c r="BM110" s="109"/>
      <c r="BN110" s="109"/>
      <c r="BO110" s="109"/>
      <c r="BP110" s="109"/>
      <c r="BQ110" s="109"/>
      <c r="BR110" s="109"/>
      <c r="BS110" s="109"/>
      <c r="BT110" s="109"/>
      <c r="BU110" s="109"/>
      <c r="BV110" s="109"/>
      <c r="BW110" s="109"/>
      <c r="BX110" s="109"/>
      <c r="BY110" s="109"/>
      <c r="BZ110" s="109"/>
      <c r="CA110" s="109"/>
      <c r="CB110" s="109"/>
      <c r="CC110" s="109"/>
      <c r="CD110" s="109"/>
      <c r="CE110" s="109"/>
      <c r="CF110" s="109"/>
    </row>
    <row r="111" spans="1:84">
      <c r="J111" s="109"/>
      <c r="K111" s="109"/>
      <c r="L111" s="109"/>
      <c r="M111" s="109"/>
      <c r="N111" s="109"/>
      <c r="O111" s="109"/>
      <c r="P111" s="109"/>
      <c r="Q111" s="109"/>
      <c r="R111" s="109"/>
      <c r="S111" s="109"/>
      <c r="T111" s="109"/>
      <c r="U111" s="109"/>
      <c r="V111" s="109"/>
      <c r="W111" s="109"/>
      <c r="X111" s="109"/>
      <c r="Y111" s="109"/>
      <c r="Z111" s="109"/>
      <c r="AA111" s="109"/>
      <c r="AB111" s="109"/>
      <c r="AC111" s="109"/>
      <c r="AD111" s="109"/>
      <c r="AE111" s="109"/>
      <c r="AF111" s="109"/>
      <c r="AG111" s="109"/>
      <c r="AH111" s="109"/>
      <c r="AI111" s="109"/>
      <c r="AJ111" s="109"/>
      <c r="AK111" s="109"/>
      <c r="AL111" s="109"/>
      <c r="AM111" s="109"/>
      <c r="AN111" s="109"/>
      <c r="AO111" s="109"/>
      <c r="AP111" s="109"/>
      <c r="AQ111" s="109"/>
      <c r="AR111" s="109"/>
      <c r="AS111" s="109"/>
      <c r="AT111" s="109"/>
      <c r="AU111" s="109"/>
      <c r="AV111" s="109"/>
      <c r="AW111" s="109"/>
      <c r="AX111" s="109"/>
      <c r="AY111" s="109"/>
      <c r="AZ111" s="109"/>
      <c r="BA111" s="109"/>
      <c r="BB111" s="109"/>
      <c r="BC111" s="109"/>
      <c r="BD111" s="109"/>
      <c r="BE111" s="109"/>
      <c r="BF111" s="109"/>
      <c r="BG111" s="109"/>
      <c r="BH111" s="109"/>
      <c r="BI111" s="109"/>
      <c r="BJ111" s="109"/>
      <c r="BK111" s="109"/>
      <c r="BL111" s="109"/>
      <c r="BM111" s="109"/>
      <c r="BN111" s="109"/>
      <c r="BO111" s="109"/>
      <c r="BP111" s="109"/>
      <c r="BQ111" s="109"/>
      <c r="BR111" s="109"/>
      <c r="BS111" s="109"/>
      <c r="BT111" s="109"/>
      <c r="BU111" s="109"/>
      <c r="BV111" s="109"/>
      <c r="BW111" s="109"/>
      <c r="BX111" s="109"/>
      <c r="BY111" s="109"/>
      <c r="BZ111" s="109"/>
      <c r="CA111" s="109"/>
      <c r="CB111" s="109"/>
      <c r="CC111" s="109"/>
      <c r="CD111" s="109"/>
      <c r="CE111" s="109"/>
      <c r="CF111" s="109"/>
    </row>
    <row r="112" spans="1:84">
      <c r="J112" s="109"/>
      <c r="K112" s="109"/>
      <c r="L112" s="109"/>
      <c r="M112" s="109"/>
      <c r="N112" s="109"/>
      <c r="O112" s="109"/>
      <c r="P112" s="109"/>
      <c r="Q112" s="109"/>
      <c r="R112" s="109"/>
      <c r="S112" s="109"/>
      <c r="T112" s="109"/>
      <c r="U112" s="109"/>
      <c r="V112" s="109"/>
      <c r="W112" s="109"/>
      <c r="X112" s="109"/>
      <c r="Y112" s="109"/>
      <c r="Z112" s="109"/>
      <c r="AA112" s="109"/>
      <c r="AB112" s="109"/>
      <c r="AC112" s="109"/>
      <c r="AD112" s="109"/>
      <c r="AE112" s="109"/>
      <c r="AF112" s="109"/>
      <c r="AG112" s="109"/>
      <c r="AH112" s="109"/>
      <c r="AI112" s="109"/>
      <c r="AJ112" s="109"/>
      <c r="AK112" s="109"/>
      <c r="AL112" s="109"/>
      <c r="AM112" s="109"/>
      <c r="AN112" s="109"/>
      <c r="AO112" s="109"/>
      <c r="AP112" s="109"/>
      <c r="AQ112" s="109"/>
      <c r="AR112" s="109"/>
      <c r="AS112" s="109"/>
      <c r="AT112" s="109"/>
      <c r="AU112" s="109"/>
      <c r="AV112" s="109"/>
      <c r="AW112" s="109"/>
      <c r="AX112" s="109"/>
      <c r="AY112" s="109"/>
      <c r="AZ112" s="109"/>
      <c r="BA112" s="109"/>
      <c r="BB112" s="109"/>
      <c r="BC112" s="109"/>
      <c r="BD112" s="109"/>
      <c r="BE112" s="109"/>
      <c r="BF112" s="109"/>
      <c r="BG112" s="109"/>
      <c r="BH112" s="109"/>
      <c r="BI112" s="109"/>
      <c r="BJ112" s="109"/>
      <c r="BK112" s="109"/>
      <c r="BL112" s="109"/>
      <c r="BM112" s="109"/>
      <c r="BN112" s="109"/>
      <c r="BO112" s="109"/>
      <c r="BP112" s="109"/>
      <c r="BQ112" s="109"/>
      <c r="BR112" s="109"/>
      <c r="BS112" s="109"/>
      <c r="BT112" s="109"/>
      <c r="BU112" s="109"/>
      <c r="BV112" s="109"/>
      <c r="BW112" s="109"/>
      <c r="BX112" s="109"/>
      <c r="BY112" s="109"/>
      <c r="BZ112" s="109"/>
      <c r="CA112" s="109"/>
      <c r="CB112" s="109"/>
      <c r="CC112" s="109"/>
      <c r="CD112" s="109"/>
      <c r="CE112" s="109"/>
      <c r="CF112" s="109"/>
    </row>
    <row r="113" spans="10:84">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109"/>
      <c r="AG113" s="109"/>
      <c r="AH113" s="109"/>
      <c r="AI113" s="109"/>
      <c r="AJ113" s="109"/>
      <c r="AK113" s="109"/>
      <c r="AL113" s="109"/>
      <c r="AM113" s="109"/>
      <c r="AN113" s="109"/>
      <c r="AO113" s="109"/>
      <c r="AP113" s="109"/>
      <c r="AQ113" s="109"/>
      <c r="AR113" s="109"/>
      <c r="AS113" s="109"/>
      <c r="AT113" s="109"/>
      <c r="AU113" s="109"/>
      <c r="AV113" s="109"/>
      <c r="AW113" s="109"/>
      <c r="AX113" s="109"/>
      <c r="AY113" s="109"/>
      <c r="AZ113" s="109"/>
      <c r="BA113" s="109"/>
      <c r="BB113" s="109"/>
      <c r="BC113" s="109"/>
      <c r="BD113" s="109"/>
      <c r="BE113" s="109"/>
      <c r="BF113" s="109"/>
      <c r="BG113" s="109"/>
      <c r="BH113" s="109"/>
      <c r="BI113" s="109"/>
      <c r="BJ113" s="109"/>
      <c r="BK113" s="109"/>
      <c r="BL113" s="109"/>
      <c r="BM113" s="109"/>
      <c r="BN113" s="109"/>
      <c r="BO113" s="109"/>
      <c r="BP113" s="109"/>
      <c r="BQ113" s="109"/>
      <c r="BR113" s="109"/>
      <c r="BS113" s="109"/>
      <c r="BT113" s="109"/>
      <c r="BU113" s="109"/>
      <c r="BV113" s="109"/>
      <c r="BW113" s="109"/>
      <c r="BX113" s="109"/>
      <c r="BY113" s="109"/>
      <c r="BZ113" s="109"/>
      <c r="CA113" s="109"/>
      <c r="CB113" s="109"/>
      <c r="CC113" s="109"/>
      <c r="CD113" s="109"/>
      <c r="CE113" s="109"/>
      <c r="CF113" s="109"/>
    </row>
    <row r="114" spans="10:84">
      <c r="J114" s="109"/>
      <c r="K114" s="109"/>
      <c r="L114" s="109"/>
      <c r="M114" s="109"/>
      <c r="N114" s="109"/>
      <c r="O114" s="109"/>
      <c r="P114" s="109"/>
      <c r="Q114" s="109"/>
      <c r="R114" s="109"/>
      <c r="S114" s="109"/>
      <c r="T114" s="109"/>
      <c r="U114" s="109"/>
      <c r="V114" s="109"/>
      <c r="W114" s="109"/>
      <c r="X114" s="109"/>
      <c r="Y114" s="109"/>
      <c r="Z114" s="109"/>
      <c r="AA114" s="109"/>
      <c r="AB114" s="109"/>
      <c r="AC114" s="109"/>
      <c r="AD114" s="109"/>
      <c r="AE114" s="109"/>
      <c r="AF114" s="109"/>
      <c r="AG114" s="109"/>
      <c r="AH114" s="109"/>
      <c r="AI114" s="109"/>
      <c r="AJ114" s="109"/>
      <c r="AK114" s="109"/>
      <c r="AL114" s="109"/>
      <c r="AM114" s="109"/>
      <c r="AN114" s="109"/>
      <c r="AO114" s="109"/>
      <c r="AP114" s="109"/>
      <c r="AQ114" s="109"/>
      <c r="AR114" s="109"/>
      <c r="AS114" s="109"/>
      <c r="AT114" s="109"/>
      <c r="AU114" s="109"/>
      <c r="AV114" s="109"/>
      <c r="AW114" s="109"/>
      <c r="AX114" s="109"/>
      <c r="AY114" s="109"/>
      <c r="AZ114" s="109"/>
      <c r="BA114" s="109"/>
      <c r="BB114" s="109"/>
      <c r="BC114" s="109"/>
      <c r="BD114" s="109"/>
      <c r="BE114" s="109"/>
      <c r="BF114" s="109"/>
      <c r="BG114" s="109"/>
      <c r="BH114" s="109"/>
      <c r="BI114" s="109"/>
      <c r="BJ114" s="109"/>
      <c r="BK114" s="109"/>
      <c r="BL114" s="109"/>
      <c r="BM114" s="109"/>
      <c r="BN114" s="109"/>
      <c r="BO114" s="109"/>
      <c r="BP114" s="109"/>
      <c r="BQ114" s="109"/>
      <c r="BR114" s="109"/>
      <c r="BS114" s="109"/>
      <c r="BT114" s="109"/>
      <c r="BU114" s="109"/>
      <c r="BV114" s="109"/>
      <c r="BW114" s="109"/>
      <c r="BX114" s="109"/>
      <c r="BY114" s="109"/>
      <c r="BZ114" s="109"/>
      <c r="CA114" s="109"/>
      <c r="CB114" s="109"/>
      <c r="CC114" s="109"/>
      <c r="CD114" s="109"/>
      <c r="CE114" s="109"/>
      <c r="CF114" s="109"/>
    </row>
    <row r="115" spans="10:84">
      <c r="J115" s="109"/>
      <c r="K115" s="109"/>
      <c r="L115" s="109"/>
      <c r="M115" s="109"/>
      <c r="N115" s="109"/>
      <c r="O115" s="109"/>
      <c r="P115" s="109"/>
      <c r="Q115" s="109"/>
      <c r="R115" s="109"/>
      <c r="S115" s="109"/>
      <c r="T115" s="109"/>
      <c r="U115" s="109"/>
      <c r="V115" s="109"/>
      <c r="W115" s="109"/>
      <c r="X115" s="109"/>
      <c r="Y115" s="109"/>
      <c r="Z115" s="109"/>
      <c r="AA115" s="109"/>
      <c r="AB115" s="109"/>
      <c r="AC115" s="109"/>
      <c r="AD115" s="109"/>
      <c r="AE115" s="109"/>
      <c r="AF115" s="109"/>
      <c r="AG115" s="109"/>
      <c r="AH115" s="109"/>
      <c r="AI115" s="109"/>
      <c r="AJ115" s="109"/>
      <c r="AK115" s="109"/>
      <c r="AL115" s="109"/>
      <c r="AM115" s="109"/>
      <c r="AN115" s="109"/>
      <c r="AO115" s="109"/>
      <c r="AP115" s="109"/>
      <c r="AQ115" s="109"/>
      <c r="AR115" s="109"/>
      <c r="AS115" s="109"/>
      <c r="AT115" s="109"/>
      <c r="AU115" s="109"/>
      <c r="AV115" s="109"/>
      <c r="AW115" s="109"/>
      <c r="AX115" s="109"/>
      <c r="AY115" s="109"/>
      <c r="AZ115" s="109"/>
      <c r="BA115" s="109"/>
      <c r="BB115" s="109"/>
      <c r="BC115" s="109"/>
      <c r="BD115" s="109"/>
      <c r="BE115" s="109"/>
      <c r="BF115" s="109"/>
      <c r="BG115" s="109"/>
      <c r="BH115" s="109"/>
      <c r="BI115" s="109"/>
      <c r="BJ115" s="109"/>
      <c r="BK115" s="109"/>
      <c r="BL115" s="109"/>
      <c r="BM115" s="109"/>
      <c r="BN115" s="109"/>
      <c r="BO115" s="109"/>
      <c r="BP115" s="109"/>
      <c r="BQ115" s="109"/>
      <c r="BR115" s="109"/>
      <c r="BS115" s="109"/>
      <c r="BT115" s="109"/>
      <c r="BU115" s="109"/>
      <c r="BV115" s="109"/>
      <c r="BW115" s="109"/>
      <c r="BX115" s="109"/>
      <c r="BY115" s="109"/>
      <c r="BZ115" s="109"/>
      <c r="CA115" s="109"/>
      <c r="CB115" s="109"/>
      <c r="CC115" s="109"/>
      <c r="CD115" s="109"/>
      <c r="CE115" s="109"/>
      <c r="CF115" s="109"/>
    </row>
    <row r="116" spans="10:84">
      <c r="J116" s="109"/>
      <c r="K116" s="109"/>
      <c r="L116" s="109"/>
      <c r="M116" s="109"/>
      <c r="N116" s="109"/>
      <c r="O116" s="109"/>
      <c r="P116" s="109"/>
      <c r="Q116" s="109"/>
      <c r="R116" s="109"/>
      <c r="S116" s="109"/>
      <c r="T116" s="109"/>
      <c r="U116" s="109"/>
      <c r="V116" s="109"/>
      <c r="W116" s="109"/>
      <c r="X116" s="109"/>
      <c r="Y116" s="109"/>
      <c r="Z116" s="109"/>
      <c r="AA116" s="109"/>
      <c r="AB116" s="109"/>
      <c r="AC116" s="109"/>
      <c r="AD116" s="109"/>
      <c r="AE116" s="109"/>
      <c r="AF116" s="109"/>
      <c r="AG116" s="109"/>
      <c r="AH116" s="109"/>
      <c r="AI116" s="109"/>
      <c r="AJ116" s="109"/>
      <c r="AK116" s="109"/>
      <c r="AL116" s="109"/>
      <c r="AM116" s="109"/>
      <c r="AN116" s="109"/>
      <c r="AO116" s="109"/>
      <c r="AP116" s="109"/>
      <c r="AQ116" s="109"/>
      <c r="AR116" s="109"/>
      <c r="AS116" s="109"/>
      <c r="AT116" s="109"/>
      <c r="AU116" s="109"/>
      <c r="AV116" s="109"/>
      <c r="AW116" s="109"/>
      <c r="AX116" s="109"/>
      <c r="AY116" s="109"/>
      <c r="AZ116" s="109"/>
      <c r="BA116" s="109"/>
      <c r="BB116" s="109"/>
      <c r="BC116" s="109"/>
      <c r="BD116" s="109"/>
      <c r="BE116" s="109"/>
      <c r="BF116" s="109"/>
      <c r="BG116" s="109"/>
      <c r="BH116" s="109"/>
      <c r="BI116" s="109"/>
      <c r="BJ116" s="109"/>
      <c r="BK116" s="109"/>
      <c r="BL116" s="109"/>
      <c r="BM116" s="109"/>
      <c r="BN116" s="109"/>
      <c r="BO116" s="109"/>
      <c r="BP116" s="109"/>
      <c r="BQ116" s="109"/>
      <c r="BR116" s="109"/>
      <c r="BS116" s="109"/>
      <c r="BT116" s="109"/>
      <c r="BU116" s="109"/>
      <c r="BV116" s="109"/>
      <c r="BW116" s="109"/>
      <c r="BX116" s="109"/>
      <c r="BY116" s="109"/>
      <c r="BZ116" s="109"/>
      <c r="CA116" s="109"/>
      <c r="CB116" s="109"/>
      <c r="CC116" s="109"/>
      <c r="CD116" s="109"/>
      <c r="CE116" s="109"/>
      <c r="CF116" s="109"/>
    </row>
    <row r="117" spans="10:84">
      <c r="J117" s="109"/>
      <c r="K117" s="109"/>
      <c r="L117" s="109"/>
      <c r="M117" s="109"/>
      <c r="N117" s="109"/>
      <c r="O117" s="109"/>
      <c r="P117" s="109"/>
      <c r="Q117" s="109"/>
      <c r="R117" s="109"/>
      <c r="S117" s="109"/>
      <c r="T117" s="109"/>
      <c r="U117" s="109"/>
      <c r="V117" s="109"/>
      <c r="W117" s="109"/>
      <c r="X117" s="109"/>
      <c r="Y117" s="109"/>
      <c r="Z117" s="109"/>
      <c r="AA117" s="109"/>
      <c r="AB117" s="109"/>
      <c r="AC117" s="109"/>
      <c r="AD117" s="109"/>
      <c r="AE117" s="109"/>
      <c r="AF117" s="109"/>
      <c r="AG117" s="109"/>
      <c r="AH117" s="109"/>
      <c r="AI117" s="109"/>
      <c r="AJ117" s="109"/>
      <c r="AK117" s="109"/>
      <c r="AL117" s="109"/>
      <c r="AM117" s="109"/>
      <c r="AN117" s="109"/>
      <c r="AO117" s="109"/>
      <c r="AP117" s="109"/>
      <c r="AQ117" s="109"/>
      <c r="AR117" s="109"/>
      <c r="AS117" s="109"/>
      <c r="AT117" s="109"/>
      <c r="AU117" s="109"/>
      <c r="AV117" s="109"/>
      <c r="AW117" s="109"/>
      <c r="AX117" s="109"/>
      <c r="AY117" s="109"/>
      <c r="AZ117" s="109"/>
      <c r="BA117" s="109"/>
      <c r="BB117" s="109"/>
      <c r="BC117" s="109"/>
      <c r="BD117" s="109"/>
      <c r="BE117" s="109"/>
      <c r="BF117" s="109"/>
      <c r="BG117" s="109"/>
      <c r="BH117" s="109"/>
      <c r="BI117" s="109"/>
      <c r="BJ117" s="109"/>
      <c r="BK117" s="109"/>
      <c r="BL117" s="109"/>
      <c r="BM117" s="109"/>
      <c r="BN117" s="109"/>
      <c r="BO117" s="109"/>
      <c r="BP117" s="109"/>
      <c r="BQ117" s="109"/>
      <c r="BR117" s="109"/>
      <c r="BS117" s="109"/>
      <c r="BT117" s="109"/>
      <c r="BU117" s="109"/>
      <c r="BV117" s="109"/>
      <c r="BW117" s="109"/>
      <c r="BX117" s="109"/>
      <c r="BY117" s="109"/>
      <c r="BZ117" s="109"/>
      <c r="CA117" s="109"/>
      <c r="CB117" s="109"/>
      <c r="CC117" s="109"/>
      <c r="CD117" s="109"/>
      <c r="CE117" s="109"/>
      <c r="CF117" s="109"/>
    </row>
    <row r="118" spans="10:84">
      <c r="J118" s="109"/>
      <c r="K118" s="109"/>
      <c r="L118" s="109"/>
      <c r="M118" s="109"/>
      <c r="N118" s="109"/>
      <c r="O118" s="109"/>
      <c r="P118" s="109"/>
      <c r="Q118" s="109"/>
      <c r="R118" s="109"/>
      <c r="S118" s="109"/>
      <c r="T118" s="109"/>
      <c r="U118" s="109"/>
      <c r="V118" s="109"/>
      <c r="W118" s="109"/>
      <c r="X118" s="109"/>
      <c r="Y118" s="109"/>
      <c r="Z118" s="109"/>
      <c r="AA118" s="109"/>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109"/>
      <c r="AY118" s="109"/>
      <c r="AZ118" s="109"/>
      <c r="BA118" s="109"/>
      <c r="BB118" s="109"/>
      <c r="BC118" s="109"/>
      <c r="BD118" s="109"/>
      <c r="BE118" s="109"/>
      <c r="BF118" s="109"/>
      <c r="BG118" s="109"/>
      <c r="BH118" s="109"/>
      <c r="BI118" s="109"/>
      <c r="BJ118" s="109"/>
      <c r="BK118" s="109"/>
      <c r="BL118" s="109"/>
      <c r="BM118" s="109"/>
      <c r="BN118" s="109"/>
      <c r="BO118" s="109"/>
      <c r="BP118" s="109"/>
      <c r="BQ118" s="109"/>
      <c r="BR118" s="109"/>
      <c r="BS118" s="109"/>
      <c r="BT118" s="109"/>
      <c r="BU118" s="109"/>
      <c r="BV118" s="109"/>
      <c r="BW118" s="109"/>
      <c r="BX118" s="109"/>
      <c r="BY118" s="109"/>
      <c r="BZ118" s="109"/>
      <c r="CA118" s="109"/>
      <c r="CB118" s="109"/>
      <c r="CC118" s="109"/>
      <c r="CD118" s="109"/>
      <c r="CE118" s="109"/>
      <c r="CF118" s="109"/>
    </row>
    <row r="119" spans="10:84">
      <c r="J119" s="109"/>
      <c r="K119" s="109"/>
      <c r="L119" s="109"/>
      <c r="M119" s="109"/>
      <c r="N119" s="109"/>
      <c r="O119" s="109"/>
      <c r="P119" s="109"/>
      <c r="Q119" s="109"/>
      <c r="R119" s="109"/>
      <c r="S119" s="109"/>
      <c r="T119" s="109"/>
      <c r="U119" s="109"/>
      <c r="V119" s="109"/>
      <c r="W119" s="109"/>
      <c r="X119" s="109"/>
      <c r="Y119" s="109"/>
      <c r="Z119" s="109"/>
      <c r="AA119" s="109"/>
      <c r="AB119" s="109"/>
      <c r="AC119" s="109"/>
      <c r="AD119" s="109"/>
      <c r="AE119" s="109"/>
      <c r="AF119" s="109"/>
      <c r="AG119" s="109"/>
      <c r="AH119" s="109"/>
      <c r="AI119" s="109"/>
      <c r="AJ119" s="109"/>
      <c r="AK119" s="109"/>
      <c r="AL119" s="109"/>
      <c r="AM119" s="109"/>
      <c r="AN119" s="109"/>
      <c r="AO119" s="109"/>
      <c r="AP119" s="109"/>
      <c r="AQ119" s="109"/>
      <c r="AR119" s="109"/>
      <c r="AS119" s="109"/>
      <c r="AT119" s="109"/>
      <c r="AU119" s="109"/>
      <c r="AV119" s="109"/>
      <c r="AW119" s="109"/>
      <c r="AX119" s="109"/>
      <c r="AY119" s="109"/>
      <c r="AZ119" s="109"/>
      <c r="BA119" s="109"/>
      <c r="BB119" s="109"/>
      <c r="BC119" s="109"/>
      <c r="BD119" s="109"/>
      <c r="BE119" s="109"/>
      <c r="BF119" s="109"/>
      <c r="BG119" s="109"/>
      <c r="BH119" s="109"/>
      <c r="BI119" s="109"/>
      <c r="BJ119" s="109"/>
      <c r="BK119" s="109"/>
      <c r="BL119" s="109"/>
      <c r="BM119" s="109"/>
      <c r="BN119" s="109"/>
      <c r="BO119" s="109"/>
      <c r="BP119" s="109"/>
      <c r="BQ119" s="109"/>
      <c r="BR119" s="109"/>
      <c r="BS119" s="109"/>
      <c r="BT119" s="109"/>
      <c r="BU119" s="109"/>
      <c r="BV119" s="109"/>
      <c r="BW119" s="109"/>
      <c r="BX119" s="109"/>
      <c r="BY119" s="109"/>
      <c r="BZ119" s="109"/>
      <c r="CA119" s="109"/>
      <c r="CB119" s="109"/>
      <c r="CC119" s="109"/>
      <c r="CD119" s="109"/>
      <c r="CE119" s="109"/>
      <c r="CF119" s="109"/>
    </row>
    <row r="120" spans="10:84">
      <c r="J120" s="109"/>
      <c r="K120" s="109"/>
      <c r="L120" s="109"/>
      <c r="M120" s="109"/>
      <c r="N120" s="109"/>
      <c r="O120" s="109"/>
      <c r="P120" s="109"/>
      <c r="Q120" s="109"/>
      <c r="R120" s="109"/>
      <c r="S120" s="109"/>
      <c r="T120" s="109"/>
      <c r="U120" s="109"/>
      <c r="V120" s="109"/>
      <c r="W120" s="109"/>
      <c r="X120" s="109"/>
      <c r="Y120" s="109"/>
      <c r="Z120" s="109"/>
      <c r="AA120" s="109"/>
      <c r="AB120" s="109"/>
      <c r="AC120" s="109"/>
      <c r="AD120" s="109"/>
      <c r="AE120" s="109"/>
      <c r="AF120" s="109"/>
      <c r="AG120" s="109"/>
      <c r="AH120" s="109"/>
      <c r="AI120" s="109"/>
      <c r="AJ120" s="109"/>
      <c r="AK120" s="109"/>
      <c r="AL120" s="109"/>
      <c r="AM120" s="109"/>
      <c r="AN120" s="109"/>
      <c r="AO120" s="109"/>
      <c r="AP120" s="109"/>
      <c r="AQ120" s="109"/>
      <c r="AR120" s="109"/>
      <c r="AS120" s="109"/>
      <c r="AT120" s="109"/>
      <c r="AU120" s="109"/>
      <c r="AV120" s="109"/>
      <c r="AW120" s="109"/>
      <c r="AX120" s="109"/>
      <c r="AY120" s="109"/>
      <c r="AZ120" s="109"/>
      <c r="BA120" s="109"/>
      <c r="BB120" s="109"/>
      <c r="BC120" s="109"/>
      <c r="BD120" s="109"/>
      <c r="BE120" s="109"/>
      <c r="BF120" s="109"/>
      <c r="BG120" s="109"/>
      <c r="BH120" s="109"/>
      <c r="BI120" s="109"/>
      <c r="BJ120" s="109"/>
      <c r="BK120" s="109"/>
      <c r="BL120" s="109"/>
      <c r="BM120" s="109"/>
      <c r="BN120" s="109"/>
      <c r="BO120" s="109"/>
      <c r="BP120" s="109"/>
      <c r="BQ120" s="109"/>
      <c r="BR120" s="109"/>
      <c r="BS120" s="109"/>
      <c r="BT120" s="109"/>
      <c r="BU120" s="109"/>
      <c r="BV120" s="109"/>
      <c r="BW120" s="109"/>
      <c r="BX120" s="109"/>
      <c r="BY120" s="109"/>
      <c r="BZ120" s="109"/>
      <c r="CA120" s="109"/>
      <c r="CB120" s="109"/>
      <c r="CC120" s="109"/>
      <c r="CD120" s="109"/>
      <c r="CE120" s="109"/>
      <c r="CF120" s="109"/>
    </row>
    <row r="121" spans="10:84">
      <c r="J121" s="109"/>
      <c r="K121" s="109"/>
      <c r="L121" s="109"/>
      <c r="M121" s="109"/>
      <c r="N121" s="109"/>
      <c r="O121" s="109"/>
      <c r="P121" s="109"/>
      <c r="Q121" s="109"/>
      <c r="R121" s="109"/>
      <c r="S121" s="109"/>
      <c r="T121" s="109"/>
      <c r="U121" s="109"/>
      <c r="V121" s="109"/>
      <c r="W121" s="109"/>
      <c r="X121" s="109"/>
      <c r="Y121" s="109"/>
      <c r="Z121" s="109"/>
      <c r="AA121" s="109"/>
      <c r="AB121" s="109"/>
      <c r="AC121" s="109"/>
      <c r="AD121" s="109"/>
      <c r="AE121" s="109"/>
      <c r="AF121" s="109"/>
      <c r="AG121" s="109"/>
      <c r="AH121" s="109"/>
      <c r="AI121" s="109"/>
      <c r="AJ121" s="109"/>
      <c r="AK121" s="109"/>
      <c r="AL121" s="109"/>
      <c r="AM121" s="109"/>
      <c r="AN121" s="109"/>
      <c r="AO121" s="109"/>
      <c r="AP121" s="109"/>
      <c r="AQ121" s="109"/>
      <c r="AR121" s="109"/>
      <c r="AS121" s="109"/>
      <c r="AT121" s="109"/>
      <c r="AU121" s="109"/>
      <c r="AV121" s="109"/>
      <c r="AW121" s="109"/>
      <c r="AX121" s="109"/>
      <c r="AY121" s="109"/>
      <c r="AZ121" s="109"/>
      <c r="BA121" s="109"/>
      <c r="BB121" s="109"/>
      <c r="BC121" s="109"/>
      <c r="BD121" s="109"/>
      <c r="BE121" s="109"/>
      <c r="BF121" s="109"/>
      <c r="BG121" s="109"/>
      <c r="BH121" s="109"/>
      <c r="BI121" s="109"/>
      <c r="BJ121" s="109"/>
      <c r="BK121" s="109"/>
      <c r="BL121" s="109"/>
      <c r="BM121" s="109"/>
      <c r="BN121" s="109"/>
      <c r="BO121" s="109"/>
      <c r="BP121" s="109"/>
      <c r="BQ121" s="109"/>
      <c r="BR121" s="109"/>
      <c r="BS121" s="109"/>
      <c r="BT121" s="109"/>
      <c r="BU121" s="109"/>
      <c r="BV121" s="109"/>
      <c r="BW121" s="109"/>
      <c r="BX121" s="109"/>
      <c r="BY121" s="109"/>
      <c r="BZ121" s="109"/>
      <c r="CA121" s="109"/>
      <c r="CB121" s="109"/>
      <c r="CC121" s="109"/>
      <c r="CD121" s="109"/>
      <c r="CE121" s="109"/>
      <c r="CF121" s="109"/>
    </row>
    <row r="122" spans="10:84">
      <c r="J122" s="109"/>
      <c r="K122" s="109"/>
      <c r="L122" s="109"/>
      <c r="M122" s="109"/>
      <c r="N122" s="109"/>
      <c r="O122" s="109"/>
      <c r="P122" s="109"/>
      <c r="Q122" s="109"/>
      <c r="R122" s="109"/>
      <c r="S122" s="109"/>
      <c r="T122" s="109"/>
      <c r="U122" s="109"/>
      <c r="V122" s="109"/>
      <c r="W122" s="109"/>
      <c r="X122" s="109"/>
      <c r="Y122" s="109"/>
      <c r="Z122" s="109"/>
      <c r="AA122" s="109"/>
      <c r="AB122" s="109"/>
      <c r="AC122" s="109"/>
      <c r="AD122" s="109"/>
      <c r="AE122" s="109"/>
      <c r="AF122" s="109"/>
      <c r="AG122" s="109"/>
      <c r="AH122" s="109"/>
      <c r="AI122" s="109"/>
      <c r="AJ122" s="109"/>
      <c r="AK122" s="109"/>
      <c r="AL122" s="109"/>
      <c r="AM122" s="109"/>
      <c r="AN122" s="109"/>
      <c r="AO122" s="109"/>
      <c r="AP122" s="109"/>
      <c r="AQ122" s="109"/>
      <c r="AR122" s="109"/>
      <c r="AS122" s="109"/>
      <c r="AT122" s="109"/>
      <c r="AU122" s="109"/>
      <c r="AV122" s="109"/>
      <c r="AW122" s="109"/>
      <c r="AX122" s="109"/>
      <c r="AY122" s="109"/>
      <c r="AZ122" s="109"/>
      <c r="BA122" s="109"/>
      <c r="BB122" s="109"/>
      <c r="BC122" s="109"/>
      <c r="BD122" s="109"/>
      <c r="BE122" s="109"/>
      <c r="BF122" s="109"/>
      <c r="BG122" s="109"/>
      <c r="BH122" s="109"/>
      <c r="BI122" s="109"/>
      <c r="BJ122" s="109"/>
      <c r="BK122" s="109"/>
      <c r="BL122" s="109"/>
      <c r="BM122" s="109"/>
      <c r="BN122" s="109"/>
      <c r="BO122" s="109"/>
      <c r="BP122" s="109"/>
      <c r="BQ122" s="109"/>
      <c r="BR122" s="109"/>
      <c r="BS122" s="109"/>
      <c r="BT122" s="109"/>
      <c r="BU122" s="109"/>
      <c r="BV122" s="109"/>
      <c r="BW122" s="109"/>
      <c r="BX122" s="109"/>
      <c r="BY122" s="109"/>
      <c r="BZ122" s="109"/>
      <c r="CA122" s="109"/>
      <c r="CB122" s="109"/>
      <c r="CC122" s="109"/>
      <c r="CD122" s="109"/>
      <c r="CE122" s="109"/>
      <c r="CF122" s="109"/>
    </row>
    <row r="123" spans="10:84">
      <c r="J123" s="109"/>
      <c r="K123" s="109"/>
      <c r="L123" s="109"/>
      <c r="M123" s="109"/>
      <c r="N123" s="109"/>
      <c r="O123" s="109"/>
      <c r="P123" s="109"/>
      <c r="Q123" s="109"/>
      <c r="R123" s="109"/>
      <c r="S123" s="109"/>
      <c r="T123" s="109"/>
      <c r="U123" s="109"/>
      <c r="V123" s="109"/>
      <c r="W123" s="109"/>
      <c r="X123" s="109"/>
      <c r="Y123" s="109"/>
      <c r="Z123" s="109"/>
      <c r="AA123" s="109"/>
      <c r="AB123" s="109"/>
      <c r="AC123" s="109"/>
      <c r="AD123" s="109"/>
      <c r="AE123" s="109"/>
      <c r="AF123" s="109"/>
      <c r="AG123" s="109"/>
      <c r="AH123" s="109"/>
      <c r="AI123" s="109"/>
      <c r="AJ123" s="109"/>
      <c r="AK123" s="109"/>
      <c r="AL123" s="109"/>
      <c r="AM123" s="109"/>
      <c r="AN123" s="109"/>
      <c r="AO123" s="109"/>
      <c r="AP123" s="109"/>
      <c r="AQ123" s="109"/>
      <c r="AR123" s="109"/>
      <c r="AS123" s="109"/>
      <c r="AT123" s="109"/>
      <c r="AU123" s="109"/>
      <c r="AV123" s="109"/>
      <c r="AW123" s="109"/>
      <c r="AX123" s="109"/>
      <c r="AY123" s="109"/>
      <c r="AZ123" s="109"/>
      <c r="BA123" s="109"/>
      <c r="BB123" s="109"/>
      <c r="BC123" s="109"/>
      <c r="BD123" s="109"/>
      <c r="BE123" s="109"/>
      <c r="BF123" s="109"/>
      <c r="BG123" s="109"/>
      <c r="BH123" s="109"/>
      <c r="BI123" s="109"/>
      <c r="BJ123" s="109"/>
      <c r="BK123" s="109"/>
      <c r="BL123" s="109"/>
      <c r="BM123" s="109"/>
      <c r="BN123" s="109"/>
      <c r="BO123" s="109"/>
      <c r="BP123" s="109"/>
      <c r="BQ123" s="109"/>
      <c r="BR123" s="109"/>
      <c r="BS123" s="109"/>
      <c r="BT123" s="109"/>
      <c r="BU123" s="109"/>
      <c r="BV123" s="109"/>
      <c r="BW123" s="109"/>
      <c r="BX123" s="109"/>
      <c r="BY123" s="109"/>
      <c r="BZ123" s="109"/>
      <c r="CA123" s="109"/>
      <c r="CB123" s="109"/>
      <c r="CC123" s="109"/>
      <c r="CD123" s="109"/>
      <c r="CE123" s="109"/>
      <c r="CF123" s="109"/>
    </row>
    <row r="124" spans="10:84">
      <c r="J124" s="109"/>
      <c r="K124" s="109"/>
      <c r="L124" s="109"/>
      <c r="M124" s="109"/>
      <c r="N124" s="109"/>
      <c r="O124" s="109"/>
      <c r="P124" s="109"/>
      <c r="Q124" s="109"/>
      <c r="R124" s="109"/>
      <c r="S124" s="109"/>
      <c r="T124" s="109"/>
      <c r="U124" s="109"/>
      <c r="V124" s="109"/>
      <c r="W124" s="109"/>
      <c r="X124" s="109"/>
      <c r="Y124" s="109"/>
      <c r="Z124" s="109"/>
      <c r="AA124" s="109"/>
      <c r="AB124" s="109"/>
      <c r="AC124" s="109"/>
      <c r="AD124" s="109"/>
      <c r="AE124" s="109"/>
      <c r="AF124" s="109"/>
      <c r="AG124" s="109"/>
      <c r="AH124" s="109"/>
      <c r="AI124" s="109"/>
      <c r="AJ124" s="109"/>
      <c r="AK124" s="109"/>
      <c r="AL124" s="109"/>
      <c r="AM124" s="109"/>
      <c r="AN124" s="109"/>
      <c r="AO124" s="109"/>
      <c r="AP124" s="109"/>
      <c r="AQ124" s="109"/>
      <c r="AR124" s="109"/>
      <c r="AS124" s="109"/>
      <c r="AT124" s="109"/>
      <c r="AU124" s="109"/>
      <c r="AV124" s="109"/>
      <c r="AW124" s="109"/>
      <c r="AX124" s="109"/>
      <c r="AY124" s="109"/>
      <c r="AZ124" s="109"/>
      <c r="BA124" s="109"/>
      <c r="BB124" s="109"/>
      <c r="BC124" s="109"/>
      <c r="BD124" s="109"/>
      <c r="BE124" s="109"/>
      <c r="BF124" s="109"/>
      <c r="BG124" s="109"/>
      <c r="BH124" s="109"/>
      <c r="BI124" s="109"/>
      <c r="BJ124" s="109"/>
      <c r="BK124" s="109"/>
      <c r="BL124" s="109"/>
      <c r="BM124" s="109"/>
      <c r="BN124" s="109"/>
      <c r="BO124" s="109"/>
      <c r="BP124" s="109"/>
      <c r="BQ124" s="109"/>
      <c r="BR124" s="109"/>
      <c r="BS124" s="109"/>
      <c r="BT124" s="109"/>
      <c r="BU124" s="109"/>
      <c r="BV124" s="109"/>
      <c r="BW124" s="109"/>
      <c r="BX124" s="109"/>
      <c r="BY124" s="109"/>
      <c r="BZ124" s="109"/>
      <c r="CA124" s="109"/>
      <c r="CB124" s="109"/>
      <c r="CC124" s="109"/>
      <c r="CD124" s="109"/>
      <c r="CE124" s="109"/>
      <c r="CF124" s="109"/>
    </row>
    <row r="125" spans="10:84">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109"/>
      <c r="AF125" s="109"/>
      <c r="AG125" s="109"/>
      <c r="AH125" s="109"/>
      <c r="AI125" s="109"/>
      <c r="AJ125" s="109"/>
      <c r="AK125" s="109"/>
      <c r="AL125" s="109"/>
      <c r="AM125" s="109"/>
      <c r="AN125" s="109"/>
      <c r="AO125" s="109"/>
      <c r="AP125" s="109"/>
      <c r="AQ125" s="109"/>
      <c r="AR125" s="109"/>
      <c r="AS125" s="109"/>
      <c r="AT125" s="109"/>
      <c r="AU125" s="109"/>
      <c r="AV125" s="109"/>
      <c r="AW125" s="109"/>
      <c r="AX125" s="109"/>
      <c r="AY125" s="109"/>
      <c r="AZ125" s="109"/>
      <c r="BA125" s="109"/>
      <c r="BB125" s="109"/>
      <c r="BC125" s="109"/>
      <c r="BD125" s="109"/>
      <c r="BE125" s="109"/>
      <c r="BF125" s="109"/>
      <c r="BG125" s="109"/>
      <c r="BH125" s="109"/>
      <c r="BI125" s="109"/>
      <c r="BJ125" s="109"/>
      <c r="BK125" s="109"/>
      <c r="BL125" s="109"/>
      <c r="BM125" s="109"/>
      <c r="BN125" s="109"/>
      <c r="BO125" s="109"/>
      <c r="BP125" s="109"/>
      <c r="BQ125" s="109"/>
      <c r="BR125" s="109"/>
      <c r="BS125" s="109"/>
      <c r="BT125" s="109"/>
      <c r="BU125" s="109"/>
      <c r="BV125" s="109"/>
      <c r="BW125" s="109"/>
      <c r="BX125" s="109"/>
      <c r="BY125" s="109"/>
      <c r="BZ125" s="109"/>
      <c r="CA125" s="109"/>
      <c r="CB125" s="109"/>
      <c r="CC125" s="109"/>
      <c r="CD125" s="109"/>
      <c r="CE125" s="109"/>
      <c r="CF125" s="109"/>
    </row>
    <row r="126" spans="10:84">
      <c r="J126" s="109"/>
      <c r="K126" s="109"/>
      <c r="L126" s="109"/>
      <c r="M126" s="109"/>
      <c r="N126" s="109"/>
      <c r="O126" s="109"/>
      <c r="P126" s="109"/>
      <c r="Q126" s="109"/>
      <c r="R126" s="109"/>
      <c r="S126" s="109"/>
      <c r="T126" s="109"/>
      <c r="U126" s="109"/>
      <c r="V126" s="109"/>
      <c r="W126" s="109"/>
      <c r="X126" s="109"/>
      <c r="Y126" s="109"/>
      <c r="Z126" s="109"/>
      <c r="AA126" s="109"/>
      <c r="AB126" s="109"/>
      <c r="AC126" s="109"/>
      <c r="AD126" s="109"/>
      <c r="AE126" s="109"/>
      <c r="AF126" s="109"/>
      <c r="AG126" s="109"/>
      <c r="AH126" s="109"/>
      <c r="AI126" s="109"/>
      <c r="AJ126" s="109"/>
      <c r="AK126" s="109"/>
      <c r="AL126" s="109"/>
      <c r="AM126" s="109"/>
      <c r="AN126" s="109"/>
      <c r="AO126" s="109"/>
      <c r="AP126" s="109"/>
      <c r="AQ126" s="109"/>
      <c r="AR126" s="109"/>
      <c r="AS126" s="109"/>
      <c r="AT126" s="109"/>
      <c r="AU126" s="109"/>
      <c r="AV126" s="109"/>
      <c r="AW126" s="109"/>
      <c r="AX126" s="109"/>
      <c r="AY126" s="109"/>
      <c r="AZ126" s="109"/>
      <c r="BA126" s="109"/>
      <c r="BB126" s="109"/>
      <c r="BC126" s="109"/>
      <c r="BD126" s="109"/>
      <c r="BE126" s="109"/>
      <c r="BF126" s="109"/>
      <c r="BG126" s="109"/>
      <c r="BH126" s="109"/>
      <c r="BI126" s="109"/>
      <c r="BJ126" s="109"/>
      <c r="BK126" s="109"/>
      <c r="BL126" s="109"/>
      <c r="BM126" s="109"/>
      <c r="BN126" s="109"/>
      <c r="BO126" s="109"/>
      <c r="BP126" s="109"/>
      <c r="BQ126" s="109"/>
      <c r="BR126" s="109"/>
      <c r="BS126" s="109"/>
      <c r="BT126" s="109"/>
      <c r="BU126" s="109"/>
      <c r="BV126" s="109"/>
      <c r="BW126" s="109"/>
      <c r="BX126" s="109"/>
      <c r="BY126" s="109"/>
      <c r="BZ126" s="109"/>
      <c r="CA126" s="109"/>
      <c r="CB126" s="109"/>
      <c r="CC126" s="109"/>
      <c r="CD126" s="109"/>
      <c r="CE126" s="109"/>
      <c r="CF126" s="109"/>
    </row>
    <row r="127" spans="10:84">
      <c r="J127" s="109"/>
      <c r="K127" s="109"/>
      <c r="L127" s="109"/>
      <c r="M127" s="109"/>
      <c r="N127" s="109"/>
      <c r="O127" s="109"/>
      <c r="P127" s="109"/>
      <c r="Q127" s="109"/>
      <c r="R127" s="109"/>
      <c r="S127" s="109"/>
      <c r="T127" s="109"/>
      <c r="U127" s="109"/>
      <c r="V127" s="109"/>
      <c r="W127" s="109"/>
      <c r="X127" s="109"/>
      <c r="Y127" s="109"/>
      <c r="Z127" s="109"/>
      <c r="AA127" s="109"/>
      <c r="AB127" s="109"/>
      <c r="AC127" s="109"/>
      <c r="AD127" s="109"/>
      <c r="AE127" s="109"/>
      <c r="AF127" s="109"/>
      <c r="AG127" s="109"/>
      <c r="AH127" s="109"/>
      <c r="AI127" s="109"/>
      <c r="AJ127" s="109"/>
      <c r="AK127" s="109"/>
      <c r="AL127" s="109"/>
      <c r="AM127" s="109"/>
      <c r="AN127" s="109"/>
      <c r="AO127" s="109"/>
      <c r="AP127" s="109"/>
      <c r="AQ127" s="109"/>
      <c r="AR127" s="109"/>
      <c r="AS127" s="109"/>
      <c r="AT127" s="109"/>
      <c r="AU127" s="109"/>
      <c r="AV127" s="109"/>
      <c r="AW127" s="109"/>
      <c r="AX127" s="109"/>
      <c r="AY127" s="109"/>
      <c r="AZ127" s="109"/>
      <c r="BA127" s="109"/>
      <c r="BB127" s="109"/>
      <c r="BC127" s="109"/>
      <c r="BD127" s="109"/>
      <c r="BE127" s="109"/>
      <c r="BF127" s="109"/>
      <c r="BG127" s="109"/>
      <c r="BH127" s="109"/>
      <c r="BI127" s="109"/>
      <c r="BJ127" s="109"/>
      <c r="BK127" s="109"/>
      <c r="BL127" s="109"/>
      <c r="BM127" s="109"/>
      <c r="BN127" s="109"/>
      <c r="BO127" s="109"/>
      <c r="BP127" s="109"/>
      <c r="BQ127" s="109"/>
      <c r="BR127" s="109"/>
      <c r="BS127" s="109"/>
      <c r="BT127" s="109"/>
      <c r="BU127" s="109"/>
      <c r="BV127" s="109"/>
      <c r="BW127" s="109"/>
      <c r="BX127" s="109"/>
      <c r="BY127" s="109"/>
      <c r="BZ127" s="109"/>
      <c r="CA127" s="109"/>
      <c r="CB127" s="109"/>
      <c r="CC127" s="109"/>
      <c r="CD127" s="109"/>
      <c r="CE127" s="109"/>
      <c r="CF127" s="109"/>
    </row>
    <row r="128" spans="10:84">
      <c r="J128" s="109"/>
      <c r="K128" s="109"/>
      <c r="L128" s="109"/>
      <c r="M128" s="109"/>
      <c r="N128" s="109"/>
      <c r="O128" s="109"/>
      <c r="P128" s="109"/>
      <c r="Q128" s="109"/>
      <c r="R128" s="109"/>
      <c r="S128" s="109"/>
      <c r="T128" s="109"/>
      <c r="U128" s="109"/>
      <c r="V128" s="109"/>
      <c r="W128" s="109"/>
      <c r="X128" s="109"/>
      <c r="Y128" s="109"/>
      <c r="Z128" s="109"/>
      <c r="AA128" s="109"/>
      <c r="AB128" s="109"/>
      <c r="AC128" s="109"/>
      <c r="AD128" s="109"/>
      <c r="AE128" s="109"/>
      <c r="AF128" s="109"/>
      <c r="AG128" s="109"/>
      <c r="AH128" s="109"/>
      <c r="AI128" s="109"/>
      <c r="AJ128" s="109"/>
      <c r="AK128" s="109"/>
      <c r="AL128" s="109"/>
      <c r="AM128" s="109"/>
      <c r="AN128" s="109"/>
      <c r="AO128" s="109"/>
      <c r="AP128" s="109"/>
      <c r="AQ128" s="109"/>
      <c r="AR128" s="109"/>
      <c r="AS128" s="109"/>
      <c r="AT128" s="109"/>
      <c r="AU128" s="109"/>
      <c r="AV128" s="109"/>
      <c r="AW128" s="109"/>
      <c r="AX128" s="109"/>
      <c r="AY128" s="109"/>
      <c r="AZ128" s="109"/>
      <c r="BA128" s="109"/>
      <c r="BB128" s="109"/>
      <c r="BC128" s="109"/>
      <c r="BD128" s="109"/>
      <c r="BE128" s="109"/>
      <c r="BF128" s="109"/>
      <c r="BG128" s="109"/>
      <c r="BH128" s="109"/>
      <c r="BI128" s="109"/>
      <c r="BJ128" s="109"/>
      <c r="BK128" s="109"/>
      <c r="BL128" s="109"/>
      <c r="BM128" s="109"/>
      <c r="BN128" s="109"/>
      <c r="BO128" s="109"/>
      <c r="BP128" s="109"/>
      <c r="BQ128" s="109"/>
      <c r="BR128" s="109"/>
      <c r="BS128" s="109"/>
      <c r="BT128" s="109"/>
      <c r="BU128" s="109"/>
      <c r="BV128" s="109"/>
      <c r="BW128" s="109"/>
      <c r="BX128" s="109"/>
      <c r="BY128" s="109"/>
      <c r="BZ128" s="109"/>
      <c r="CA128" s="109"/>
      <c r="CB128" s="109"/>
      <c r="CC128" s="109"/>
      <c r="CD128" s="109"/>
      <c r="CE128" s="109"/>
      <c r="CF128" s="109"/>
    </row>
    <row r="129" spans="10:84">
      <c r="J129" s="109"/>
      <c r="K129" s="109"/>
      <c r="L129" s="109"/>
      <c r="M129" s="109"/>
      <c r="N129" s="109"/>
      <c r="O129" s="109"/>
      <c r="P129" s="109"/>
      <c r="Q129" s="109"/>
      <c r="R129" s="109"/>
      <c r="S129" s="109"/>
      <c r="T129" s="109"/>
      <c r="U129" s="109"/>
      <c r="V129" s="109"/>
      <c r="W129" s="109"/>
      <c r="X129" s="109"/>
      <c r="Y129" s="109"/>
      <c r="Z129" s="109"/>
      <c r="AA129" s="109"/>
      <c r="AB129" s="109"/>
      <c r="AC129" s="109"/>
      <c r="AD129" s="109"/>
      <c r="AE129" s="109"/>
      <c r="AF129" s="109"/>
      <c r="AG129" s="109"/>
      <c r="AH129" s="109"/>
      <c r="AI129" s="109"/>
      <c r="AJ129" s="109"/>
      <c r="AK129" s="109"/>
      <c r="AL129" s="109"/>
      <c r="AM129" s="109"/>
      <c r="AN129" s="109"/>
      <c r="AO129" s="109"/>
      <c r="AP129" s="109"/>
      <c r="AQ129" s="109"/>
      <c r="AR129" s="109"/>
      <c r="AS129" s="109"/>
      <c r="AT129" s="109"/>
      <c r="AU129" s="109"/>
      <c r="AV129" s="109"/>
      <c r="AW129" s="109"/>
      <c r="AX129" s="109"/>
      <c r="AY129" s="109"/>
      <c r="AZ129" s="109"/>
      <c r="BA129" s="109"/>
      <c r="BB129" s="109"/>
      <c r="BC129" s="109"/>
      <c r="BD129" s="109"/>
      <c r="BE129" s="109"/>
      <c r="BF129" s="109"/>
      <c r="BG129" s="109"/>
      <c r="BH129" s="109"/>
      <c r="BI129" s="109"/>
      <c r="BJ129" s="109"/>
      <c r="BK129" s="109"/>
      <c r="BL129" s="109"/>
      <c r="BM129" s="109"/>
      <c r="BN129" s="109"/>
      <c r="BO129" s="109"/>
      <c r="BP129" s="109"/>
      <c r="BQ129" s="109"/>
      <c r="BR129" s="109"/>
      <c r="BS129" s="109"/>
      <c r="BT129" s="109"/>
      <c r="BU129" s="109"/>
      <c r="BV129" s="109"/>
      <c r="BW129" s="109"/>
      <c r="BX129" s="109"/>
      <c r="BY129" s="109"/>
      <c r="BZ129" s="109"/>
      <c r="CA129" s="109"/>
      <c r="CB129" s="109"/>
      <c r="CC129" s="109"/>
      <c r="CD129" s="109"/>
      <c r="CE129" s="109"/>
      <c r="CF129" s="109"/>
    </row>
    <row r="130" spans="10:84">
      <c r="J130" s="109"/>
      <c r="K130" s="109"/>
      <c r="L130" s="109"/>
      <c r="M130" s="109"/>
      <c r="N130" s="109"/>
      <c r="O130" s="109"/>
      <c r="P130" s="109"/>
      <c r="Q130" s="109"/>
      <c r="R130" s="109"/>
      <c r="S130" s="109"/>
      <c r="T130" s="109"/>
      <c r="U130" s="109"/>
      <c r="V130" s="109"/>
      <c r="W130" s="109"/>
      <c r="X130" s="109"/>
      <c r="Y130" s="109"/>
      <c r="Z130" s="109"/>
      <c r="AA130" s="109"/>
      <c r="AB130" s="109"/>
      <c r="AC130" s="109"/>
      <c r="AD130" s="109"/>
      <c r="AE130" s="109"/>
      <c r="AF130" s="109"/>
      <c r="AG130" s="109"/>
      <c r="AH130" s="109"/>
      <c r="AI130" s="109"/>
      <c r="AJ130" s="109"/>
      <c r="AK130" s="109"/>
      <c r="AL130" s="109"/>
      <c r="AM130" s="109"/>
      <c r="AN130" s="109"/>
      <c r="AO130" s="109"/>
      <c r="AP130" s="109"/>
      <c r="AQ130" s="109"/>
      <c r="AR130" s="109"/>
      <c r="AS130" s="109"/>
      <c r="AT130" s="109"/>
      <c r="AU130" s="109"/>
      <c r="AV130" s="109"/>
      <c r="AW130" s="109"/>
      <c r="AX130" s="109"/>
      <c r="AY130" s="109"/>
      <c r="AZ130" s="109"/>
      <c r="BA130" s="109"/>
      <c r="BB130" s="109"/>
      <c r="BC130" s="109"/>
      <c r="BD130" s="109"/>
      <c r="BE130" s="109"/>
      <c r="BF130" s="109"/>
      <c r="BG130" s="109"/>
      <c r="BH130" s="109"/>
      <c r="BI130" s="109"/>
      <c r="BJ130" s="109"/>
      <c r="BK130" s="109"/>
      <c r="BL130" s="109"/>
      <c r="BM130" s="109"/>
      <c r="BN130" s="109"/>
      <c r="BO130" s="109"/>
      <c r="BP130" s="109"/>
      <c r="BQ130" s="109"/>
      <c r="BR130" s="109"/>
      <c r="BS130" s="109"/>
      <c r="BT130" s="109"/>
      <c r="BU130" s="109"/>
      <c r="BV130" s="109"/>
      <c r="BW130" s="109"/>
      <c r="BX130" s="109"/>
      <c r="BY130" s="109"/>
      <c r="BZ130" s="109"/>
      <c r="CA130" s="109"/>
      <c r="CB130" s="109"/>
      <c r="CC130" s="109"/>
      <c r="CD130" s="109"/>
      <c r="CE130" s="109"/>
      <c r="CF130" s="109"/>
    </row>
    <row r="131" spans="10:84">
      <c r="J131" s="109"/>
      <c r="K131" s="109"/>
      <c r="L131" s="109"/>
      <c r="M131" s="109"/>
      <c r="N131" s="109"/>
      <c r="O131" s="109"/>
      <c r="P131" s="109"/>
      <c r="Q131" s="109"/>
      <c r="R131" s="109"/>
      <c r="S131" s="109"/>
      <c r="T131" s="109"/>
      <c r="U131" s="109"/>
      <c r="V131" s="109"/>
      <c r="W131" s="109"/>
      <c r="X131" s="109"/>
      <c r="Y131" s="109"/>
      <c r="Z131" s="109"/>
      <c r="AA131" s="109"/>
      <c r="AB131" s="109"/>
      <c r="AC131" s="109"/>
      <c r="AD131" s="109"/>
      <c r="AE131" s="109"/>
      <c r="AF131" s="109"/>
      <c r="AG131" s="109"/>
      <c r="AH131" s="109"/>
      <c r="AI131" s="109"/>
      <c r="AJ131" s="109"/>
      <c r="AK131" s="109"/>
      <c r="AL131" s="109"/>
      <c r="AM131" s="109"/>
      <c r="AN131" s="109"/>
      <c r="AO131" s="109"/>
      <c r="AP131" s="109"/>
      <c r="AQ131" s="109"/>
      <c r="AR131" s="109"/>
      <c r="AS131" s="109"/>
      <c r="AT131" s="109"/>
      <c r="AU131" s="109"/>
      <c r="AV131" s="109"/>
      <c r="AW131" s="109"/>
      <c r="AX131" s="109"/>
      <c r="AY131" s="109"/>
      <c r="AZ131" s="109"/>
      <c r="BA131" s="109"/>
      <c r="BB131" s="109"/>
      <c r="BC131" s="109"/>
      <c r="BD131" s="109"/>
      <c r="BE131" s="109"/>
      <c r="BF131" s="109"/>
      <c r="BG131" s="109"/>
      <c r="BH131" s="109"/>
      <c r="BI131" s="109"/>
      <c r="BJ131" s="109"/>
      <c r="BK131" s="109"/>
      <c r="BL131" s="109"/>
      <c r="BM131" s="109"/>
      <c r="BN131" s="109"/>
      <c r="BO131" s="109"/>
      <c r="BP131" s="109"/>
      <c r="BQ131" s="109"/>
      <c r="BR131" s="109"/>
      <c r="BS131" s="109"/>
      <c r="BT131" s="109"/>
      <c r="BU131" s="109"/>
      <c r="BV131" s="109"/>
      <c r="BW131" s="109"/>
      <c r="BX131" s="109"/>
      <c r="BY131" s="109"/>
      <c r="BZ131" s="109"/>
      <c r="CA131" s="109"/>
      <c r="CB131" s="109"/>
      <c r="CC131" s="109"/>
      <c r="CD131" s="109"/>
      <c r="CE131" s="109"/>
      <c r="CF131" s="109"/>
    </row>
    <row r="132" spans="10:84">
      <c r="J132" s="109"/>
      <c r="K132" s="109"/>
      <c r="L132" s="109"/>
      <c r="M132" s="109"/>
      <c r="N132" s="109"/>
      <c r="O132" s="109"/>
      <c r="P132" s="109"/>
      <c r="Q132" s="109"/>
      <c r="R132" s="109"/>
      <c r="S132" s="109"/>
      <c r="T132" s="109"/>
      <c r="U132" s="109"/>
      <c r="V132" s="109"/>
      <c r="W132" s="109"/>
      <c r="X132" s="109"/>
      <c r="Y132" s="109"/>
      <c r="Z132" s="109"/>
      <c r="AA132" s="109"/>
      <c r="AB132" s="109"/>
      <c r="AC132" s="109"/>
      <c r="AD132" s="109"/>
      <c r="AE132" s="109"/>
      <c r="AF132" s="109"/>
      <c r="AG132" s="109"/>
      <c r="AH132" s="109"/>
      <c r="AI132" s="109"/>
      <c r="AJ132" s="109"/>
      <c r="AK132" s="109"/>
      <c r="AL132" s="109"/>
      <c r="AM132" s="109"/>
      <c r="AN132" s="109"/>
      <c r="AO132" s="109"/>
      <c r="AP132" s="109"/>
      <c r="AQ132" s="109"/>
      <c r="AR132" s="109"/>
      <c r="AS132" s="109"/>
      <c r="AT132" s="109"/>
      <c r="AU132" s="109"/>
      <c r="AV132" s="109"/>
      <c r="AW132" s="109"/>
      <c r="AX132" s="109"/>
      <c r="AY132" s="109"/>
      <c r="AZ132" s="109"/>
      <c r="BA132" s="109"/>
      <c r="BB132" s="109"/>
      <c r="BC132" s="109"/>
      <c r="BD132" s="109"/>
      <c r="BE132" s="109"/>
      <c r="BF132" s="109"/>
      <c r="BG132" s="109"/>
      <c r="BH132" s="109"/>
      <c r="BI132" s="109"/>
      <c r="BJ132" s="109"/>
      <c r="BK132" s="109"/>
      <c r="BL132" s="109"/>
      <c r="BM132" s="109"/>
      <c r="BN132" s="109"/>
      <c r="BO132" s="109"/>
      <c r="BP132" s="109"/>
      <c r="BQ132" s="109"/>
      <c r="BR132" s="109"/>
      <c r="BS132" s="109"/>
      <c r="BT132" s="109"/>
      <c r="BU132" s="109"/>
      <c r="BV132" s="109"/>
      <c r="BW132" s="109"/>
      <c r="BX132" s="109"/>
      <c r="BY132" s="109"/>
      <c r="BZ132" s="109"/>
      <c r="CA132" s="109"/>
      <c r="CB132" s="109"/>
      <c r="CC132" s="109"/>
      <c r="CD132" s="109"/>
      <c r="CE132" s="109"/>
      <c r="CF132" s="109"/>
    </row>
    <row r="133" spans="10:84">
      <c r="J133" s="109"/>
      <c r="K133" s="109"/>
      <c r="L133" s="109"/>
      <c r="M133" s="109"/>
      <c r="N133" s="109"/>
      <c r="O133" s="109"/>
      <c r="P133" s="109"/>
      <c r="Q133" s="109"/>
      <c r="R133" s="109"/>
      <c r="S133" s="109"/>
      <c r="T133" s="109"/>
      <c r="U133" s="109"/>
      <c r="V133" s="109"/>
      <c r="W133" s="109"/>
      <c r="X133" s="109"/>
      <c r="Y133" s="109"/>
      <c r="Z133" s="109"/>
      <c r="AA133" s="109"/>
      <c r="AB133" s="109"/>
      <c r="AC133" s="109"/>
      <c r="AD133" s="109"/>
      <c r="AE133" s="109"/>
      <c r="AF133" s="109"/>
      <c r="AG133" s="109"/>
      <c r="AH133" s="109"/>
      <c r="AI133" s="109"/>
      <c r="AJ133" s="109"/>
      <c r="AK133" s="109"/>
      <c r="AL133" s="109"/>
      <c r="AM133" s="109"/>
      <c r="AN133" s="109"/>
      <c r="AO133" s="109"/>
      <c r="AP133" s="109"/>
      <c r="AQ133" s="109"/>
      <c r="AR133" s="109"/>
      <c r="AS133" s="109"/>
      <c r="AT133" s="109"/>
      <c r="AU133" s="109"/>
      <c r="AV133" s="109"/>
      <c r="AW133" s="109"/>
      <c r="AX133" s="109"/>
      <c r="AY133" s="109"/>
      <c r="AZ133" s="109"/>
      <c r="BA133" s="109"/>
      <c r="BB133" s="109"/>
      <c r="BC133" s="109"/>
      <c r="BD133" s="109"/>
      <c r="BE133" s="109"/>
      <c r="BF133" s="109"/>
      <c r="BG133" s="109"/>
      <c r="BH133" s="109"/>
      <c r="BI133" s="109"/>
      <c r="BJ133" s="109"/>
      <c r="BK133" s="109"/>
      <c r="BL133" s="109"/>
      <c r="BM133" s="109"/>
      <c r="BN133" s="109"/>
      <c r="BO133" s="109"/>
      <c r="BP133" s="109"/>
      <c r="BQ133" s="109"/>
      <c r="BR133" s="109"/>
      <c r="BS133" s="109"/>
      <c r="BT133" s="109"/>
      <c r="BU133" s="109"/>
      <c r="BV133" s="109"/>
      <c r="BW133" s="109"/>
      <c r="BX133" s="109"/>
      <c r="BY133" s="109"/>
      <c r="BZ133" s="109"/>
      <c r="CA133" s="109"/>
      <c r="CB133" s="109"/>
      <c r="CC133" s="109"/>
      <c r="CD133" s="109"/>
      <c r="CE133" s="109"/>
      <c r="CF133" s="109"/>
    </row>
    <row r="134" spans="10:84">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09"/>
      <c r="AK134" s="109"/>
      <c r="AL134" s="109"/>
      <c r="AM134" s="109"/>
      <c r="AN134" s="109"/>
      <c r="AO134" s="109"/>
      <c r="AP134" s="109"/>
      <c r="AQ134" s="109"/>
      <c r="AR134" s="109"/>
      <c r="AS134" s="109"/>
      <c r="AT134" s="109"/>
      <c r="AU134" s="109"/>
      <c r="AV134" s="109"/>
      <c r="AW134" s="109"/>
      <c r="AX134" s="109"/>
      <c r="AY134" s="109"/>
      <c r="AZ134" s="109"/>
      <c r="BA134" s="109"/>
      <c r="BB134" s="109"/>
      <c r="BC134" s="109"/>
      <c r="BD134" s="109"/>
      <c r="BE134" s="109"/>
      <c r="BF134" s="109"/>
      <c r="BG134" s="109"/>
      <c r="BH134" s="109"/>
      <c r="BI134" s="109"/>
      <c r="BJ134" s="109"/>
      <c r="BK134" s="109"/>
      <c r="BL134" s="109"/>
      <c r="BM134" s="109"/>
      <c r="BN134" s="109"/>
      <c r="BO134" s="109"/>
      <c r="BP134" s="109"/>
      <c r="BQ134" s="109"/>
      <c r="BR134" s="109"/>
      <c r="BS134" s="109"/>
      <c r="BT134" s="109"/>
      <c r="BU134" s="109"/>
      <c r="BV134" s="109"/>
      <c r="BW134" s="109"/>
      <c r="BX134" s="109"/>
      <c r="BY134" s="109"/>
      <c r="BZ134" s="109"/>
      <c r="CA134" s="109"/>
      <c r="CB134" s="109"/>
      <c r="CC134" s="109"/>
      <c r="CD134" s="109"/>
      <c r="CE134" s="109"/>
      <c r="CF134" s="109"/>
    </row>
    <row r="135" spans="10:84">
      <c r="J135" s="109"/>
      <c r="K135" s="109"/>
      <c r="L135" s="109"/>
      <c r="M135" s="109"/>
      <c r="N135" s="109"/>
      <c r="O135" s="109"/>
      <c r="P135" s="109"/>
      <c r="Q135" s="109"/>
      <c r="R135" s="109"/>
      <c r="S135" s="109"/>
      <c r="T135" s="109"/>
      <c r="U135" s="109"/>
      <c r="V135" s="109"/>
      <c r="W135" s="109"/>
      <c r="X135" s="109"/>
      <c r="Y135" s="109"/>
      <c r="Z135" s="109"/>
      <c r="AA135" s="109"/>
      <c r="AB135" s="109"/>
      <c r="AC135" s="109"/>
      <c r="AD135" s="109"/>
      <c r="AE135" s="109"/>
      <c r="AF135" s="109"/>
      <c r="AG135" s="109"/>
      <c r="AH135" s="109"/>
      <c r="AI135" s="109"/>
      <c r="AJ135" s="109"/>
      <c r="AK135" s="109"/>
      <c r="AL135" s="109"/>
      <c r="AM135" s="109"/>
      <c r="AN135" s="109"/>
      <c r="AO135" s="109"/>
      <c r="AP135" s="109"/>
      <c r="AQ135" s="109"/>
      <c r="AR135" s="109"/>
      <c r="AS135" s="109"/>
      <c r="AT135" s="109"/>
      <c r="AU135" s="109"/>
      <c r="AV135" s="109"/>
      <c r="AW135" s="109"/>
      <c r="AX135" s="109"/>
      <c r="AY135" s="109"/>
      <c r="AZ135" s="109"/>
      <c r="BA135" s="109"/>
      <c r="BB135" s="109"/>
      <c r="BC135" s="109"/>
      <c r="BD135" s="109"/>
      <c r="BE135" s="109"/>
      <c r="BF135" s="109"/>
      <c r="BG135" s="109"/>
      <c r="BH135" s="109"/>
      <c r="BI135" s="109"/>
      <c r="BJ135" s="109"/>
      <c r="BK135" s="109"/>
      <c r="BL135" s="109"/>
      <c r="BM135" s="109"/>
      <c r="BN135" s="109"/>
      <c r="BO135" s="109"/>
      <c r="BP135" s="109"/>
      <c r="BQ135" s="109"/>
      <c r="BR135" s="109"/>
      <c r="BS135" s="109"/>
      <c r="BT135" s="109"/>
      <c r="BU135" s="109"/>
      <c r="BV135" s="109"/>
      <c r="BW135" s="109"/>
      <c r="BX135" s="109"/>
      <c r="BY135" s="109"/>
      <c r="BZ135" s="109"/>
      <c r="CA135" s="109"/>
      <c r="CB135" s="109"/>
      <c r="CC135" s="109"/>
      <c r="CD135" s="109"/>
      <c r="CE135" s="109"/>
      <c r="CF135" s="109"/>
    </row>
    <row r="136" spans="10:84">
      <c r="J136" s="109"/>
      <c r="K136" s="109"/>
      <c r="L136" s="109"/>
      <c r="M136" s="109"/>
      <c r="N136" s="109"/>
      <c r="O136" s="109"/>
      <c r="P136" s="109"/>
      <c r="Q136" s="109"/>
      <c r="R136" s="109"/>
      <c r="S136" s="109"/>
      <c r="T136" s="109"/>
      <c r="U136" s="109"/>
      <c r="V136" s="109"/>
      <c r="W136" s="109"/>
      <c r="X136" s="109"/>
      <c r="Y136" s="109"/>
      <c r="Z136" s="109"/>
      <c r="AA136" s="109"/>
      <c r="AB136" s="109"/>
      <c r="AC136" s="109"/>
      <c r="AD136" s="109"/>
      <c r="AE136" s="109"/>
      <c r="AF136" s="109"/>
      <c r="AG136" s="109"/>
      <c r="AH136" s="109"/>
      <c r="AI136" s="109"/>
      <c r="AJ136" s="109"/>
      <c r="AK136" s="109"/>
      <c r="AL136" s="109"/>
      <c r="AM136" s="109"/>
      <c r="AN136" s="109"/>
      <c r="AO136" s="109"/>
      <c r="AP136" s="109"/>
      <c r="AQ136" s="109"/>
      <c r="AR136" s="109"/>
      <c r="AS136" s="109"/>
      <c r="AT136" s="109"/>
      <c r="AU136" s="109"/>
      <c r="AV136" s="109"/>
      <c r="AW136" s="109"/>
      <c r="AX136" s="109"/>
      <c r="AY136" s="109"/>
      <c r="AZ136" s="109"/>
      <c r="BA136" s="109"/>
      <c r="BB136" s="109"/>
      <c r="BC136" s="109"/>
      <c r="BD136" s="109"/>
      <c r="BE136" s="109"/>
      <c r="BF136" s="109"/>
      <c r="BG136" s="109"/>
      <c r="BH136" s="109"/>
      <c r="BI136" s="109"/>
      <c r="BJ136" s="109"/>
      <c r="BK136" s="109"/>
      <c r="BL136" s="109"/>
      <c r="BM136" s="109"/>
      <c r="BN136" s="109"/>
      <c r="BO136" s="109"/>
      <c r="BP136" s="109"/>
      <c r="BQ136" s="109"/>
      <c r="BR136" s="109"/>
      <c r="BS136" s="109"/>
      <c r="BT136" s="109"/>
      <c r="BU136" s="109"/>
      <c r="BV136" s="109"/>
      <c r="BW136" s="109"/>
      <c r="BX136" s="109"/>
      <c r="BY136" s="109"/>
      <c r="BZ136" s="109"/>
      <c r="CA136" s="109"/>
      <c r="CB136" s="109"/>
      <c r="CC136" s="109"/>
      <c r="CD136" s="109"/>
      <c r="CE136" s="109"/>
      <c r="CF136" s="109"/>
    </row>
    <row r="137" spans="10:84">
      <c r="J137" s="109"/>
      <c r="K137" s="109"/>
      <c r="L137" s="109"/>
      <c r="M137" s="109"/>
      <c r="N137" s="109"/>
      <c r="O137" s="109"/>
      <c r="P137" s="109"/>
      <c r="Q137" s="109"/>
      <c r="R137" s="109"/>
      <c r="S137" s="109"/>
      <c r="T137" s="109"/>
      <c r="U137" s="109"/>
      <c r="V137" s="109"/>
      <c r="W137" s="109"/>
      <c r="X137" s="109"/>
      <c r="Y137" s="109"/>
      <c r="Z137" s="109"/>
      <c r="AA137" s="109"/>
      <c r="AB137" s="109"/>
      <c r="AC137" s="109"/>
      <c r="AD137" s="109"/>
      <c r="AE137" s="109"/>
      <c r="AF137" s="109"/>
      <c r="AG137" s="109"/>
      <c r="AH137" s="109"/>
      <c r="AI137" s="109"/>
      <c r="AJ137" s="109"/>
      <c r="AK137" s="109"/>
      <c r="AL137" s="109"/>
      <c r="AM137" s="109"/>
      <c r="AN137" s="109"/>
      <c r="AO137" s="109"/>
      <c r="AP137" s="109"/>
      <c r="AQ137" s="109"/>
      <c r="AR137" s="109"/>
      <c r="AS137" s="109"/>
      <c r="AT137" s="109"/>
      <c r="AU137" s="109"/>
      <c r="AV137" s="109"/>
      <c r="AW137" s="109"/>
      <c r="AX137" s="109"/>
      <c r="AY137" s="109"/>
      <c r="AZ137" s="109"/>
      <c r="BA137" s="109"/>
      <c r="BB137" s="109"/>
      <c r="BC137" s="109"/>
      <c r="BD137" s="109"/>
      <c r="BE137" s="109"/>
      <c r="BF137" s="109"/>
      <c r="BG137" s="109"/>
      <c r="BH137" s="109"/>
      <c r="BI137" s="109"/>
      <c r="BJ137" s="109"/>
      <c r="BK137" s="109"/>
      <c r="BL137" s="109"/>
      <c r="BM137" s="109"/>
      <c r="BN137" s="109"/>
      <c r="BO137" s="109"/>
      <c r="BP137" s="109"/>
      <c r="BQ137" s="109"/>
      <c r="BR137" s="109"/>
      <c r="BS137" s="109"/>
      <c r="BT137" s="109"/>
      <c r="BU137" s="109"/>
      <c r="BV137" s="109"/>
      <c r="BW137" s="109"/>
      <c r="BX137" s="109"/>
      <c r="BY137" s="109"/>
      <c r="BZ137" s="109"/>
      <c r="CA137" s="109"/>
      <c r="CB137" s="109"/>
      <c r="CC137" s="109"/>
      <c r="CD137" s="109"/>
      <c r="CE137" s="109"/>
      <c r="CF137" s="109"/>
    </row>
    <row r="138" spans="10:84">
      <c r="J138" s="109"/>
      <c r="K138" s="109"/>
      <c r="L138" s="109"/>
      <c r="M138" s="109"/>
      <c r="N138" s="109"/>
      <c r="O138" s="109"/>
      <c r="P138" s="109"/>
      <c r="Q138" s="109"/>
      <c r="R138" s="109"/>
      <c r="S138" s="109"/>
      <c r="T138" s="109"/>
      <c r="U138" s="109"/>
      <c r="V138" s="109"/>
      <c r="W138" s="109"/>
      <c r="X138" s="109"/>
      <c r="Y138" s="109"/>
      <c r="Z138" s="109"/>
      <c r="AA138" s="109"/>
      <c r="AB138" s="109"/>
      <c r="AC138" s="109"/>
      <c r="AD138" s="109"/>
      <c r="AE138" s="109"/>
      <c r="AF138" s="109"/>
      <c r="AG138" s="109"/>
      <c r="AH138" s="109"/>
      <c r="AI138" s="109"/>
      <c r="AJ138" s="109"/>
      <c r="AK138" s="109"/>
      <c r="AL138" s="109"/>
      <c r="AM138" s="109"/>
      <c r="AN138" s="109"/>
      <c r="AO138" s="109"/>
      <c r="AP138" s="109"/>
      <c r="AQ138" s="109"/>
      <c r="AR138" s="109"/>
      <c r="AS138" s="109"/>
      <c r="AT138" s="109"/>
      <c r="AU138" s="109"/>
      <c r="AV138" s="109"/>
      <c r="AW138" s="109"/>
      <c r="AX138" s="109"/>
      <c r="AY138" s="109"/>
      <c r="AZ138" s="109"/>
      <c r="BA138" s="109"/>
      <c r="BB138" s="109"/>
      <c r="BC138" s="109"/>
      <c r="BD138" s="109"/>
      <c r="BE138" s="109"/>
      <c r="BF138" s="109"/>
      <c r="BG138" s="109"/>
      <c r="BH138" s="109"/>
      <c r="BI138" s="109"/>
      <c r="BJ138" s="109"/>
      <c r="BK138" s="109"/>
      <c r="BL138" s="109"/>
      <c r="BM138" s="109"/>
      <c r="BN138" s="109"/>
      <c r="BO138" s="109"/>
      <c r="BP138" s="109"/>
      <c r="BQ138" s="109"/>
      <c r="BR138" s="109"/>
      <c r="BS138" s="109"/>
      <c r="BT138" s="109"/>
      <c r="BU138" s="109"/>
      <c r="BV138" s="109"/>
      <c r="BW138" s="109"/>
      <c r="BX138" s="109"/>
      <c r="BY138" s="109"/>
      <c r="BZ138" s="109"/>
      <c r="CA138" s="109"/>
      <c r="CB138" s="109"/>
      <c r="CC138" s="109"/>
      <c r="CD138" s="109"/>
      <c r="CE138" s="109"/>
      <c r="CF138" s="109"/>
    </row>
    <row r="139" spans="10:84">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109"/>
      <c r="AF139" s="109"/>
      <c r="AG139" s="109"/>
      <c r="AH139" s="109"/>
      <c r="AI139" s="109"/>
      <c r="AJ139" s="109"/>
      <c r="AK139" s="109"/>
      <c r="AL139" s="109"/>
      <c r="AM139" s="109"/>
      <c r="AN139" s="109"/>
      <c r="AO139" s="109"/>
      <c r="AP139" s="109"/>
      <c r="AQ139" s="109"/>
      <c r="AR139" s="109"/>
      <c r="AS139" s="109"/>
      <c r="AT139" s="109"/>
      <c r="AU139" s="109"/>
      <c r="AV139" s="109"/>
      <c r="AW139" s="109"/>
      <c r="AX139" s="109"/>
      <c r="AY139" s="109"/>
      <c r="AZ139" s="109"/>
      <c r="BA139" s="109"/>
      <c r="BB139" s="109"/>
      <c r="BC139" s="109"/>
      <c r="BD139" s="109"/>
      <c r="BE139" s="109"/>
      <c r="BF139" s="109"/>
      <c r="BG139" s="109"/>
      <c r="BH139" s="109"/>
      <c r="BI139" s="109"/>
      <c r="BJ139" s="109"/>
      <c r="BK139" s="109"/>
      <c r="BL139" s="109"/>
      <c r="BM139" s="109"/>
      <c r="BN139" s="109"/>
      <c r="BO139" s="109"/>
      <c r="BP139" s="109"/>
      <c r="BQ139" s="109"/>
      <c r="BR139" s="109"/>
      <c r="BS139" s="109"/>
      <c r="BT139" s="109"/>
      <c r="BU139" s="109"/>
      <c r="BV139" s="109"/>
      <c r="BW139" s="109"/>
      <c r="BX139" s="109"/>
      <c r="BY139" s="109"/>
      <c r="BZ139" s="109"/>
      <c r="CA139" s="109"/>
      <c r="CB139" s="109"/>
      <c r="CC139" s="109"/>
      <c r="CD139" s="109"/>
      <c r="CE139" s="109"/>
      <c r="CF139" s="109"/>
    </row>
    <row r="140" spans="10:84">
      <c r="J140" s="109"/>
      <c r="K140" s="109"/>
      <c r="L140" s="109"/>
      <c r="M140" s="109"/>
      <c r="N140" s="109"/>
      <c r="O140" s="109"/>
      <c r="P140" s="109"/>
      <c r="Q140" s="109"/>
      <c r="R140" s="109"/>
      <c r="S140" s="109"/>
      <c r="T140" s="109"/>
      <c r="U140" s="109"/>
      <c r="V140" s="109"/>
      <c r="W140" s="109"/>
      <c r="X140" s="109"/>
      <c r="Y140" s="109"/>
      <c r="Z140" s="109"/>
      <c r="AA140" s="109"/>
      <c r="AB140" s="109"/>
      <c r="AC140" s="109"/>
      <c r="AD140" s="109"/>
      <c r="AE140" s="109"/>
      <c r="AF140" s="109"/>
      <c r="AG140" s="109"/>
      <c r="AH140" s="109"/>
      <c r="AI140" s="109"/>
      <c r="AJ140" s="109"/>
      <c r="AK140" s="109"/>
      <c r="AL140" s="109"/>
      <c r="AM140" s="109"/>
      <c r="AN140" s="109"/>
      <c r="AO140" s="109"/>
      <c r="AP140" s="109"/>
      <c r="AQ140" s="109"/>
      <c r="AR140" s="109"/>
      <c r="AS140" s="109"/>
      <c r="AT140" s="109"/>
      <c r="AU140" s="109"/>
      <c r="AV140" s="109"/>
      <c r="AW140" s="109"/>
      <c r="AX140" s="109"/>
      <c r="AY140" s="109"/>
      <c r="AZ140" s="109"/>
      <c r="BA140" s="109"/>
      <c r="BB140" s="109"/>
      <c r="BC140" s="109"/>
      <c r="BD140" s="109"/>
      <c r="BE140" s="109"/>
      <c r="BF140" s="109"/>
      <c r="BG140" s="109"/>
      <c r="BH140" s="109"/>
      <c r="BI140" s="109"/>
      <c r="BJ140" s="109"/>
      <c r="BK140" s="109"/>
      <c r="BL140" s="109"/>
      <c r="BM140" s="109"/>
      <c r="BN140" s="109"/>
      <c r="BO140" s="109"/>
      <c r="BP140" s="109"/>
      <c r="BQ140" s="109"/>
      <c r="BR140" s="109"/>
      <c r="BS140" s="109"/>
      <c r="BT140" s="109"/>
      <c r="BU140" s="109"/>
      <c r="BV140" s="109"/>
      <c r="BW140" s="109"/>
      <c r="BX140" s="109"/>
      <c r="BY140" s="109"/>
      <c r="BZ140" s="109"/>
      <c r="CA140" s="109"/>
      <c r="CB140" s="109"/>
      <c r="CC140" s="109"/>
      <c r="CD140" s="109"/>
      <c r="CE140" s="109"/>
      <c r="CF140" s="109"/>
    </row>
    <row r="141" spans="10:84">
      <c r="J141" s="109"/>
      <c r="K141" s="109"/>
      <c r="L141" s="109"/>
      <c r="M141" s="109"/>
      <c r="N141" s="109"/>
      <c r="O141" s="109"/>
      <c r="P141" s="109"/>
      <c r="Q141" s="109"/>
      <c r="R141" s="109"/>
      <c r="S141" s="109"/>
      <c r="T141" s="109"/>
      <c r="U141" s="109"/>
      <c r="V141" s="109"/>
      <c r="W141" s="109"/>
      <c r="X141" s="109"/>
      <c r="Y141" s="109"/>
      <c r="Z141" s="109"/>
      <c r="AA141" s="109"/>
      <c r="AB141" s="109"/>
      <c r="AC141" s="109"/>
      <c r="AD141" s="109"/>
      <c r="AE141" s="109"/>
      <c r="AF141" s="109"/>
      <c r="AG141" s="109"/>
      <c r="AH141" s="109"/>
      <c r="AI141" s="109"/>
      <c r="AJ141" s="109"/>
      <c r="AK141" s="109"/>
      <c r="AL141" s="109"/>
      <c r="AM141" s="109"/>
      <c r="AN141" s="109"/>
      <c r="AO141" s="109"/>
      <c r="AP141" s="109"/>
      <c r="AQ141" s="109"/>
      <c r="AR141" s="109"/>
      <c r="AS141" s="109"/>
      <c r="AT141" s="109"/>
      <c r="AU141" s="109"/>
      <c r="AV141" s="109"/>
      <c r="AW141" s="109"/>
      <c r="AX141" s="109"/>
      <c r="AY141" s="109"/>
      <c r="AZ141" s="109"/>
      <c r="BA141" s="109"/>
      <c r="BB141" s="109"/>
      <c r="BC141" s="109"/>
      <c r="BD141" s="109"/>
      <c r="BE141" s="109"/>
      <c r="BF141" s="109"/>
      <c r="BG141" s="109"/>
      <c r="BH141" s="109"/>
      <c r="BI141" s="109"/>
      <c r="BJ141" s="109"/>
      <c r="BK141" s="109"/>
      <c r="BL141" s="109"/>
      <c r="BM141" s="109"/>
      <c r="BN141" s="109"/>
      <c r="BO141" s="109"/>
      <c r="BP141" s="109"/>
      <c r="BQ141" s="109"/>
      <c r="BR141" s="109"/>
      <c r="BS141" s="109"/>
      <c r="BT141" s="109"/>
      <c r="BU141" s="109"/>
      <c r="BV141" s="109"/>
      <c r="BW141" s="109"/>
      <c r="BX141" s="109"/>
      <c r="BY141" s="109"/>
      <c r="BZ141" s="109"/>
      <c r="CA141" s="109"/>
      <c r="CB141" s="109"/>
      <c r="CC141" s="109"/>
      <c r="CD141" s="109"/>
      <c r="CE141" s="109"/>
      <c r="CF141" s="109"/>
    </row>
    <row r="142" spans="10:84">
      <c r="J142" s="109"/>
      <c r="K142" s="109"/>
      <c r="L142" s="109"/>
      <c r="M142" s="109"/>
      <c r="N142" s="109"/>
      <c r="O142" s="109"/>
      <c r="P142" s="109"/>
      <c r="Q142" s="109"/>
      <c r="R142" s="109"/>
      <c r="S142" s="109"/>
      <c r="T142" s="109"/>
      <c r="U142" s="109"/>
      <c r="V142" s="109"/>
      <c r="W142" s="109"/>
      <c r="X142" s="109"/>
      <c r="Y142" s="109"/>
      <c r="Z142" s="109"/>
      <c r="AA142" s="109"/>
      <c r="AB142" s="109"/>
      <c r="AC142" s="109"/>
      <c r="AD142" s="109"/>
      <c r="AE142" s="109"/>
      <c r="AF142" s="109"/>
      <c r="AG142" s="109"/>
      <c r="AH142" s="109"/>
      <c r="AI142" s="109"/>
      <c r="AJ142" s="109"/>
      <c r="AK142" s="109"/>
      <c r="AL142" s="109"/>
      <c r="AM142" s="109"/>
      <c r="AN142" s="109"/>
      <c r="AO142" s="109"/>
      <c r="AP142" s="109"/>
      <c r="AQ142" s="109"/>
      <c r="AR142" s="109"/>
      <c r="AS142" s="109"/>
      <c r="AT142" s="109"/>
      <c r="AU142" s="109"/>
      <c r="AV142" s="109"/>
      <c r="AW142" s="109"/>
      <c r="AX142" s="109"/>
      <c r="AY142" s="109"/>
      <c r="AZ142" s="109"/>
      <c r="BA142" s="109"/>
      <c r="BB142" s="109"/>
      <c r="BC142" s="109"/>
      <c r="BD142" s="109"/>
      <c r="BE142" s="109"/>
      <c r="BF142" s="109"/>
      <c r="BG142" s="109"/>
      <c r="BH142" s="109"/>
      <c r="BI142" s="109"/>
      <c r="BJ142" s="109"/>
      <c r="BK142" s="109"/>
      <c r="BL142" s="109"/>
      <c r="BM142" s="109"/>
      <c r="BN142" s="109"/>
      <c r="BO142" s="109"/>
      <c r="BP142" s="109"/>
      <c r="BQ142" s="109"/>
      <c r="BR142" s="109"/>
      <c r="BS142" s="109"/>
      <c r="BT142" s="109"/>
      <c r="BU142" s="109"/>
      <c r="BV142" s="109"/>
      <c r="BW142" s="109"/>
      <c r="BX142" s="109"/>
      <c r="BY142" s="109"/>
      <c r="BZ142" s="109"/>
      <c r="CA142" s="109"/>
      <c r="CB142" s="109"/>
      <c r="CC142" s="109"/>
      <c r="CD142" s="109"/>
      <c r="CE142" s="109"/>
      <c r="CF142" s="109"/>
    </row>
    <row r="143" spans="10:84">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09"/>
      <c r="AF143" s="109"/>
      <c r="AG143" s="109"/>
      <c r="AH143" s="109"/>
      <c r="AI143" s="109"/>
      <c r="AJ143" s="109"/>
      <c r="AK143" s="109"/>
      <c r="AL143" s="109"/>
      <c r="AM143" s="109"/>
      <c r="AN143" s="109"/>
      <c r="AO143" s="109"/>
      <c r="AP143" s="109"/>
      <c r="AQ143" s="109"/>
      <c r="AR143" s="109"/>
      <c r="AS143" s="109"/>
      <c r="AT143" s="109"/>
      <c r="AU143" s="109"/>
      <c r="AV143" s="109"/>
      <c r="AW143" s="109"/>
      <c r="AX143" s="109"/>
      <c r="AY143" s="109"/>
      <c r="AZ143" s="109"/>
      <c r="BA143" s="109"/>
      <c r="BB143" s="109"/>
      <c r="BC143" s="109"/>
      <c r="BD143" s="109"/>
      <c r="BE143" s="109"/>
      <c r="BF143" s="109"/>
      <c r="BG143" s="109"/>
      <c r="BH143" s="109"/>
      <c r="BI143" s="109"/>
      <c r="BJ143" s="109"/>
      <c r="BK143" s="109"/>
      <c r="BL143" s="109"/>
      <c r="BM143" s="109"/>
      <c r="BN143" s="109"/>
      <c r="BO143" s="109"/>
      <c r="BP143" s="109"/>
      <c r="BQ143" s="109"/>
      <c r="BR143" s="109"/>
      <c r="BS143" s="109"/>
      <c r="BT143" s="109"/>
      <c r="BU143" s="109"/>
      <c r="BV143" s="109"/>
      <c r="BW143" s="109"/>
      <c r="BX143" s="109"/>
      <c r="BY143" s="109"/>
      <c r="BZ143" s="109"/>
      <c r="CA143" s="109"/>
      <c r="CB143" s="109"/>
      <c r="CC143" s="109"/>
      <c r="CD143" s="109"/>
      <c r="CE143" s="109"/>
      <c r="CF143" s="109"/>
    </row>
    <row r="144" spans="10:84">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109"/>
      <c r="AF144" s="109"/>
      <c r="AG144" s="109"/>
      <c r="AH144" s="109"/>
      <c r="AI144" s="109"/>
      <c r="AJ144" s="109"/>
      <c r="AK144" s="109"/>
      <c r="AL144" s="109"/>
      <c r="AM144" s="109"/>
      <c r="AN144" s="109"/>
      <c r="AO144" s="109"/>
      <c r="AP144" s="109"/>
      <c r="AQ144" s="109"/>
      <c r="AR144" s="109"/>
      <c r="AS144" s="109"/>
      <c r="AT144" s="109"/>
      <c r="AU144" s="109"/>
      <c r="AV144" s="109"/>
      <c r="AW144" s="109"/>
      <c r="AX144" s="109"/>
      <c r="AY144" s="109"/>
      <c r="AZ144" s="109"/>
      <c r="BA144" s="109"/>
      <c r="BB144" s="109"/>
      <c r="BC144" s="109"/>
      <c r="BD144" s="109"/>
      <c r="BE144" s="109"/>
      <c r="BF144" s="109"/>
      <c r="BG144" s="109"/>
      <c r="BH144" s="109"/>
      <c r="BI144" s="109"/>
      <c r="BJ144" s="109"/>
      <c r="BK144" s="109"/>
      <c r="BL144" s="109"/>
      <c r="BM144" s="109"/>
      <c r="BN144" s="109"/>
      <c r="BO144" s="109"/>
      <c r="BP144" s="109"/>
      <c r="BQ144" s="109"/>
      <c r="BR144" s="109"/>
      <c r="BS144" s="109"/>
      <c r="BT144" s="109"/>
      <c r="BU144" s="109"/>
      <c r="BV144" s="109"/>
      <c r="BW144" s="109"/>
      <c r="BX144" s="109"/>
      <c r="BY144" s="109"/>
      <c r="BZ144" s="109"/>
      <c r="CA144" s="109"/>
      <c r="CB144" s="109"/>
      <c r="CC144" s="109"/>
      <c r="CD144" s="109"/>
      <c r="CE144" s="109"/>
      <c r="CF144" s="109"/>
    </row>
    <row r="145" spans="10:84">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109"/>
      <c r="AF145" s="109"/>
      <c r="AG145" s="109"/>
      <c r="AH145" s="109"/>
      <c r="AI145" s="109"/>
      <c r="AJ145" s="109"/>
      <c r="AK145" s="109"/>
      <c r="AL145" s="109"/>
      <c r="AM145" s="109"/>
      <c r="AN145" s="109"/>
      <c r="AO145" s="109"/>
      <c r="AP145" s="109"/>
      <c r="AQ145" s="109"/>
      <c r="AR145" s="109"/>
      <c r="AS145" s="109"/>
      <c r="AT145" s="109"/>
      <c r="AU145" s="109"/>
      <c r="AV145" s="109"/>
      <c r="AW145" s="109"/>
      <c r="AX145" s="109"/>
      <c r="AY145" s="109"/>
      <c r="AZ145" s="109"/>
      <c r="BA145" s="109"/>
      <c r="BB145" s="109"/>
      <c r="BC145" s="109"/>
      <c r="BD145" s="109"/>
      <c r="BE145" s="109"/>
      <c r="BF145" s="109"/>
      <c r="BG145" s="109"/>
      <c r="BH145" s="109"/>
      <c r="BI145" s="109"/>
      <c r="BJ145" s="109"/>
      <c r="BK145" s="109"/>
      <c r="BL145" s="109"/>
      <c r="BM145" s="109"/>
      <c r="BN145" s="109"/>
      <c r="BO145" s="109"/>
      <c r="BP145" s="109"/>
      <c r="BQ145" s="109"/>
      <c r="BR145" s="109"/>
      <c r="BS145" s="109"/>
      <c r="BT145" s="109"/>
      <c r="BU145" s="109"/>
      <c r="BV145" s="109"/>
      <c r="BW145" s="109"/>
      <c r="BX145" s="109"/>
      <c r="BY145" s="109"/>
      <c r="BZ145" s="109"/>
      <c r="CA145" s="109"/>
      <c r="CB145" s="109"/>
      <c r="CC145" s="109"/>
      <c r="CD145" s="109"/>
      <c r="CE145" s="109"/>
      <c r="CF145" s="109"/>
    </row>
    <row r="146" spans="10:84">
      <c r="J146" s="109"/>
      <c r="K146" s="109"/>
      <c r="L146" s="109"/>
      <c r="M146" s="109"/>
      <c r="N146" s="109"/>
      <c r="O146" s="109"/>
      <c r="P146" s="109"/>
      <c r="Q146" s="109"/>
      <c r="R146" s="109"/>
      <c r="S146" s="109"/>
      <c r="T146" s="109"/>
      <c r="U146" s="109"/>
      <c r="V146" s="109"/>
      <c r="W146" s="109"/>
      <c r="X146" s="109"/>
      <c r="Y146" s="109"/>
      <c r="Z146" s="109"/>
      <c r="AA146" s="109"/>
      <c r="AB146" s="109"/>
      <c r="AC146" s="109"/>
      <c r="AD146" s="109"/>
      <c r="AE146" s="109"/>
      <c r="AF146" s="109"/>
      <c r="AG146" s="109"/>
      <c r="AH146" s="109"/>
      <c r="AI146" s="109"/>
      <c r="AJ146" s="109"/>
      <c r="AK146" s="109"/>
      <c r="AL146" s="109"/>
      <c r="AM146" s="109"/>
      <c r="AN146" s="109"/>
      <c r="AO146" s="109"/>
      <c r="AP146" s="109"/>
      <c r="AQ146" s="109"/>
      <c r="AR146" s="109"/>
      <c r="AS146" s="109"/>
      <c r="AT146" s="109"/>
      <c r="AU146" s="109"/>
      <c r="AV146" s="109"/>
      <c r="AW146" s="109"/>
      <c r="AX146" s="109"/>
      <c r="AY146" s="109"/>
      <c r="AZ146" s="109"/>
      <c r="BA146" s="109"/>
      <c r="BB146" s="109"/>
      <c r="BC146" s="109"/>
      <c r="BD146" s="109"/>
      <c r="BE146" s="109"/>
      <c r="BF146" s="109"/>
      <c r="BG146" s="109"/>
      <c r="BH146" s="109"/>
      <c r="BI146" s="109"/>
      <c r="BJ146" s="109"/>
      <c r="BK146" s="109"/>
      <c r="BL146" s="109"/>
      <c r="BM146" s="109"/>
      <c r="BN146" s="109"/>
      <c r="BO146" s="109"/>
      <c r="BP146" s="109"/>
      <c r="BQ146" s="109"/>
      <c r="BR146" s="109"/>
      <c r="BS146" s="109"/>
      <c r="BT146" s="109"/>
      <c r="BU146" s="109"/>
      <c r="BV146" s="109"/>
      <c r="BW146" s="109"/>
      <c r="BX146" s="109"/>
      <c r="BY146" s="109"/>
      <c r="BZ146" s="109"/>
      <c r="CA146" s="109"/>
      <c r="CB146" s="109"/>
      <c r="CC146" s="109"/>
      <c r="CD146" s="109"/>
      <c r="CE146" s="109"/>
      <c r="CF146" s="109"/>
    </row>
    <row r="147" spans="10:84">
      <c r="J147" s="109"/>
      <c r="K147" s="109"/>
      <c r="L147" s="109"/>
      <c r="M147" s="109"/>
      <c r="N147" s="109"/>
      <c r="O147" s="109"/>
      <c r="P147" s="109"/>
      <c r="Q147" s="109"/>
      <c r="R147" s="109"/>
      <c r="S147" s="109"/>
      <c r="T147" s="109"/>
      <c r="U147" s="109"/>
      <c r="V147" s="109"/>
      <c r="W147" s="109"/>
      <c r="X147" s="109"/>
      <c r="Y147" s="109"/>
      <c r="Z147" s="109"/>
      <c r="AA147" s="109"/>
      <c r="AB147" s="109"/>
      <c r="AC147" s="109"/>
      <c r="AD147" s="109"/>
      <c r="AE147" s="109"/>
      <c r="AF147" s="109"/>
      <c r="AG147" s="109"/>
      <c r="AH147" s="109"/>
      <c r="AI147" s="109"/>
      <c r="AJ147" s="109"/>
      <c r="AK147" s="109"/>
      <c r="AL147" s="109"/>
      <c r="AM147" s="109"/>
      <c r="AN147" s="109"/>
      <c r="AO147" s="109"/>
      <c r="AP147" s="109"/>
      <c r="AQ147" s="109"/>
      <c r="AR147" s="109"/>
      <c r="AS147" s="109"/>
      <c r="AT147" s="109"/>
      <c r="AU147" s="109"/>
      <c r="AV147" s="109"/>
      <c r="AW147" s="109"/>
      <c r="AX147" s="109"/>
      <c r="AY147" s="109"/>
      <c r="AZ147" s="109"/>
      <c r="BA147" s="109"/>
      <c r="BB147" s="109"/>
      <c r="BC147" s="109"/>
      <c r="BD147" s="109"/>
      <c r="BE147" s="109"/>
      <c r="BF147" s="109"/>
      <c r="BG147" s="109"/>
      <c r="BH147" s="109"/>
      <c r="BI147" s="109"/>
      <c r="BJ147" s="109"/>
      <c r="BK147" s="109"/>
      <c r="BL147" s="109"/>
      <c r="BM147" s="109"/>
      <c r="BN147" s="109"/>
      <c r="BO147" s="109"/>
      <c r="BP147" s="109"/>
      <c r="BQ147" s="109"/>
      <c r="BR147" s="109"/>
      <c r="BS147" s="109"/>
      <c r="BT147" s="109"/>
      <c r="BU147" s="109"/>
      <c r="BV147" s="109"/>
      <c r="BW147" s="109"/>
      <c r="BX147" s="109"/>
      <c r="BY147" s="109"/>
      <c r="BZ147" s="109"/>
      <c r="CA147" s="109"/>
      <c r="CB147" s="109"/>
      <c r="CC147" s="109"/>
      <c r="CD147" s="109"/>
      <c r="CE147" s="109"/>
      <c r="CF147" s="109"/>
    </row>
    <row r="148" spans="10:84">
      <c r="J148" s="109"/>
      <c r="K148" s="109"/>
      <c r="L148" s="109"/>
      <c r="M148" s="109"/>
      <c r="N148" s="109"/>
      <c r="O148" s="109"/>
      <c r="P148" s="109"/>
      <c r="Q148" s="109"/>
      <c r="R148" s="109"/>
      <c r="S148" s="109"/>
      <c r="T148" s="109"/>
      <c r="U148" s="109"/>
      <c r="V148" s="109"/>
      <c r="W148" s="109"/>
      <c r="X148" s="109"/>
      <c r="Y148" s="109"/>
      <c r="Z148" s="109"/>
      <c r="AA148" s="109"/>
      <c r="AB148" s="109"/>
      <c r="AC148" s="109"/>
      <c r="AD148" s="109"/>
      <c r="AE148" s="109"/>
      <c r="AF148" s="109"/>
      <c r="AG148" s="109"/>
      <c r="AH148" s="109"/>
      <c r="AI148" s="109"/>
      <c r="AJ148" s="109"/>
      <c r="AK148" s="109"/>
      <c r="AL148" s="109"/>
      <c r="AM148" s="109"/>
      <c r="AN148" s="109"/>
      <c r="AO148" s="109"/>
      <c r="AP148" s="109"/>
      <c r="AQ148" s="109"/>
      <c r="AR148" s="109"/>
      <c r="AS148" s="109"/>
      <c r="AT148" s="109"/>
      <c r="AU148" s="109"/>
      <c r="AV148" s="109"/>
      <c r="AW148" s="109"/>
      <c r="AX148" s="109"/>
      <c r="AY148" s="109"/>
      <c r="AZ148" s="109"/>
      <c r="BA148" s="109"/>
      <c r="BB148" s="109"/>
      <c r="BC148" s="109"/>
      <c r="BD148" s="109"/>
      <c r="BE148" s="109"/>
      <c r="BF148" s="109"/>
      <c r="BG148" s="109"/>
      <c r="BH148" s="109"/>
      <c r="BI148" s="109"/>
      <c r="BJ148" s="109"/>
      <c r="BK148" s="109"/>
      <c r="BL148" s="109"/>
      <c r="BM148" s="109"/>
      <c r="BN148" s="109"/>
      <c r="BO148" s="109"/>
      <c r="BP148" s="109"/>
      <c r="BQ148" s="109"/>
      <c r="BR148" s="109"/>
      <c r="BS148" s="109"/>
      <c r="BT148" s="109"/>
      <c r="BU148" s="109"/>
      <c r="BV148" s="109"/>
      <c r="BW148" s="109"/>
      <c r="BX148" s="109"/>
      <c r="BY148" s="109"/>
      <c r="BZ148" s="109"/>
      <c r="CA148" s="109"/>
      <c r="CB148" s="109"/>
      <c r="CC148" s="109"/>
      <c r="CD148" s="109"/>
      <c r="CE148" s="109"/>
      <c r="CF148" s="109"/>
    </row>
    <row r="149" spans="10:84">
      <c r="J149" s="109"/>
      <c r="K149" s="109"/>
      <c r="L149" s="109"/>
      <c r="M149" s="109"/>
      <c r="N149" s="109"/>
      <c r="O149" s="109"/>
      <c r="P149" s="109"/>
      <c r="Q149" s="109"/>
      <c r="R149" s="109"/>
      <c r="S149" s="109"/>
      <c r="T149" s="109"/>
      <c r="U149" s="109"/>
      <c r="V149" s="109"/>
      <c r="W149" s="109"/>
      <c r="X149" s="109"/>
      <c r="Y149" s="109"/>
      <c r="Z149" s="109"/>
      <c r="AA149" s="109"/>
      <c r="AB149" s="109"/>
      <c r="AC149" s="109"/>
      <c r="AD149" s="109"/>
      <c r="AE149" s="109"/>
      <c r="AF149" s="109"/>
      <c r="AG149" s="109"/>
      <c r="AH149" s="109"/>
      <c r="AI149" s="109"/>
      <c r="AJ149" s="109"/>
      <c r="AK149" s="109"/>
      <c r="AL149" s="109"/>
      <c r="AM149" s="109"/>
      <c r="AN149" s="109"/>
      <c r="AO149" s="109"/>
      <c r="AP149" s="109"/>
      <c r="AQ149" s="109"/>
      <c r="AR149" s="109"/>
      <c r="AS149" s="109"/>
      <c r="AT149" s="109"/>
      <c r="AU149" s="109"/>
      <c r="AV149" s="109"/>
      <c r="AW149" s="109"/>
      <c r="AX149" s="109"/>
      <c r="AY149" s="109"/>
      <c r="AZ149" s="109"/>
      <c r="BA149" s="109"/>
      <c r="BB149" s="109"/>
      <c r="BC149" s="109"/>
      <c r="BD149" s="109"/>
      <c r="BE149" s="109"/>
      <c r="BF149" s="109"/>
      <c r="BG149" s="109"/>
      <c r="BH149" s="109"/>
      <c r="BI149" s="109"/>
      <c r="BJ149" s="109"/>
      <c r="BK149" s="109"/>
      <c r="BL149" s="109"/>
      <c r="BM149" s="109"/>
      <c r="BN149" s="109"/>
      <c r="BO149" s="109"/>
      <c r="BP149" s="109"/>
      <c r="BQ149" s="109"/>
      <c r="BR149" s="109"/>
      <c r="BS149" s="109"/>
      <c r="BT149" s="109"/>
      <c r="BU149" s="109"/>
      <c r="BV149" s="109"/>
      <c r="BW149" s="109"/>
      <c r="BX149" s="109"/>
      <c r="BY149" s="109"/>
      <c r="BZ149" s="109"/>
      <c r="CA149" s="109"/>
      <c r="CB149" s="109"/>
      <c r="CC149" s="109"/>
      <c r="CD149" s="109"/>
      <c r="CE149" s="109"/>
      <c r="CF149" s="109"/>
    </row>
    <row r="150" spans="10:84">
      <c r="J150" s="109"/>
      <c r="K150" s="109"/>
      <c r="L150" s="109"/>
      <c r="M150" s="109"/>
      <c r="N150" s="109"/>
      <c r="O150" s="109"/>
      <c r="P150" s="109"/>
      <c r="Q150" s="109"/>
      <c r="R150" s="109"/>
      <c r="S150" s="109"/>
      <c r="T150" s="109"/>
      <c r="U150" s="109"/>
      <c r="V150" s="109"/>
      <c r="W150" s="109"/>
      <c r="X150" s="109"/>
      <c r="Y150" s="109"/>
      <c r="Z150" s="109"/>
      <c r="AA150" s="109"/>
      <c r="AB150" s="109"/>
      <c r="AC150" s="109"/>
      <c r="AD150" s="109"/>
      <c r="AE150" s="109"/>
      <c r="AF150" s="109"/>
      <c r="AG150" s="109"/>
      <c r="AH150" s="109"/>
      <c r="AI150" s="109"/>
      <c r="AJ150" s="109"/>
      <c r="AK150" s="109"/>
      <c r="AL150" s="109"/>
      <c r="AM150" s="109"/>
      <c r="AN150" s="109"/>
      <c r="AO150" s="109"/>
      <c r="AP150" s="109"/>
      <c r="AQ150" s="109"/>
      <c r="AR150" s="109"/>
      <c r="AS150" s="109"/>
      <c r="AT150" s="109"/>
      <c r="AU150" s="109"/>
      <c r="AV150" s="109"/>
      <c r="AW150" s="109"/>
      <c r="AX150" s="109"/>
      <c r="AY150" s="109"/>
      <c r="AZ150" s="109"/>
      <c r="BA150" s="109"/>
      <c r="BB150" s="109"/>
      <c r="BC150" s="109"/>
      <c r="BD150" s="109"/>
      <c r="BE150" s="109"/>
      <c r="BF150" s="109"/>
      <c r="BG150" s="109"/>
      <c r="BH150" s="109"/>
      <c r="BI150" s="109"/>
      <c r="BJ150" s="109"/>
      <c r="BK150" s="109"/>
      <c r="BL150" s="109"/>
      <c r="BM150" s="109"/>
      <c r="BN150" s="109"/>
      <c r="BO150" s="109"/>
      <c r="BP150" s="109"/>
      <c r="BQ150" s="109"/>
      <c r="BR150" s="109"/>
      <c r="BS150" s="109"/>
      <c r="BT150" s="109"/>
      <c r="BU150" s="109"/>
      <c r="BV150" s="109"/>
      <c r="BW150" s="109"/>
      <c r="BX150" s="109"/>
      <c r="BY150" s="109"/>
      <c r="BZ150" s="109"/>
      <c r="CA150" s="109"/>
      <c r="CB150" s="109"/>
      <c r="CC150" s="109"/>
      <c r="CD150" s="109"/>
      <c r="CE150" s="109"/>
      <c r="CF150" s="109"/>
    </row>
    <row r="151" spans="10:84">
      <c r="J151" s="109"/>
      <c r="K151" s="109"/>
      <c r="L151" s="109"/>
      <c r="M151" s="109"/>
      <c r="N151" s="109"/>
      <c r="O151" s="109"/>
      <c r="P151" s="109"/>
      <c r="Q151" s="109"/>
      <c r="R151" s="109"/>
      <c r="S151" s="109"/>
      <c r="T151" s="109"/>
      <c r="U151" s="109"/>
      <c r="V151" s="109"/>
      <c r="W151" s="109"/>
      <c r="X151" s="109"/>
      <c r="Y151" s="109"/>
      <c r="Z151" s="109"/>
      <c r="AA151" s="109"/>
      <c r="AB151" s="109"/>
      <c r="AC151" s="109"/>
      <c r="AD151" s="109"/>
      <c r="AE151" s="109"/>
      <c r="AF151" s="109"/>
      <c r="AG151" s="109"/>
      <c r="AH151" s="109"/>
      <c r="AI151" s="109"/>
      <c r="AJ151" s="109"/>
      <c r="AK151" s="109"/>
      <c r="AL151" s="109"/>
      <c r="AM151" s="109"/>
      <c r="AN151" s="109"/>
      <c r="AO151" s="109"/>
      <c r="AP151" s="109"/>
      <c r="AQ151" s="109"/>
      <c r="AR151" s="109"/>
      <c r="AS151" s="109"/>
      <c r="AT151" s="109"/>
      <c r="AU151" s="109"/>
      <c r="AV151" s="109"/>
      <c r="AW151" s="109"/>
      <c r="AX151" s="109"/>
      <c r="AY151" s="109"/>
      <c r="AZ151" s="109"/>
      <c r="BA151" s="109"/>
      <c r="BB151" s="109"/>
      <c r="BC151" s="109"/>
      <c r="BD151" s="109"/>
      <c r="BE151" s="109"/>
      <c r="BF151" s="109"/>
      <c r="BG151" s="109"/>
      <c r="BH151" s="109"/>
      <c r="BI151" s="109"/>
      <c r="BJ151" s="109"/>
      <c r="BK151" s="109"/>
      <c r="BL151" s="109"/>
      <c r="BM151" s="109"/>
      <c r="BN151" s="109"/>
      <c r="BO151" s="109"/>
      <c r="BP151" s="109"/>
      <c r="BQ151" s="109"/>
      <c r="BR151" s="109"/>
      <c r="BS151" s="109"/>
      <c r="BT151" s="109"/>
      <c r="BU151" s="109"/>
      <c r="BV151" s="109"/>
      <c r="BW151" s="109"/>
      <c r="BX151" s="109"/>
      <c r="BY151" s="109"/>
      <c r="BZ151" s="109"/>
      <c r="CA151" s="109"/>
      <c r="CB151" s="109"/>
      <c r="CC151" s="109"/>
      <c r="CD151" s="109"/>
      <c r="CE151" s="109"/>
      <c r="CF151" s="109"/>
    </row>
    <row r="152" spans="10:84">
      <c r="J152" s="109"/>
      <c r="K152" s="109"/>
      <c r="L152" s="109"/>
      <c r="M152" s="109"/>
      <c r="N152" s="109"/>
      <c r="O152" s="109"/>
      <c r="P152" s="109"/>
      <c r="Q152" s="109"/>
      <c r="R152" s="109"/>
      <c r="S152" s="109"/>
      <c r="T152" s="109"/>
      <c r="U152" s="109"/>
      <c r="V152" s="109"/>
      <c r="W152" s="109"/>
      <c r="X152" s="109"/>
      <c r="Y152" s="109"/>
      <c r="Z152" s="109"/>
      <c r="AA152" s="109"/>
      <c r="AB152" s="109"/>
      <c r="AC152" s="109"/>
      <c r="AD152" s="109"/>
      <c r="AE152" s="109"/>
      <c r="AF152" s="109"/>
      <c r="AG152" s="109"/>
      <c r="AH152" s="109"/>
      <c r="AI152" s="109"/>
      <c r="AJ152" s="109"/>
      <c r="AK152" s="109"/>
      <c r="AL152" s="109"/>
      <c r="AM152" s="109"/>
      <c r="AN152" s="109"/>
      <c r="AO152" s="109"/>
      <c r="AP152" s="109"/>
      <c r="AQ152" s="109"/>
      <c r="AR152" s="109"/>
      <c r="AS152" s="109"/>
      <c r="AT152" s="109"/>
      <c r="AU152" s="109"/>
      <c r="AV152" s="109"/>
      <c r="AW152" s="109"/>
      <c r="AX152" s="109"/>
      <c r="AY152" s="109"/>
      <c r="AZ152" s="109"/>
      <c r="BA152" s="109"/>
      <c r="BB152" s="109"/>
      <c r="BC152" s="109"/>
      <c r="BD152" s="109"/>
      <c r="BE152" s="109"/>
      <c r="BF152" s="109"/>
      <c r="BG152" s="109"/>
      <c r="BH152" s="109"/>
      <c r="BI152" s="109"/>
      <c r="BJ152" s="109"/>
      <c r="BK152" s="109"/>
      <c r="BL152" s="109"/>
      <c r="BM152" s="109"/>
      <c r="BN152" s="109"/>
      <c r="BO152" s="109"/>
      <c r="BP152" s="109"/>
      <c r="BQ152" s="109"/>
      <c r="BR152" s="109"/>
      <c r="BS152" s="109"/>
      <c r="BT152" s="109"/>
      <c r="BU152" s="109"/>
      <c r="BV152" s="109"/>
      <c r="BW152" s="109"/>
      <c r="BX152" s="109"/>
      <c r="BY152" s="109"/>
      <c r="BZ152" s="109"/>
      <c r="CA152" s="109"/>
      <c r="CB152" s="109"/>
      <c r="CC152" s="109"/>
      <c r="CD152" s="109"/>
      <c r="CE152" s="109"/>
      <c r="CF152" s="109"/>
    </row>
    <row r="153" spans="10:84">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c r="AM153" s="109"/>
      <c r="AN153" s="109"/>
      <c r="AO153" s="109"/>
      <c r="AP153" s="109"/>
      <c r="AQ153" s="109"/>
      <c r="AR153" s="109"/>
      <c r="AS153" s="109"/>
      <c r="AT153" s="109"/>
      <c r="AU153" s="109"/>
      <c r="AV153" s="109"/>
      <c r="AW153" s="109"/>
      <c r="AX153" s="109"/>
      <c r="AY153" s="109"/>
      <c r="AZ153" s="109"/>
      <c r="BA153" s="109"/>
      <c r="BB153" s="109"/>
      <c r="BC153" s="109"/>
      <c r="BD153" s="109"/>
      <c r="BE153" s="109"/>
      <c r="BF153" s="109"/>
      <c r="BG153" s="109"/>
      <c r="BH153" s="109"/>
      <c r="BI153" s="109"/>
      <c r="BJ153" s="109"/>
      <c r="BK153" s="109"/>
      <c r="BL153" s="109"/>
      <c r="BM153" s="109"/>
      <c r="BN153" s="109"/>
      <c r="BO153" s="109"/>
      <c r="BP153" s="109"/>
      <c r="BQ153" s="109"/>
      <c r="BR153" s="109"/>
      <c r="BS153" s="109"/>
      <c r="BT153" s="109"/>
      <c r="BU153" s="109"/>
      <c r="BV153" s="109"/>
      <c r="BW153" s="109"/>
      <c r="BX153" s="109"/>
      <c r="BY153" s="109"/>
      <c r="BZ153" s="109"/>
      <c r="CA153" s="109"/>
      <c r="CB153" s="109"/>
      <c r="CC153" s="109"/>
      <c r="CD153" s="109"/>
      <c r="CE153" s="109"/>
      <c r="CF153" s="109"/>
    </row>
    <row r="154" spans="10:84">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c r="AM154" s="109"/>
      <c r="AN154" s="109"/>
      <c r="AO154" s="109"/>
      <c r="AP154" s="109"/>
      <c r="AQ154" s="109"/>
      <c r="AR154" s="109"/>
      <c r="AS154" s="109"/>
      <c r="AT154" s="109"/>
      <c r="AU154" s="109"/>
      <c r="AV154" s="109"/>
      <c r="AW154" s="109"/>
      <c r="AX154" s="109"/>
      <c r="AY154" s="109"/>
      <c r="AZ154" s="109"/>
      <c r="BA154" s="109"/>
      <c r="BB154" s="109"/>
      <c r="BC154" s="109"/>
      <c r="BD154" s="109"/>
      <c r="BE154" s="109"/>
      <c r="BF154" s="109"/>
      <c r="BG154" s="109"/>
      <c r="BH154" s="109"/>
      <c r="BI154" s="109"/>
      <c r="BJ154" s="109"/>
      <c r="BK154" s="109"/>
      <c r="BL154" s="109"/>
      <c r="BM154" s="109"/>
      <c r="BN154" s="109"/>
      <c r="BO154" s="109"/>
      <c r="BP154" s="109"/>
      <c r="BQ154" s="109"/>
      <c r="BR154" s="109"/>
      <c r="BS154" s="109"/>
      <c r="BT154" s="109"/>
      <c r="BU154" s="109"/>
      <c r="BV154" s="109"/>
      <c r="BW154" s="109"/>
      <c r="BX154" s="109"/>
      <c r="BY154" s="109"/>
      <c r="BZ154" s="109"/>
      <c r="CA154" s="109"/>
      <c r="CB154" s="109"/>
      <c r="CC154" s="109"/>
      <c r="CD154" s="109"/>
      <c r="CE154" s="109"/>
      <c r="CF154" s="109"/>
    </row>
    <row r="155" spans="10:84">
      <c r="J155" s="109"/>
      <c r="K155" s="109"/>
      <c r="L155" s="109"/>
      <c r="M155" s="109"/>
      <c r="N155" s="109"/>
      <c r="O155" s="109"/>
      <c r="P155" s="109"/>
      <c r="Q155" s="109"/>
      <c r="R155" s="109"/>
      <c r="S155" s="109"/>
      <c r="T155" s="109"/>
      <c r="U155" s="109"/>
      <c r="V155" s="109"/>
      <c r="W155" s="109"/>
      <c r="X155" s="109"/>
      <c r="Y155" s="109"/>
      <c r="Z155" s="109"/>
      <c r="AA155" s="109"/>
      <c r="AB155" s="109"/>
      <c r="AC155" s="109"/>
      <c r="AD155" s="109"/>
      <c r="AE155" s="109"/>
      <c r="AF155" s="109"/>
      <c r="AG155" s="109"/>
      <c r="AH155" s="109"/>
      <c r="AI155" s="109"/>
      <c r="AJ155" s="109"/>
      <c r="AK155" s="109"/>
      <c r="AL155" s="109"/>
      <c r="AM155" s="109"/>
      <c r="AN155" s="109"/>
      <c r="AO155" s="109"/>
      <c r="AP155" s="109"/>
      <c r="AQ155" s="109"/>
      <c r="AR155" s="109"/>
      <c r="AS155" s="109"/>
      <c r="AT155" s="109"/>
      <c r="AU155" s="109"/>
      <c r="AV155" s="109"/>
      <c r="AW155" s="109"/>
      <c r="AX155" s="109"/>
      <c r="AY155" s="109"/>
      <c r="AZ155" s="109"/>
      <c r="BA155" s="109"/>
      <c r="BB155" s="109"/>
      <c r="BC155" s="109"/>
      <c r="BD155" s="109"/>
      <c r="BE155" s="109"/>
      <c r="BF155" s="109"/>
      <c r="BG155" s="109"/>
      <c r="BH155" s="109"/>
      <c r="BI155" s="109"/>
      <c r="BJ155" s="109"/>
      <c r="BK155" s="109"/>
      <c r="BL155" s="109"/>
      <c r="BM155" s="109"/>
      <c r="BN155" s="109"/>
      <c r="BO155" s="109"/>
      <c r="BP155" s="109"/>
      <c r="BQ155" s="109"/>
      <c r="BR155" s="109"/>
      <c r="BS155" s="109"/>
      <c r="BT155" s="109"/>
      <c r="BU155" s="109"/>
      <c r="BV155" s="109"/>
      <c r="BW155" s="109"/>
      <c r="BX155" s="109"/>
      <c r="BY155" s="109"/>
      <c r="BZ155" s="109"/>
      <c r="CA155" s="109"/>
      <c r="CB155" s="109"/>
      <c r="CC155" s="109"/>
      <c r="CD155" s="109"/>
      <c r="CE155" s="109"/>
      <c r="CF155" s="109"/>
    </row>
    <row r="156" spans="10:84">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c r="AM156" s="109"/>
      <c r="AN156" s="109"/>
      <c r="AO156" s="109"/>
      <c r="AP156" s="109"/>
      <c r="AQ156" s="109"/>
      <c r="AR156" s="109"/>
      <c r="AS156" s="109"/>
      <c r="AT156" s="109"/>
      <c r="AU156" s="109"/>
      <c r="AV156" s="109"/>
      <c r="AW156" s="109"/>
      <c r="AX156" s="109"/>
      <c r="AY156" s="109"/>
      <c r="AZ156" s="109"/>
      <c r="BA156" s="109"/>
      <c r="BB156" s="109"/>
      <c r="BC156" s="109"/>
      <c r="BD156" s="109"/>
      <c r="BE156" s="109"/>
      <c r="BF156" s="109"/>
      <c r="BG156" s="109"/>
      <c r="BH156" s="109"/>
      <c r="BI156" s="109"/>
      <c r="BJ156" s="109"/>
      <c r="BK156" s="109"/>
      <c r="BL156" s="109"/>
      <c r="BM156" s="109"/>
      <c r="BN156" s="109"/>
      <c r="BO156" s="109"/>
      <c r="BP156" s="109"/>
      <c r="BQ156" s="109"/>
      <c r="BR156" s="109"/>
      <c r="BS156" s="109"/>
      <c r="BT156" s="109"/>
      <c r="BU156" s="109"/>
      <c r="BV156" s="109"/>
      <c r="BW156" s="109"/>
      <c r="BX156" s="109"/>
      <c r="BY156" s="109"/>
      <c r="BZ156" s="109"/>
      <c r="CA156" s="109"/>
      <c r="CB156" s="109"/>
      <c r="CC156" s="109"/>
      <c r="CD156" s="109"/>
      <c r="CE156" s="109"/>
      <c r="CF156" s="109"/>
    </row>
    <row r="157" spans="10:84">
      <c r="J157" s="109"/>
      <c r="K157" s="109"/>
      <c r="L157" s="109"/>
      <c r="M157" s="109"/>
      <c r="N157" s="109"/>
      <c r="O157" s="109"/>
      <c r="P157" s="109"/>
      <c r="Q157" s="109"/>
      <c r="R157" s="109"/>
      <c r="S157" s="109"/>
      <c r="T157" s="109"/>
      <c r="U157" s="109"/>
      <c r="V157" s="109"/>
      <c r="W157" s="109"/>
      <c r="X157" s="109"/>
      <c r="Y157" s="109"/>
      <c r="Z157" s="109"/>
      <c r="AA157" s="109"/>
      <c r="AB157" s="109"/>
      <c r="AC157" s="109"/>
      <c r="AD157" s="109"/>
      <c r="AE157" s="109"/>
      <c r="AF157" s="109"/>
      <c r="AG157" s="109"/>
      <c r="AH157" s="109"/>
      <c r="AI157" s="109"/>
      <c r="AJ157" s="109"/>
      <c r="AK157" s="109"/>
      <c r="AL157" s="109"/>
      <c r="AM157" s="109"/>
      <c r="AN157" s="109"/>
      <c r="AO157" s="109"/>
      <c r="AP157" s="109"/>
      <c r="AQ157" s="109"/>
      <c r="AR157" s="109"/>
      <c r="AS157" s="109"/>
      <c r="AT157" s="109"/>
      <c r="AU157" s="109"/>
      <c r="AV157" s="109"/>
      <c r="AW157" s="109"/>
      <c r="AX157" s="109"/>
      <c r="AY157" s="109"/>
      <c r="AZ157" s="109"/>
      <c r="BA157" s="109"/>
      <c r="BB157" s="109"/>
      <c r="BC157" s="109"/>
      <c r="BD157" s="109"/>
      <c r="BE157" s="109"/>
      <c r="BF157" s="109"/>
      <c r="BG157" s="109"/>
      <c r="BH157" s="109"/>
      <c r="BI157" s="109"/>
      <c r="BJ157" s="109"/>
      <c r="BK157" s="109"/>
      <c r="BL157" s="109"/>
      <c r="BM157" s="109"/>
      <c r="BN157" s="109"/>
      <c r="BO157" s="109"/>
      <c r="BP157" s="109"/>
      <c r="BQ157" s="109"/>
      <c r="BR157" s="109"/>
      <c r="BS157" s="109"/>
      <c r="BT157" s="109"/>
      <c r="BU157" s="109"/>
      <c r="BV157" s="109"/>
      <c r="BW157" s="109"/>
      <c r="BX157" s="109"/>
      <c r="BY157" s="109"/>
      <c r="BZ157" s="109"/>
      <c r="CA157" s="109"/>
      <c r="CB157" s="109"/>
      <c r="CC157" s="109"/>
      <c r="CD157" s="109"/>
      <c r="CE157" s="109"/>
      <c r="CF157" s="109"/>
    </row>
    <row r="158" spans="10:84">
      <c r="J158" s="109"/>
      <c r="K158" s="109"/>
      <c r="L158" s="109"/>
      <c r="M158" s="109"/>
      <c r="N158" s="109"/>
      <c r="O158" s="109"/>
      <c r="P158" s="109"/>
      <c r="Q158" s="109"/>
      <c r="R158" s="109"/>
      <c r="S158" s="109"/>
      <c r="T158" s="109"/>
      <c r="U158" s="109"/>
      <c r="V158" s="109"/>
      <c r="W158" s="109"/>
      <c r="X158" s="109"/>
      <c r="Y158" s="109"/>
      <c r="Z158" s="109"/>
      <c r="AA158" s="109"/>
      <c r="AB158" s="109"/>
      <c r="AC158" s="109"/>
      <c r="AD158" s="109"/>
      <c r="AE158" s="109"/>
      <c r="AF158" s="109"/>
      <c r="AG158" s="109"/>
      <c r="AH158" s="109"/>
      <c r="AI158" s="109"/>
      <c r="AJ158" s="109"/>
      <c r="AK158" s="109"/>
      <c r="AL158" s="109"/>
      <c r="AM158" s="109"/>
      <c r="AN158" s="109"/>
      <c r="AO158" s="109"/>
      <c r="AP158" s="109"/>
      <c r="AQ158" s="109"/>
      <c r="AR158" s="109"/>
      <c r="AS158" s="109"/>
      <c r="AT158" s="109"/>
      <c r="AU158" s="109"/>
      <c r="AV158" s="109"/>
      <c r="AW158" s="109"/>
      <c r="AX158" s="109"/>
      <c r="AY158" s="109"/>
      <c r="AZ158" s="109"/>
      <c r="BA158" s="109"/>
      <c r="BB158" s="109"/>
      <c r="BC158" s="109"/>
      <c r="BD158" s="109"/>
      <c r="BE158" s="109"/>
      <c r="BF158" s="109"/>
      <c r="BG158" s="109"/>
      <c r="BH158" s="109"/>
      <c r="BI158" s="109"/>
      <c r="BJ158" s="109"/>
      <c r="BK158" s="109"/>
      <c r="BL158" s="109"/>
      <c r="BM158" s="109"/>
      <c r="BN158" s="109"/>
      <c r="BO158" s="109"/>
      <c r="BP158" s="109"/>
      <c r="BQ158" s="109"/>
      <c r="BR158" s="109"/>
      <c r="BS158" s="109"/>
      <c r="BT158" s="109"/>
      <c r="BU158" s="109"/>
      <c r="BV158" s="109"/>
      <c r="BW158" s="109"/>
      <c r="BX158" s="109"/>
      <c r="BY158" s="109"/>
      <c r="BZ158" s="109"/>
      <c r="CA158" s="109"/>
      <c r="CB158" s="109"/>
      <c r="CC158" s="109"/>
      <c r="CD158" s="109"/>
      <c r="CE158" s="109"/>
      <c r="CF158" s="109"/>
    </row>
    <row r="159" spans="10:84">
      <c r="J159" s="109"/>
      <c r="K159" s="109"/>
      <c r="L159" s="109"/>
      <c r="M159" s="109"/>
      <c r="N159" s="109"/>
      <c r="O159" s="109"/>
      <c r="P159" s="109"/>
      <c r="Q159" s="109"/>
      <c r="R159" s="109"/>
      <c r="S159" s="109"/>
      <c r="T159" s="109"/>
      <c r="U159" s="109"/>
      <c r="V159" s="109"/>
      <c r="W159" s="109"/>
      <c r="X159" s="109"/>
      <c r="Y159" s="109"/>
      <c r="Z159" s="109"/>
      <c r="AA159" s="109"/>
      <c r="AB159" s="109"/>
      <c r="AC159" s="109"/>
      <c r="AD159" s="109"/>
      <c r="AE159" s="109"/>
      <c r="AF159" s="109"/>
      <c r="AG159" s="109"/>
      <c r="AH159" s="109"/>
      <c r="AI159" s="109"/>
      <c r="AJ159" s="109"/>
      <c r="AK159" s="109"/>
      <c r="AL159" s="109"/>
      <c r="AM159" s="109"/>
      <c r="AN159" s="109"/>
      <c r="AO159" s="109"/>
      <c r="AP159" s="109"/>
      <c r="AQ159" s="109"/>
      <c r="AR159" s="109"/>
      <c r="AS159" s="109"/>
      <c r="AT159" s="109"/>
      <c r="AU159" s="109"/>
      <c r="AV159" s="109"/>
      <c r="AW159" s="109"/>
      <c r="AX159" s="109"/>
      <c r="AY159" s="109"/>
      <c r="AZ159" s="109"/>
      <c r="BA159" s="109"/>
      <c r="BB159" s="109"/>
      <c r="BC159" s="109"/>
      <c r="BD159" s="109"/>
      <c r="BE159" s="109"/>
      <c r="BF159" s="109"/>
      <c r="BG159" s="109"/>
      <c r="BH159" s="109"/>
      <c r="BI159" s="109"/>
      <c r="BJ159" s="109"/>
      <c r="BK159" s="109"/>
      <c r="BL159" s="109"/>
      <c r="BM159" s="109"/>
      <c r="BN159" s="109"/>
      <c r="BO159" s="109"/>
      <c r="BP159" s="109"/>
      <c r="BQ159" s="109"/>
      <c r="BR159" s="109"/>
      <c r="BS159" s="109"/>
      <c r="BT159" s="109"/>
      <c r="BU159" s="109"/>
      <c r="BV159" s="109"/>
      <c r="BW159" s="109"/>
      <c r="BX159" s="109"/>
      <c r="BY159" s="109"/>
      <c r="BZ159" s="109"/>
      <c r="CA159" s="109"/>
      <c r="CB159" s="109"/>
      <c r="CC159" s="109"/>
      <c r="CD159" s="109"/>
      <c r="CE159" s="109"/>
      <c r="CF159" s="109"/>
    </row>
    <row r="160" spans="10:84">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09"/>
      <c r="AJ160" s="109"/>
      <c r="AK160" s="109"/>
      <c r="AL160" s="109"/>
      <c r="AM160" s="109"/>
      <c r="AN160" s="109"/>
      <c r="AO160" s="109"/>
      <c r="AP160" s="109"/>
      <c r="AQ160" s="109"/>
      <c r="AR160" s="109"/>
      <c r="AS160" s="109"/>
      <c r="AT160" s="109"/>
      <c r="AU160" s="109"/>
      <c r="AV160" s="109"/>
      <c r="AW160" s="109"/>
      <c r="AX160" s="109"/>
      <c r="AY160" s="109"/>
      <c r="AZ160" s="109"/>
      <c r="BA160" s="109"/>
      <c r="BB160" s="109"/>
      <c r="BC160" s="109"/>
      <c r="BD160" s="109"/>
      <c r="BE160" s="109"/>
      <c r="BF160" s="109"/>
      <c r="BG160" s="109"/>
      <c r="BH160" s="109"/>
      <c r="BI160" s="109"/>
      <c r="BJ160" s="109"/>
      <c r="BK160" s="109"/>
      <c r="BL160" s="109"/>
      <c r="BM160" s="109"/>
      <c r="BN160" s="109"/>
      <c r="BO160" s="109"/>
      <c r="BP160" s="109"/>
      <c r="BQ160" s="109"/>
      <c r="BR160" s="109"/>
      <c r="BS160" s="109"/>
      <c r="BT160" s="109"/>
      <c r="BU160" s="109"/>
      <c r="BV160" s="109"/>
      <c r="BW160" s="109"/>
      <c r="BX160" s="109"/>
      <c r="BY160" s="109"/>
      <c r="BZ160" s="109"/>
      <c r="CA160" s="109"/>
      <c r="CB160" s="109"/>
      <c r="CC160" s="109"/>
      <c r="CD160" s="109"/>
      <c r="CE160" s="109"/>
      <c r="CF160" s="109"/>
    </row>
    <row r="161" spans="10:84">
      <c r="J161" s="109"/>
      <c r="K161" s="109"/>
      <c r="L161" s="109"/>
      <c r="M161" s="109"/>
      <c r="N161" s="109"/>
      <c r="O161" s="109"/>
      <c r="P161" s="109"/>
      <c r="Q161" s="109"/>
      <c r="R161" s="109"/>
      <c r="S161" s="109"/>
      <c r="T161" s="109"/>
      <c r="U161" s="109"/>
      <c r="V161" s="109"/>
      <c r="W161" s="109"/>
      <c r="X161" s="109"/>
      <c r="Y161" s="109"/>
      <c r="Z161" s="109"/>
      <c r="AA161" s="109"/>
      <c r="AB161" s="109"/>
      <c r="AC161" s="109"/>
      <c r="AD161" s="109"/>
      <c r="AE161" s="109"/>
      <c r="AF161" s="109"/>
      <c r="AG161" s="109"/>
      <c r="AH161" s="109"/>
      <c r="AI161" s="109"/>
      <c r="AJ161" s="109"/>
      <c r="AK161" s="109"/>
      <c r="AL161" s="109"/>
      <c r="AM161" s="109"/>
      <c r="AN161" s="109"/>
      <c r="AO161" s="109"/>
      <c r="AP161" s="109"/>
      <c r="AQ161" s="109"/>
      <c r="AR161" s="109"/>
      <c r="AS161" s="109"/>
      <c r="AT161" s="109"/>
      <c r="AU161" s="109"/>
      <c r="AV161" s="109"/>
      <c r="AW161" s="109"/>
      <c r="AX161" s="109"/>
      <c r="AY161" s="109"/>
      <c r="AZ161" s="109"/>
      <c r="BA161" s="109"/>
      <c r="BB161" s="109"/>
      <c r="BC161" s="109"/>
      <c r="BD161" s="109"/>
      <c r="BE161" s="109"/>
      <c r="BF161" s="109"/>
      <c r="BG161" s="109"/>
      <c r="BH161" s="109"/>
      <c r="BI161" s="109"/>
      <c r="BJ161" s="109"/>
      <c r="BK161" s="109"/>
      <c r="BL161" s="109"/>
      <c r="BM161" s="109"/>
      <c r="BN161" s="109"/>
      <c r="BO161" s="109"/>
      <c r="BP161" s="109"/>
      <c r="BQ161" s="109"/>
      <c r="BR161" s="109"/>
      <c r="BS161" s="109"/>
      <c r="BT161" s="109"/>
      <c r="BU161" s="109"/>
      <c r="BV161" s="109"/>
      <c r="BW161" s="109"/>
      <c r="BX161" s="109"/>
      <c r="BY161" s="109"/>
      <c r="BZ161" s="109"/>
      <c r="CA161" s="109"/>
      <c r="CB161" s="109"/>
      <c r="CC161" s="109"/>
      <c r="CD161" s="109"/>
      <c r="CE161" s="109"/>
      <c r="CF161" s="109"/>
    </row>
    <row r="162" spans="10:84">
      <c r="J162" s="109"/>
      <c r="K162" s="109"/>
      <c r="L162" s="109"/>
      <c r="M162" s="109"/>
      <c r="N162" s="109"/>
      <c r="O162" s="109"/>
      <c r="P162" s="109"/>
      <c r="Q162" s="109"/>
      <c r="R162" s="109"/>
      <c r="S162" s="109"/>
      <c r="T162" s="109"/>
      <c r="U162" s="109"/>
      <c r="V162" s="109"/>
      <c r="W162" s="109"/>
      <c r="X162" s="109"/>
      <c r="Y162" s="109"/>
      <c r="Z162" s="109"/>
      <c r="AA162" s="109"/>
      <c r="AB162" s="109"/>
      <c r="AC162" s="109"/>
      <c r="AD162" s="109"/>
      <c r="AE162" s="109"/>
      <c r="AF162" s="109"/>
      <c r="AG162" s="109"/>
      <c r="AH162" s="109"/>
      <c r="AI162" s="109"/>
      <c r="AJ162" s="109"/>
      <c r="AK162" s="109"/>
      <c r="AL162" s="109"/>
      <c r="AM162" s="109"/>
      <c r="AN162" s="109"/>
      <c r="AO162" s="109"/>
      <c r="AP162" s="109"/>
      <c r="AQ162" s="109"/>
      <c r="AR162" s="109"/>
      <c r="AS162" s="109"/>
      <c r="AT162" s="109"/>
      <c r="AU162" s="109"/>
      <c r="AV162" s="109"/>
      <c r="AW162" s="109"/>
      <c r="AX162" s="109"/>
      <c r="AY162" s="109"/>
      <c r="AZ162" s="109"/>
      <c r="BA162" s="109"/>
      <c r="BB162" s="109"/>
      <c r="BC162" s="109"/>
      <c r="BD162" s="109"/>
      <c r="BE162" s="109"/>
      <c r="BF162" s="109"/>
      <c r="BG162" s="109"/>
      <c r="BH162" s="109"/>
      <c r="BI162" s="109"/>
      <c r="BJ162" s="109"/>
      <c r="BK162" s="109"/>
      <c r="BL162" s="109"/>
      <c r="BM162" s="109"/>
      <c r="BN162" s="109"/>
      <c r="BO162" s="109"/>
      <c r="BP162" s="109"/>
      <c r="BQ162" s="109"/>
      <c r="BR162" s="109"/>
      <c r="BS162" s="109"/>
      <c r="BT162" s="109"/>
      <c r="BU162" s="109"/>
      <c r="BV162" s="109"/>
      <c r="BW162" s="109"/>
      <c r="BX162" s="109"/>
      <c r="BY162" s="109"/>
      <c r="BZ162" s="109"/>
      <c r="CA162" s="109"/>
      <c r="CB162" s="109"/>
      <c r="CC162" s="109"/>
      <c r="CD162" s="109"/>
      <c r="CE162" s="109"/>
      <c r="CF162" s="109"/>
    </row>
    <row r="163" spans="10:84">
      <c r="J163" s="109"/>
      <c r="K163" s="109"/>
      <c r="L163" s="109"/>
      <c r="M163" s="109"/>
      <c r="N163" s="109"/>
      <c r="O163" s="109"/>
      <c r="P163" s="109"/>
      <c r="Q163" s="109"/>
      <c r="R163" s="109"/>
      <c r="S163" s="109"/>
      <c r="T163" s="109"/>
      <c r="U163" s="109"/>
      <c r="V163" s="109"/>
      <c r="W163" s="109"/>
      <c r="X163" s="109"/>
      <c r="Y163" s="109"/>
      <c r="Z163" s="109"/>
      <c r="AA163" s="109"/>
      <c r="AB163" s="109"/>
      <c r="AC163" s="109"/>
      <c r="AD163" s="109"/>
      <c r="AE163" s="109"/>
      <c r="AF163" s="109"/>
      <c r="AG163" s="109"/>
      <c r="AH163" s="109"/>
      <c r="AI163" s="109"/>
      <c r="AJ163" s="109"/>
      <c r="AK163" s="109"/>
      <c r="AL163" s="109"/>
      <c r="AM163" s="109"/>
      <c r="AN163" s="109"/>
      <c r="AO163" s="109"/>
      <c r="AP163" s="109"/>
      <c r="AQ163" s="109"/>
      <c r="AR163" s="109"/>
      <c r="AS163" s="109"/>
      <c r="AT163" s="109"/>
      <c r="AU163" s="109"/>
      <c r="AV163" s="109"/>
      <c r="AW163" s="109"/>
      <c r="AX163" s="109"/>
      <c r="AY163" s="109"/>
      <c r="AZ163" s="109"/>
      <c r="BA163" s="109"/>
      <c r="BB163" s="109"/>
      <c r="BC163" s="109"/>
      <c r="BD163" s="109"/>
      <c r="BE163" s="109"/>
      <c r="BF163" s="109"/>
      <c r="BG163" s="109"/>
      <c r="BH163" s="109"/>
      <c r="BI163" s="109"/>
      <c r="BJ163" s="109"/>
      <c r="BK163" s="109"/>
      <c r="BL163" s="109"/>
      <c r="BM163" s="109"/>
      <c r="BN163" s="109"/>
      <c r="BO163" s="109"/>
      <c r="BP163" s="109"/>
      <c r="BQ163" s="109"/>
      <c r="BR163" s="109"/>
      <c r="BS163" s="109"/>
      <c r="BT163" s="109"/>
      <c r="BU163" s="109"/>
      <c r="BV163" s="109"/>
      <c r="BW163" s="109"/>
      <c r="BX163" s="109"/>
      <c r="BY163" s="109"/>
      <c r="BZ163" s="109"/>
      <c r="CA163" s="109"/>
      <c r="CB163" s="109"/>
      <c r="CC163" s="109"/>
      <c r="CD163" s="109"/>
      <c r="CE163" s="109"/>
      <c r="CF163" s="109"/>
    </row>
    <row r="164" spans="10:84">
      <c r="J164" s="109"/>
      <c r="K164" s="109"/>
      <c r="L164" s="109"/>
      <c r="M164" s="109"/>
      <c r="N164" s="109"/>
      <c r="O164" s="109"/>
      <c r="P164" s="109"/>
      <c r="Q164" s="109"/>
      <c r="R164" s="109"/>
      <c r="S164" s="109"/>
      <c r="T164" s="109"/>
      <c r="U164" s="109"/>
      <c r="V164" s="109"/>
      <c r="W164" s="109"/>
      <c r="X164" s="109"/>
      <c r="Y164" s="109"/>
      <c r="Z164" s="109"/>
      <c r="AA164" s="109"/>
      <c r="AB164" s="109"/>
      <c r="AC164" s="109"/>
      <c r="AD164" s="109"/>
      <c r="AE164" s="109"/>
      <c r="AF164" s="109"/>
      <c r="AG164" s="109"/>
      <c r="AH164" s="109"/>
      <c r="AI164" s="109"/>
      <c r="AJ164" s="109"/>
      <c r="AK164" s="109"/>
      <c r="AL164" s="109"/>
      <c r="AM164" s="109"/>
      <c r="AN164" s="109"/>
      <c r="AO164" s="109"/>
      <c r="AP164" s="109"/>
      <c r="AQ164" s="109"/>
      <c r="AR164" s="109"/>
      <c r="AS164" s="109"/>
      <c r="AT164" s="109"/>
      <c r="AU164" s="109"/>
      <c r="AV164" s="109"/>
      <c r="AW164" s="109"/>
      <c r="AX164" s="109"/>
      <c r="AY164" s="109"/>
      <c r="AZ164" s="109"/>
      <c r="BA164" s="109"/>
      <c r="BB164" s="109"/>
      <c r="BC164" s="109"/>
      <c r="BD164" s="109"/>
      <c r="BE164" s="109"/>
      <c r="BF164" s="109"/>
      <c r="BG164" s="109"/>
      <c r="BH164" s="109"/>
      <c r="BI164" s="109"/>
      <c r="BJ164" s="109"/>
      <c r="BK164" s="109"/>
      <c r="BL164" s="109"/>
      <c r="BM164" s="109"/>
      <c r="BN164" s="109"/>
      <c r="BO164" s="109"/>
      <c r="BP164" s="109"/>
      <c r="BQ164" s="109"/>
      <c r="BR164" s="109"/>
      <c r="BS164" s="109"/>
      <c r="BT164" s="109"/>
      <c r="BU164" s="109"/>
      <c r="BV164" s="109"/>
      <c r="BW164" s="109"/>
      <c r="BX164" s="109"/>
      <c r="BY164" s="109"/>
      <c r="BZ164" s="109"/>
      <c r="CA164" s="109"/>
      <c r="CB164" s="109"/>
      <c r="CC164" s="109"/>
      <c r="CD164" s="109"/>
      <c r="CE164" s="109"/>
      <c r="CF164" s="109"/>
    </row>
    <row r="165" spans="10:84">
      <c r="J165" s="109"/>
      <c r="K165" s="109"/>
      <c r="L165" s="109"/>
      <c r="M165" s="109"/>
      <c r="N165" s="109"/>
      <c r="O165" s="109"/>
      <c r="P165" s="109"/>
      <c r="Q165" s="109"/>
      <c r="R165" s="109"/>
      <c r="S165" s="109"/>
      <c r="T165" s="109"/>
      <c r="U165" s="109"/>
      <c r="V165" s="109"/>
      <c r="W165" s="109"/>
      <c r="X165" s="109"/>
      <c r="Y165" s="109"/>
      <c r="Z165" s="109"/>
      <c r="AA165" s="109"/>
      <c r="AB165" s="109"/>
      <c r="AC165" s="109"/>
      <c r="AD165" s="109"/>
      <c r="AE165" s="109"/>
      <c r="AF165" s="109"/>
      <c r="AG165" s="109"/>
      <c r="AH165" s="109"/>
      <c r="AI165" s="109"/>
      <c r="AJ165" s="109"/>
      <c r="AK165" s="109"/>
      <c r="AL165" s="109"/>
      <c r="AM165" s="109"/>
      <c r="AN165" s="109"/>
      <c r="AO165" s="109"/>
      <c r="AP165" s="109"/>
      <c r="AQ165" s="109"/>
      <c r="AR165" s="109"/>
      <c r="AS165" s="109"/>
      <c r="AT165" s="109"/>
      <c r="AU165" s="109"/>
      <c r="AV165" s="109"/>
      <c r="AW165" s="109"/>
      <c r="AX165" s="109"/>
      <c r="AY165" s="109"/>
      <c r="AZ165" s="109"/>
      <c r="BA165" s="109"/>
      <c r="BB165" s="109"/>
      <c r="BC165" s="109"/>
      <c r="BD165" s="109"/>
      <c r="BE165" s="109"/>
      <c r="BF165" s="109"/>
      <c r="BG165" s="109"/>
      <c r="BH165" s="109"/>
      <c r="BI165" s="109"/>
      <c r="BJ165" s="109"/>
      <c r="BK165" s="109"/>
      <c r="BL165" s="109"/>
      <c r="BM165" s="109"/>
      <c r="BN165" s="109"/>
      <c r="BO165" s="109"/>
      <c r="BP165" s="109"/>
      <c r="BQ165" s="109"/>
      <c r="BR165" s="109"/>
      <c r="BS165" s="109"/>
      <c r="BT165" s="109"/>
      <c r="BU165" s="109"/>
      <c r="BV165" s="109"/>
      <c r="BW165" s="109"/>
      <c r="BX165" s="109"/>
      <c r="BY165" s="109"/>
      <c r="BZ165" s="109"/>
      <c r="CA165" s="109"/>
      <c r="CB165" s="109"/>
      <c r="CC165" s="109"/>
      <c r="CD165" s="109"/>
      <c r="CE165" s="109"/>
      <c r="CF165" s="109"/>
    </row>
    <row r="166" spans="10:84">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09"/>
      <c r="AF166" s="109"/>
      <c r="AG166" s="109"/>
      <c r="AH166" s="109"/>
      <c r="AI166" s="109"/>
      <c r="AJ166" s="109"/>
      <c r="AK166" s="109"/>
      <c r="AL166" s="109"/>
      <c r="AM166" s="109"/>
      <c r="AN166" s="109"/>
      <c r="AO166" s="109"/>
      <c r="AP166" s="109"/>
      <c r="AQ166" s="109"/>
      <c r="AR166" s="109"/>
      <c r="AS166" s="109"/>
      <c r="AT166" s="109"/>
      <c r="AU166" s="109"/>
      <c r="AV166" s="109"/>
      <c r="AW166" s="109"/>
      <c r="AX166" s="109"/>
      <c r="AY166" s="109"/>
      <c r="AZ166" s="109"/>
      <c r="BA166" s="109"/>
      <c r="BB166" s="109"/>
      <c r="BC166" s="109"/>
      <c r="BD166" s="109"/>
      <c r="BE166" s="109"/>
      <c r="BF166" s="109"/>
      <c r="BG166" s="109"/>
      <c r="BH166" s="109"/>
      <c r="BI166" s="109"/>
      <c r="BJ166" s="109"/>
      <c r="BK166" s="109"/>
      <c r="BL166" s="109"/>
      <c r="BM166" s="109"/>
      <c r="BN166" s="109"/>
      <c r="BO166" s="109"/>
      <c r="BP166" s="109"/>
      <c r="BQ166" s="109"/>
      <c r="BR166" s="109"/>
      <c r="BS166" s="109"/>
      <c r="BT166" s="109"/>
      <c r="BU166" s="109"/>
      <c r="BV166" s="109"/>
      <c r="BW166" s="109"/>
      <c r="BX166" s="109"/>
      <c r="BY166" s="109"/>
      <c r="BZ166" s="109"/>
      <c r="CA166" s="109"/>
      <c r="CB166" s="109"/>
      <c r="CC166" s="109"/>
      <c r="CD166" s="109"/>
      <c r="CE166" s="109"/>
      <c r="CF166" s="109"/>
    </row>
    <row r="167" spans="10:84">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09"/>
      <c r="AF167" s="109"/>
      <c r="AG167" s="109"/>
      <c r="AH167" s="109"/>
      <c r="AI167" s="109"/>
      <c r="AJ167" s="109"/>
      <c r="AK167" s="109"/>
      <c r="AL167" s="109"/>
      <c r="AM167" s="109"/>
      <c r="AN167" s="109"/>
      <c r="AO167" s="109"/>
      <c r="AP167" s="109"/>
      <c r="AQ167" s="109"/>
      <c r="AR167" s="109"/>
      <c r="AS167" s="109"/>
      <c r="AT167" s="109"/>
      <c r="AU167" s="109"/>
      <c r="AV167" s="109"/>
      <c r="AW167" s="109"/>
      <c r="AX167" s="109"/>
      <c r="AY167" s="109"/>
      <c r="AZ167" s="109"/>
      <c r="BA167" s="109"/>
      <c r="BB167" s="109"/>
      <c r="BC167" s="109"/>
      <c r="BD167" s="109"/>
      <c r="BE167" s="109"/>
      <c r="BF167" s="109"/>
      <c r="BG167" s="109"/>
      <c r="BH167" s="109"/>
      <c r="BI167" s="109"/>
      <c r="BJ167" s="109"/>
      <c r="BK167" s="109"/>
      <c r="BL167" s="109"/>
      <c r="BM167" s="109"/>
      <c r="BN167" s="109"/>
      <c r="BO167" s="109"/>
      <c r="BP167" s="109"/>
      <c r="BQ167" s="109"/>
      <c r="BR167" s="109"/>
      <c r="BS167" s="109"/>
      <c r="BT167" s="109"/>
      <c r="BU167" s="109"/>
      <c r="BV167" s="109"/>
      <c r="BW167" s="109"/>
      <c r="BX167" s="109"/>
      <c r="BY167" s="109"/>
      <c r="BZ167" s="109"/>
      <c r="CA167" s="109"/>
      <c r="CB167" s="109"/>
      <c r="CC167" s="109"/>
      <c r="CD167" s="109"/>
      <c r="CE167" s="109"/>
      <c r="CF167" s="109"/>
    </row>
    <row r="168" spans="10:84">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09"/>
      <c r="AF168" s="109"/>
      <c r="AG168" s="109"/>
      <c r="AH168" s="109"/>
      <c r="AI168" s="109"/>
      <c r="AJ168" s="109"/>
      <c r="AK168" s="109"/>
      <c r="AL168" s="109"/>
      <c r="AM168" s="109"/>
      <c r="AN168" s="109"/>
      <c r="AO168" s="109"/>
      <c r="AP168" s="109"/>
      <c r="AQ168" s="109"/>
      <c r="AR168" s="109"/>
      <c r="AS168" s="109"/>
      <c r="AT168" s="109"/>
      <c r="AU168" s="109"/>
      <c r="AV168" s="109"/>
      <c r="AW168" s="109"/>
      <c r="AX168" s="109"/>
      <c r="AY168" s="109"/>
      <c r="AZ168" s="109"/>
      <c r="BA168" s="109"/>
      <c r="BB168" s="109"/>
      <c r="BC168" s="109"/>
      <c r="BD168" s="109"/>
      <c r="BE168" s="109"/>
      <c r="BF168" s="109"/>
      <c r="BG168" s="109"/>
      <c r="BH168" s="109"/>
      <c r="BI168" s="109"/>
      <c r="BJ168" s="109"/>
      <c r="BK168" s="109"/>
      <c r="BL168" s="109"/>
      <c r="BM168" s="109"/>
      <c r="BN168" s="109"/>
      <c r="BO168" s="109"/>
      <c r="BP168" s="109"/>
      <c r="BQ168" s="109"/>
      <c r="BR168" s="109"/>
      <c r="BS168" s="109"/>
      <c r="BT168" s="109"/>
      <c r="BU168" s="109"/>
      <c r="BV168" s="109"/>
      <c r="BW168" s="109"/>
      <c r="BX168" s="109"/>
      <c r="BY168" s="109"/>
      <c r="BZ168" s="109"/>
      <c r="CA168" s="109"/>
      <c r="CB168" s="109"/>
      <c r="CC168" s="109"/>
      <c r="CD168" s="109"/>
      <c r="CE168" s="109"/>
      <c r="CF168" s="109"/>
    </row>
    <row r="169" spans="10:84">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09"/>
      <c r="AF169" s="109"/>
      <c r="AG169" s="109"/>
      <c r="AH169" s="109"/>
      <c r="AI169" s="109"/>
      <c r="AJ169" s="109"/>
      <c r="AK169" s="109"/>
      <c r="AL169" s="109"/>
      <c r="AM169" s="109"/>
      <c r="AN169" s="109"/>
      <c r="AO169" s="109"/>
      <c r="AP169" s="109"/>
      <c r="AQ169" s="109"/>
      <c r="AR169" s="109"/>
      <c r="AS169" s="109"/>
      <c r="AT169" s="109"/>
      <c r="AU169" s="109"/>
      <c r="AV169" s="109"/>
      <c r="AW169" s="109"/>
      <c r="AX169" s="109"/>
      <c r="AY169" s="109"/>
      <c r="AZ169" s="109"/>
      <c r="BA169" s="109"/>
      <c r="BB169" s="109"/>
      <c r="BC169" s="109"/>
      <c r="BD169" s="109"/>
      <c r="BE169" s="109"/>
      <c r="BF169" s="109"/>
      <c r="BG169" s="109"/>
      <c r="BH169" s="109"/>
      <c r="BI169" s="109"/>
      <c r="BJ169" s="109"/>
      <c r="BK169" s="109"/>
      <c r="BL169" s="109"/>
      <c r="BM169" s="109"/>
      <c r="BN169" s="109"/>
      <c r="BO169" s="109"/>
      <c r="BP169" s="109"/>
      <c r="BQ169" s="109"/>
      <c r="BR169" s="109"/>
      <c r="BS169" s="109"/>
      <c r="BT169" s="109"/>
      <c r="BU169" s="109"/>
      <c r="BV169" s="109"/>
      <c r="BW169" s="109"/>
      <c r="BX169" s="109"/>
      <c r="BY169" s="109"/>
      <c r="BZ169" s="109"/>
      <c r="CA169" s="109"/>
      <c r="CB169" s="109"/>
      <c r="CC169" s="109"/>
      <c r="CD169" s="109"/>
      <c r="CE169" s="109"/>
      <c r="CF169" s="109"/>
    </row>
    <row r="170" spans="10:84">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09"/>
      <c r="AF170" s="109"/>
      <c r="AG170" s="109"/>
      <c r="AH170" s="109"/>
      <c r="AI170" s="109"/>
      <c r="AJ170" s="109"/>
      <c r="AK170" s="109"/>
      <c r="AL170" s="109"/>
      <c r="AM170" s="109"/>
      <c r="AN170" s="109"/>
      <c r="AO170" s="109"/>
      <c r="AP170" s="109"/>
      <c r="AQ170" s="109"/>
      <c r="AR170" s="109"/>
      <c r="AS170" s="109"/>
      <c r="AT170" s="109"/>
      <c r="AU170" s="109"/>
      <c r="AV170" s="109"/>
      <c r="AW170" s="109"/>
      <c r="AX170" s="109"/>
      <c r="AY170" s="109"/>
      <c r="AZ170" s="109"/>
      <c r="BA170" s="109"/>
      <c r="BB170" s="109"/>
      <c r="BC170" s="109"/>
      <c r="BD170" s="109"/>
      <c r="BE170" s="109"/>
      <c r="BF170" s="109"/>
      <c r="BG170" s="109"/>
      <c r="BH170" s="109"/>
      <c r="BI170" s="109"/>
      <c r="BJ170" s="109"/>
      <c r="BK170" s="109"/>
      <c r="BL170" s="109"/>
      <c r="BM170" s="109"/>
      <c r="BN170" s="109"/>
      <c r="BO170" s="109"/>
      <c r="BP170" s="109"/>
      <c r="BQ170" s="109"/>
      <c r="BR170" s="109"/>
      <c r="BS170" s="109"/>
      <c r="BT170" s="109"/>
      <c r="BU170" s="109"/>
      <c r="BV170" s="109"/>
      <c r="BW170" s="109"/>
      <c r="BX170" s="109"/>
      <c r="BY170" s="109"/>
      <c r="BZ170" s="109"/>
      <c r="CA170" s="109"/>
      <c r="CB170" s="109"/>
      <c r="CC170" s="109"/>
      <c r="CD170" s="109"/>
      <c r="CE170" s="109"/>
      <c r="CF170" s="109"/>
    </row>
    <row r="171" spans="10:84">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09"/>
      <c r="AF171" s="109"/>
      <c r="AG171" s="109"/>
      <c r="AH171" s="109"/>
      <c r="AI171" s="109"/>
      <c r="AJ171" s="109"/>
      <c r="AK171" s="109"/>
      <c r="AL171" s="109"/>
      <c r="AM171" s="109"/>
      <c r="AN171" s="109"/>
      <c r="AO171" s="109"/>
      <c r="AP171" s="109"/>
      <c r="AQ171" s="109"/>
      <c r="AR171" s="109"/>
      <c r="AS171" s="109"/>
      <c r="AT171" s="109"/>
      <c r="AU171" s="109"/>
      <c r="AV171" s="109"/>
      <c r="AW171" s="109"/>
      <c r="AX171" s="109"/>
      <c r="AY171" s="109"/>
      <c r="AZ171" s="109"/>
      <c r="BA171" s="109"/>
      <c r="BB171" s="109"/>
      <c r="BC171" s="109"/>
      <c r="BD171" s="109"/>
      <c r="BE171" s="109"/>
      <c r="BF171" s="109"/>
      <c r="BG171" s="109"/>
      <c r="BH171" s="109"/>
      <c r="BI171" s="109"/>
      <c r="BJ171" s="109"/>
      <c r="BK171" s="109"/>
      <c r="BL171" s="109"/>
      <c r="BM171" s="109"/>
      <c r="BN171" s="109"/>
      <c r="BO171" s="109"/>
      <c r="BP171" s="109"/>
      <c r="BQ171" s="109"/>
      <c r="BR171" s="109"/>
      <c r="BS171" s="109"/>
      <c r="BT171" s="109"/>
      <c r="BU171" s="109"/>
      <c r="BV171" s="109"/>
      <c r="BW171" s="109"/>
      <c r="BX171" s="109"/>
      <c r="BY171" s="109"/>
      <c r="BZ171" s="109"/>
      <c r="CA171" s="109"/>
      <c r="CB171" s="109"/>
      <c r="CC171" s="109"/>
      <c r="CD171" s="109"/>
      <c r="CE171" s="109"/>
      <c r="CF171" s="109"/>
    </row>
    <row r="172" spans="10:84">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09"/>
      <c r="AF172" s="109"/>
      <c r="AG172" s="109"/>
      <c r="AH172" s="109"/>
      <c r="AI172" s="109"/>
      <c r="AJ172" s="109"/>
      <c r="AK172" s="109"/>
      <c r="AL172" s="109"/>
      <c r="AM172" s="109"/>
      <c r="AN172" s="109"/>
      <c r="AO172" s="109"/>
      <c r="AP172" s="109"/>
      <c r="AQ172" s="109"/>
      <c r="AR172" s="109"/>
      <c r="AS172" s="109"/>
      <c r="AT172" s="109"/>
      <c r="AU172" s="109"/>
      <c r="AV172" s="109"/>
      <c r="AW172" s="109"/>
      <c r="AX172" s="109"/>
      <c r="AY172" s="109"/>
      <c r="AZ172" s="109"/>
      <c r="BA172" s="109"/>
      <c r="BB172" s="109"/>
      <c r="BC172" s="109"/>
      <c r="BD172" s="109"/>
      <c r="BE172" s="109"/>
      <c r="BF172" s="109"/>
      <c r="BG172" s="109"/>
      <c r="BH172" s="109"/>
      <c r="BI172" s="109"/>
      <c r="BJ172" s="109"/>
      <c r="BK172" s="109"/>
      <c r="BL172" s="109"/>
      <c r="BM172" s="109"/>
      <c r="BN172" s="109"/>
      <c r="BO172" s="109"/>
      <c r="BP172" s="109"/>
      <c r="BQ172" s="109"/>
      <c r="BR172" s="109"/>
      <c r="BS172" s="109"/>
      <c r="BT172" s="109"/>
      <c r="BU172" s="109"/>
      <c r="BV172" s="109"/>
      <c r="BW172" s="109"/>
      <c r="BX172" s="109"/>
      <c r="BY172" s="109"/>
      <c r="BZ172" s="109"/>
      <c r="CA172" s="109"/>
      <c r="CB172" s="109"/>
      <c r="CC172" s="109"/>
      <c r="CD172" s="109"/>
      <c r="CE172" s="109"/>
      <c r="CF172" s="109"/>
    </row>
    <row r="173" spans="10:84">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09"/>
      <c r="AF173" s="109"/>
      <c r="AG173" s="109"/>
      <c r="AH173" s="109"/>
      <c r="AI173" s="109"/>
      <c r="AJ173" s="109"/>
      <c r="AK173" s="109"/>
      <c r="AL173" s="109"/>
      <c r="AM173" s="109"/>
      <c r="AN173" s="109"/>
      <c r="AO173" s="109"/>
      <c r="AP173" s="109"/>
      <c r="AQ173" s="109"/>
      <c r="AR173" s="109"/>
      <c r="AS173" s="109"/>
      <c r="AT173" s="109"/>
      <c r="AU173" s="109"/>
      <c r="AV173" s="109"/>
      <c r="AW173" s="109"/>
      <c r="AX173" s="109"/>
      <c r="AY173" s="109"/>
      <c r="AZ173" s="109"/>
      <c r="BA173" s="109"/>
      <c r="BB173" s="109"/>
      <c r="BC173" s="109"/>
      <c r="BD173" s="109"/>
      <c r="BE173" s="109"/>
      <c r="BF173" s="109"/>
      <c r="BG173" s="109"/>
      <c r="BH173" s="109"/>
      <c r="BI173" s="109"/>
      <c r="BJ173" s="109"/>
      <c r="BK173" s="109"/>
      <c r="BL173" s="109"/>
      <c r="BM173" s="109"/>
      <c r="BN173" s="109"/>
      <c r="BO173" s="109"/>
      <c r="BP173" s="109"/>
      <c r="BQ173" s="109"/>
      <c r="BR173" s="109"/>
      <c r="BS173" s="109"/>
      <c r="BT173" s="109"/>
      <c r="BU173" s="109"/>
      <c r="BV173" s="109"/>
      <c r="BW173" s="109"/>
      <c r="BX173" s="109"/>
      <c r="BY173" s="109"/>
      <c r="BZ173" s="109"/>
      <c r="CA173" s="109"/>
      <c r="CB173" s="109"/>
      <c r="CC173" s="109"/>
      <c r="CD173" s="109"/>
      <c r="CE173" s="109"/>
      <c r="CF173" s="109"/>
    </row>
    <row r="174" spans="10:84">
      <c r="J174" s="109"/>
      <c r="K174" s="109"/>
      <c r="L174" s="109"/>
      <c r="M174" s="109"/>
      <c r="N174" s="109"/>
      <c r="O174" s="109"/>
      <c r="P174" s="109"/>
      <c r="Q174" s="109"/>
      <c r="R174" s="109"/>
      <c r="S174" s="109"/>
      <c r="T174" s="109"/>
      <c r="U174" s="109"/>
      <c r="V174" s="109"/>
      <c r="W174" s="109"/>
      <c r="X174" s="109"/>
      <c r="Y174" s="109"/>
      <c r="Z174" s="109"/>
      <c r="AA174" s="109"/>
      <c r="AB174" s="109"/>
      <c r="AC174" s="109"/>
      <c r="AD174" s="109"/>
      <c r="AE174" s="109"/>
      <c r="AF174" s="109"/>
      <c r="AG174" s="109"/>
      <c r="AH174" s="109"/>
      <c r="AI174" s="109"/>
      <c r="AJ174" s="109"/>
      <c r="AK174" s="109"/>
      <c r="AL174" s="109"/>
      <c r="AM174" s="109"/>
      <c r="AN174" s="109"/>
      <c r="AO174" s="109"/>
      <c r="AP174" s="109"/>
      <c r="AQ174" s="109"/>
      <c r="AR174" s="109"/>
      <c r="AS174" s="109"/>
      <c r="AT174" s="109"/>
      <c r="AU174" s="109"/>
      <c r="AV174" s="109"/>
      <c r="AW174" s="109"/>
      <c r="AX174" s="109"/>
      <c r="AY174" s="109"/>
      <c r="AZ174" s="109"/>
      <c r="BA174" s="109"/>
      <c r="BB174" s="109"/>
      <c r="BC174" s="109"/>
      <c r="BD174" s="109"/>
      <c r="BE174" s="109"/>
      <c r="BF174" s="109"/>
      <c r="BG174" s="109"/>
      <c r="BH174" s="109"/>
      <c r="BI174" s="109"/>
      <c r="BJ174" s="109"/>
      <c r="BK174" s="109"/>
      <c r="BL174" s="109"/>
      <c r="BM174" s="109"/>
      <c r="BN174" s="109"/>
      <c r="BO174" s="109"/>
      <c r="BP174" s="109"/>
      <c r="BQ174" s="109"/>
      <c r="BR174" s="109"/>
      <c r="BS174" s="109"/>
      <c r="BT174" s="109"/>
      <c r="BU174" s="109"/>
      <c r="BV174" s="109"/>
      <c r="BW174" s="109"/>
      <c r="BX174" s="109"/>
      <c r="BY174" s="109"/>
      <c r="BZ174" s="109"/>
      <c r="CA174" s="109"/>
      <c r="CB174" s="109"/>
      <c r="CC174" s="109"/>
      <c r="CD174" s="109"/>
      <c r="CE174" s="109"/>
      <c r="CF174" s="109"/>
    </row>
    <row r="175" spans="10:84">
      <c r="J175" s="109"/>
      <c r="K175" s="109"/>
      <c r="L175" s="109"/>
      <c r="M175" s="109"/>
      <c r="N175" s="109"/>
      <c r="O175" s="109"/>
      <c r="P175" s="109"/>
      <c r="Q175" s="109"/>
      <c r="R175" s="109"/>
      <c r="S175" s="109"/>
      <c r="T175" s="109"/>
      <c r="U175" s="109"/>
      <c r="V175" s="109"/>
      <c r="W175" s="109"/>
      <c r="X175" s="109"/>
      <c r="Y175" s="109"/>
      <c r="Z175" s="109"/>
      <c r="AA175" s="109"/>
      <c r="AB175" s="109"/>
      <c r="AC175" s="109"/>
      <c r="AD175" s="109"/>
      <c r="AE175" s="109"/>
      <c r="AF175" s="109"/>
      <c r="AG175" s="109"/>
      <c r="AH175" s="109"/>
      <c r="AI175" s="109"/>
      <c r="AJ175" s="109"/>
      <c r="AK175" s="109"/>
      <c r="AL175" s="109"/>
      <c r="AM175" s="109"/>
      <c r="AN175" s="109"/>
      <c r="AO175" s="109"/>
      <c r="AP175" s="109"/>
      <c r="AQ175" s="109"/>
      <c r="AR175" s="109"/>
      <c r="AS175" s="109"/>
      <c r="AT175" s="109"/>
      <c r="AU175" s="109"/>
      <c r="AV175" s="109"/>
      <c r="AW175" s="109"/>
      <c r="AX175" s="109"/>
      <c r="AY175" s="109"/>
      <c r="AZ175" s="109"/>
      <c r="BA175" s="109"/>
      <c r="BB175" s="109"/>
      <c r="BC175" s="109"/>
      <c r="BD175" s="109"/>
      <c r="BE175" s="109"/>
      <c r="BF175" s="109"/>
      <c r="BG175" s="109"/>
      <c r="BH175" s="109"/>
      <c r="BI175" s="109"/>
      <c r="BJ175" s="109"/>
      <c r="BK175" s="109"/>
      <c r="BL175" s="109"/>
      <c r="BM175" s="109"/>
      <c r="BN175" s="109"/>
      <c r="BO175" s="109"/>
      <c r="BP175" s="109"/>
      <c r="BQ175" s="109"/>
      <c r="BR175" s="109"/>
      <c r="BS175" s="109"/>
      <c r="BT175" s="109"/>
      <c r="BU175" s="109"/>
      <c r="BV175" s="109"/>
      <c r="BW175" s="109"/>
      <c r="BX175" s="109"/>
      <c r="BY175" s="109"/>
      <c r="BZ175" s="109"/>
      <c r="CA175" s="109"/>
      <c r="CB175" s="109"/>
      <c r="CC175" s="109"/>
      <c r="CD175" s="109"/>
      <c r="CE175" s="109"/>
      <c r="CF175" s="109"/>
    </row>
    <row r="176" spans="10:84">
      <c r="J176" s="109"/>
      <c r="K176" s="109"/>
      <c r="L176" s="109"/>
      <c r="M176" s="109"/>
      <c r="N176" s="109"/>
      <c r="O176" s="109"/>
      <c r="P176" s="109"/>
      <c r="Q176" s="109"/>
      <c r="R176" s="109"/>
      <c r="S176" s="109"/>
      <c r="T176" s="109"/>
      <c r="U176" s="109"/>
      <c r="V176" s="109"/>
      <c r="W176" s="109"/>
      <c r="X176" s="109"/>
      <c r="Y176" s="109"/>
      <c r="Z176" s="109"/>
      <c r="AA176" s="109"/>
      <c r="AB176" s="109"/>
      <c r="AC176" s="109"/>
      <c r="AD176" s="109"/>
      <c r="AE176" s="109"/>
      <c r="AF176" s="109"/>
      <c r="AG176" s="109"/>
      <c r="AH176" s="109"/>
      <c r="AI176" s="109"/>
      <c r="AJ176" s="109"/>
      <c r="AK176" s="109"/>
      <c r="AL176" s="109"/>
      <c r="AM176" s="109"/>
      <c r="AN176" s="109"/>
      <c r="AO176" s="109"/>
      <c r="AP176" s="109"/>
      <c r="AQ176" s="109"/>
      <c r="AR176" s="109"/>
      <c r="AS176" s="109"/>
      <c r="AT176" s="109"/>
      <c r="AU176" s="109"/>
      <c r="AV176" s="109"/>
      <c r="AW176" s="109"/>
      <c r="AX176" s="109"/>
      <c r="AY176" s="109"/>
      <c r="AZ176" s="109"/>
      <c r="BA176" s="109"/>
      <c r="BB176" s="109"/>
      <c r="BC176" s="109"/>
      <c r="BD176" s="109"/>
      <c r="BE176" s="109"/>
      <c r="BF176" s="109"/>
      <c r="BG176" s="109"/>
      <c r="BH176" s="109"/>
      <c r="BI176" s="109"/>
      <c r="BJ176" s="109"/>
      <c r="BK176" s="109"/>
      <c r="BL176" s="109"/>
      <c r="BM176" s="109"/>
      <c r="BN176" s="109"/>
      <c r="BO176" s="109"/>
      <c r="BP176" s="109"/>
      <c r="BQ176" s="109"/>
      <c r="BR176" s="109"/>
      <c r="BS176" s="109"/>
      <c r="BT176" s="109"/>
      <c r="BU176" s="109"/>
      <c r="BV176" s="109"/>
      <c r="BW176" s="109"/>
      <c r="BX176" s="109"/>
      <c r="BY176" s="109"/>
      <c r="BZ176" s="109"/>
      <c r="CA176" s="109"/>
      <c r="CB176" s="109"/>
      <c r="CC176" s="109"/>
      <c r="CD176" s="109"/>
      <c r="CE176" s="109"/>
      <c r="CF176" s="109"/>
    </row>
    <row r="177" spans="10:84">
      <c r="J177" s="109"/>
      <c r="K177" s="109"/>
      <c r="L177" s="109"/>
      <c r="M177" s="109"/>
      <c r="N177" s="109"/>
      <c r="O177" s="109"/>
      <c r="P177" s="109"/>
      <c r="Q177" s="109"/>
      <c r="R177" s="109"/>
      <c r="S177" s="109"/>
      <c r="T177" s="109"/>
      <c r="U177" s="109"/>
      <c r="V177" s="109"/>
      <c r="W177" s="109"/>
      <c r="X177" s="109"/>
      <c r="Y177" s="109"/>
      <c r="Z177" s="109"/>
      <c r="AA177" s="109"/>
      <c r="AB177" s="109"/>
      <c r="AC177" s="109"/>
      <c r="AD177" s="109"/>
      <c r="AE177" s="109"/>
      <c r="AF177" s="109"/>
      <c r="AG177" s="109"/>
      <c r="AH177" s="109"/>
      <c r="AI177" s="109"/>
      <c r="AJ177" s="109"/>
      <c r="AK177" s="109"/>
      <c r="AL177" s="109"/>
      <c r="AM177" s="109"/>
      <c r="AN177" s="109"/>
      <c r="AO177" s="109"/>
      <c r="AP177" s="109"/>
      <c r="AQ177" s="109"/>
      <c r="AR177" s="109"/>
      <c r="AS177" s="109"/>
      <c r="AT177" s="109"/>
      <c r="AU177" s="109"/>
      <c r="AV177" s="109"/>
      <c r="AW177" s="109"/>
      <c r="AX177" s="109"/>
      <c r="AY177" s="109"/>
      <c r="AZ177" s="109"/>
      <c r="BA177" s="109"/>
      <c r="BB177" s="109"/>
      <c r="BC177" s="109"/>
      <c r="BD177" s="109"/>
      <c r="BE177" s="109"/>
      <c r="BF177" s="109"/>
      <c r="BG177" s="109"/>
      <c r="BH177" s="109"/>
      <c r="BI177" s="109"/>
      <c r="BJ177" s="109"/>
      <c r="BK177" s="109"/>
      <c r="BL177" s="109"/>
      <c r="BM177" s="109"/>
      <c r="BN177" s="109"/>
      <c r="BO177" s="109"/>
      <c r="BP177" s="109"/>
      <c r="BQ177" s="109"/>
      <c r="BR177" s="109"/>
      <c r="BS177" s="109"/>
      <c r="BT177" s="109"/>
      <c r="BU177" s="109"/>
      <c r="BV177" s="109"/>
      <c r="BW177" s="109"/>
      <c r="BX177" s="109"/>
      <c r="BY177" s="109"/>
      <c r="BZ177" s="109"/>
      <c r="CA177" s="109"/>
      <c r="CB177" s="109"/>
      <c r="CC177" s="109"/>
      <c r="CD177" s="109"/>
      <c r="CE177" s="109"/>
      <c r="CF177" s="109"/>
    </row>
    <row r="178" spans="10:84">
      <c r="J178" s="109"/>
      <c r="K178" s="109"/>
      <c r="L178" s="109"/>
      <c r="M178" s="109"/>
      <c r="N178" s="109"/>
      <c r="O178" s="109"/>
      <c r="P178" s="109"/>
      <c r="Q178" s="109"/>
      <c r="R178" s="109"/>
      <c r="S178" s="109"/>
      <c r="T178" s="109"/>
      <c r="U178" s="109"/>
      <c r="V178" s="109"/>
      <c r="W178" s="109"/>
      <c r="X178" s="109"/>
      <c r="Y178" s="109"/>
      <c r="Z178" s="109"/>
      <c r="AA178" s="109"/>
      <c r="AB178" s="109"/>
      <c r="AC178" s="109"/>
      <c r="AD178" s="109"/>
      <c r="AE178" s="109"/>
      <c r="AF178" s="109"/>
      <c r="AG178" s="109"/>
      <c r="AH178" s="109"/>
      <c r="AI178" s="109"/>
      <c r="AJ178" s="109"/>
      <c r="AK178" s="109"/>
      <c r="AL178" s="109"/>
      <c r="AM178" s="109"/>
      <c r="AN178" s="109"/>
      <c r="AO178" s="109"/>
      <c r="AP178" s="109"/>
      <c r="AQ178" s="109"/>
      <c r="AR178" s="109"/>
      <c r="AS178" s="109"/>
      <c r="AT178" s="109"/>
      <c r="AU178" s="109"/>
      <c r="AV178" s="109"/>
      <c r="AW178" s="109"/>
      <c r="AX178" s="109"/>
      <c r="AY178" s="109"/>
      <c r="AZ178" s="109"/>
      <c r="BA178" s="109"/>
      <c r="BB178" s="109"/>
      <c r="BC178" s="109"/>
      <c r="BD178" s="109"/>
      <c r="BE178" s="109"/>
      <c r="BF178" s="109"/>
      <c r="BG178" s="109"/>
      <c r="BH178" s="109"/>
      <c r="BI178" s="109"/>
      <c r="BJ178" s="109"/>
      <c r="BK178" s="109"/>
      <c r="BL178" s="109"/>
      <c r="BM178" s="109"/>
      <c r="BN178" s="109"/>
      <c r="BO178" s="109"/>
      <c r="BP178" s="109"/>
      <c r="BQ178" s="109"/>
      <c r="BR178" s="109"/>
      <c r="BS178" s="109"/>
      <c r="BT178" s="109"/>
      <c r="BU178" s="109"/>
      <c r="BV178" s="109"/>
      <c r="BW178" s="109"/>
      <c r="BX178" s="109"/>
      <c r="BY178" s="109"/>
      <c r="BZ178" s="109"/>
      <c r="CA178" s="109"/>
      <c r="CB178" s="109"/>
      <c r="CC178" s="109"/>
      <c r="CD178" s="109"/>
      <c r="CE178" s="109"/>
      <c r="CF178" s="109"/>
    </row>
    <row r="179" spans="10:84">
      <c r="J179" s="109"/>
      <c r="K179" s="109"/>
      <c r="L179" s="109"/>
      <c r="M179" s="109"/>
      <c r="N179" s="109"/>
      <c r="O179" s="109"/>
      <c r="P179" s="109"/>
      <c r="Q179" s="109"/>
      <c r="R179" s="109"/>
      <c r="S179" s="109"/>
      <c r="T179" s="109"/>
      <c r="U179" s="109"/>
      <c r="V179" s="109"/>
      <c r="W179" s="109"/>
      <c r="X179" s="109"/>
      <c r="Y179" s="109"/>
      <c r="Z179" s="109"/>
      <c r="AA179" s="109"/>
      <c r="AB179" s="109"/>
      <c r="AC179" s="109"/>
      <c r="AD179" s="109"/>
      <c r="AE179" s="109"/>
      <c r="AF179" s="109"/>
      <c r="AG179" s="109"/>
      <c r="AH179" s="109"/>
      <c r="AI179" s="109"/>
      <c r="AJ179" s="109"/>
      <c r="AK179" s="109"/>
      <c r="AL179" s="109"/>
      <c r="AM179" s="109"/>
      <c r="AN179" s="109"/>
      <c r="AO179" s="109"/>
      <c r="AP179" s="109"/>
      <c r="AQ179" s="109"/>
      <c r="AR179" s="109"/>
      <c r="AS179" s="109"/>
      <c r="AT179" s="109"/>
      <c r="AU179" s="109"/>
      <c r="AV179" s="109"/>
      <c r="AW179" s="109"/>
      <c r="AX179" s="109"/>
      <c r="AY179" s="109"/>
      <c r="AZ179" s="109"/>
      <c r="BA179" s="109"/>
      <c r="BB179" s="109"/>
      <c r="BC179" s="109"/>
      <c r="BD179" s="109"/>
      <c r="BE179" s="109"/>
      <c r="BF179" s="109"/>
      <c r="BG179" s="109"/>
      <c r="BH179" s="109"/>
      <c r="BI179" s="109"/>
      <c r="BJ179" s="109"/>
      <c r="BK179" s="109"/>
      <c r="BL179" s="109"/>
      <c r="BM179" s="109"/>
      <c r="BN179" s="109"/>
      <c r="BO179" s="109"/>
      <c r="BP179" s="109"/>
      <c r="BQ179" s="109"/>
      <c r="BR179" s="109"/>
      <c r="BS179" s="109"/>
      <c r="BT179" s="109"/>
      <c r="BU179" s="109"/>
      <c r="BV179" s="109"/>
      <c r="BW179" s="109"/>
      <c r="BX179" s="109"/>
      <c r="BY179" s="109"/>
      <c r="BZ179" s="109"/>
      <c r="CA179" s="109"/>
      <c r="CB179" s="109"/>
      <c r="CC179" s="109"/>
      <c r="CD179" s="109"/>
      <c r="CE179" s="109"/>
      <c r="CF179" s="109"/>
    </row>
    <row r="180" spans="10:84">
      <c r="J180" s="109"/>
      <c r="K180" s="109"/>
      <c r="L180" s="109"/>
      <c r="M180" s="109"/>
      <c r="N180" s="109"/>
      <c r="O180" s="109"/>
      <c r="P180" s="109"/>
      <c r="Q180" s="109"/>
      <c r="R180" s="109"/>
      <c r="S180" s="109"/>
      <c r="T180" s="109"/>
      <c r="U180" s="109"/>
      <c r="V180" s="109"/>
      <c r="W180" s="109"/>
      <c r="X180" s="109"/>
      <c r="Y180" s="109"/>
      <c r="Z180" s="109"/>
      <c r="AA180" s="109"/>
      <c r="AB180" s="109"/>
      <c r="AC180" s="109"/>
      <c r="AD180" s="109"/>
      <c r="AE180" s="109"/>
      <c r="AF180" s="109"/>
      <c r="AG180" s="109"/>
      <c r="AH180" s="109"/>
      <c r="AI180" s="109"/>
      <c r="AJ180" s="109"/>
      <c r="AK180" s="109"/>
      <c r="AL180" s="109"/>
      <c r="AM180" s="109"/>
      <c r="AN180" s="109"/>
      <c r="AO180" s="109"/>
      <c r="AP180" s="109"/>
      <c r="AQ180" s="109"/>
      <c r="AR180" s="109"/>
      <c r="AS180" s="109"/>
      <c r="AT180" s="109"/>
      <c r="AU180" s="109"/>
      <c r="AV180" s="109"/>
      <c r="AW180" s="109"/>
      <c r="AX180" s="109"/>
      <c r="AY180" s="109"/>
      <c r="AZ180" s="109"/>
      <c r="BA180" s="109"/>
      <c r="BB180" s="109"/>
      <c r="BC180" s="109"/>
      <c r="BD180" s="109"/>
      <c r="BE180" s="109"/>
      <c r="BF180" s="109"/>
      <c r="BG180" s="109"/>
      <c r="BH180" s="109"/>
      <c r="BI180" s="109"/>
      <c r="BJ180" s="109"/>
      <c r="BK180" s="109"/>
      <c r="BL180" s="109"/>
      <c r="BM180" s="109"/>
      <c r="BN180" s="109"/>
      <c r="BO180" s="109"/>
      <c r="BP180" s="109"/>
      <c r="BQ180" s="109"/>
      <c r="BR180" s="109"/>
      <c r="BS180" s="109"/>
      <c r="BT180" s="109"/>
      <c r="BU180" s="109"/>
      <c r="BV180" s="109"/>
      <c r="BW180" s="109"/>
      <c r="BX180" s="109"/>
      <c r="BY180" s="109"/>
      <c r="BZ180" s="109"/>
      <c r="CA180" s="109"/>
      <c r="CB180" s="109"/>
      <c r="CC180" s="109"/>
      <c r="CD180" s="109"/>
      <c r="CE180" s="109"/>
      <c r="CF180" s="109"/>
    </row>
    <row r="181" spans="10:84">
      <c r="J181" s="109"/>
      <c r="K181" s="109"/>
      <c r="L181" s="109"/>
      <c r="M181" s="109"/>
      <c r="N181" s="109"/>
      <c r="O181" s="109"/>
      <c r="P181" s="109"/>
      <c r="Q181" s="109"/>
      <c r="R181" s="109"/>
      <c r="S181" s="109"/>
      <c r="T181" s="109"/>
      <c r="U181" s="109"/>
      <c r="V181" s="109"/>
      <c r="W181" s="109"/>
      <c r="X181" s="109"/>
      <c r="Y181" s="109"/>
      <c r="Z181" s="109"/>
      <c r="AA181" s="109"/>
      <c r="AB181" s="109"/>
      <c r="AC181" s="109"/>
      <c r="AD181" s="109"/>
      <c r="AE181" s="109"/>
      <c r="AF181" s="109"/>
      <c r="AG181" s="109"/>
      <c r="AH181" s="109"/>
      <c r="AI181" s="109"/>
      <c r="AJ181" s="109"/>
      <c r="AK181" s="109"/>
      <c r="AL181" s="109"/>
      <c r="AM181" s="109"/>
      <c r="AN181" s="109"/>
      <c r="AO181" s="109"/>
      <c r="AP181" s="109"/>
      <c r="AQ181" s="109"/>
      <c r="AR181" s="109"/>
      <c r="AS181" s="109"/>
      <c r="AT181" s="109"/>
      <c r="AU181" s="109"/>
      <c r="AV181" s="109"/>
      <c r="AW181" s="109"/>
      <c r="AX181" s="109"/>
      <c r="AY181" s="109"/>
      <c r="AZ181" s="109"/>
      <c r="BA181" s="109"/>
      <c r="BB181" s="109"/>
      <c r="BC181" s="109"/>
      <c r="BD181" s="109"/>
      <c r="BE181" s="109"/>
      <c r="BF181" s="109"/>
      <c r="BG181" s="109"/>
      <c r="BH181" s="109"/>
      <c r="BI181" s="109"/>
      <c r="BJ181" s="109"/>
      <c r="BK181" s="109"/>
      <c r="BL181" s="109"/>
      <c r="BM181" s="109"/>
      <c r="BN181" s="109"/>
      <c r="BO181" s="109"/>
      <c r="BP181" s="109"/>
      <c r="BQ181" s="109"/>
      <c r="BR181" s="109"/>
      <c r="BS181" s="109"/>
      <c r="BT181" s="109"/>
      <c r="BU181" s="109"/>
      <c r="BV181" s="109"/>
      <c r="BW181" s="109"/>
      <c r="BX181" s="109"/>
      <c r="BY181" s="109"/>
      <c r="BZ181" s="109"/>
      <c r="CA181" s="109"/>
      <c r="CB181" s="109"/>
      <c r="CC181" s="109"/>
      <c r="CD181" s="109"/>
      <c r="CE181" s="109"/>
      <c r="CF181" s="109"/>
    </row>
    <row r="182" spans="10:84">
      <c r="J182" s="109"/>
      <c r="K182" s="109"/>
      <c r="L182" s="109"/>
      <c r="M182" s="109"/>
      <c r="N182" s="109"/>
      <c r="O182" s="109"/>
      <c r="P182" s="109"/>
      <c r="Q182" s="109"/>
      <c r="R182" s="109"/>
      <c r="S182" s="109"/>
      <c r="T182" s="109"/>
      <c r="U182" s="109"/>
      <c r="V182" s="109"/>
      <c r="W182" s="109"/>
      <c r="X182" s="109"/>
      <c r="Y182" s="109"/>
      <c r="Z182" s="109"/>
      <c r="AA182" s="109"/>
      <c r="AB182" s="109"/>
      <c r="AC182" s="109"/>
      <c r="AD182" s="109"/>
      <c r="AE182" s="109"/>
      <c r="AF182" s="109"/>
      <c r="AG182" s="109"/>
      <c r="AH182" s="109"/>
      <c r="AI182" s="109"/>
      <c r="AJ182" s="109"/>
      <c r="AK182" s="109"/>
      <c r="AL182" s="109"/>
      <c r="AM182" s="109"/>
      <c r="AN182" s="109"/>
      <c r="AO182" s="109"/>
      <c r="AP182" s="109"/>
      <c r="AQ182" s="109"/>
      <c r="AR182" s="109"/>
      <c r="AS182" s="109"/>
      <c r="AT182" s="109"/>
      <c r="AU182" s="109"/>
      <c r="AV182" s="109"/>
      <c r="AW182" s="109"/>
      <c r="AX182" s="109"/>
      <c r="AY182" s="109"/>
      <c r="AZ182" s="109"/>
      <c r="BA182" s="109"/>
      <c r="BB182" s="109"/>
      <c r="BC182" s="109"/>
      <c r="BD182" s="109"/>
      <c r="BE182" s="109"/>
      <c r="BF182" s="109"/>
      <c r="BG182" s="109"/>
      <c r="BH182" s="109"/>
      <c r="BI182" s="109"/>
      <c r="BJ182" s="109"/>
      <c r="BK182" s="109"/>
      <c r="BL182" s="109"/>
      <c r="BM182" s="109"/>
      <c r="BN182" s="109"/>
      <c r="BO182" s="109"/>
      <c r="BP182" s="109"/>
      <c r="BQ182" s="109"/>
      <c r="BR182" s="109"/>
      <c r="BS182" s="109"/>
      <c r="BT182" s="109"/>
      <c r="BU182" s="109"/>
      <c r="BV182" s="109"/>
      <c r="BW182" s="109"/>
      <c r="BX182" s="109"/>
      <c r="BY182" s="109"/>
      <c r="BZ182" s="109"/>
      <c r="CA182" s="109"/>
      <c r="CB182" s="109"/>
      <c r="CC182" s="109"/>
      <c r="CD182" s="109"/>
      <c r="CE182" s="109"/>
      <c r="CF182" s="109"/>
    </row>
    <row r="183" spans="10:84">
      <c r="J183" s="109"/>
      <c r="K183" s="109"/>
      <c r="L183" s="109"/>
      <c r="M183" s="109"/>
      <c r="N183" s="109"/>
      <c r="O183" s="109"/>
      <c r="P183" s="109"/>
      <c r="Q183" s="109"/>
      <c r="R183" s="109"/>
      <c r="S183" s="109"/>
      <c r="T183" s="109"/>
      <c r="U183" s="109"/>
      <c r="V183" s="109"/>
      <c r="W183" s="109"/>
      <c r="X183" s="109"/>
      <c r="Y183" s="109"/>
      <c r="Z183" s="109"/>
      <c r="AA183" s="109"/>
      <c r="AB183" s="109"/>
      <c r="AC183" s="109"/>
      <c r="AD183" s="109"/>
      <c r="AE183" s="109"/>
      <c r="AF183" s="109"/>
      <c r="AG183" s="109"/>
      <c r="AH183" s="109"/>
      <c r="AI183" s="109"/>
      <c r="AJ183" s="109"/>
      <c r="AK183" s="109"/>
      <c r="AL183" s="109"/>
      <c r="AM183" s="109"/>
      <c r="AN183" s="109"/>
      <c r="AO183" s="109"/>
      <c r="AP183" s="109"/>
      <c r="AQ183" s="109"/>
      <c r="AR183" s="109"/>
      <c r="AS183" s="109"/>
      <c r="AT183" s="109"/>
      <c r="AU183" s="109"/>
      <c r="AV183" s="109"/>
      <c r="AW183" s="109"/>
      <c r="AX183" s="109"/>
      <c r="AY183" s="109"/>
      <c r="AZ183" s="109"/>
      <c r="BA183" s="109"/>
      <c r="BB183" s="109"/>
      <c r="BC183" s="109"/>
      <c r="BD183" s="109"/>
      <c r="BE183" s="109"/>
      <c r="BF183" s="109"/>
      <c r="BG183" s="109"/>
      <c r="BH183" s="109"/>
      <c r="BI183" s="109"/>
      <c r="BJ183" s="109"/>
      <c r="BK183" s="109"/>
      <c r="BL183" s="109"/>
      <c r="BM183" s="109"/>
      <c r="BN183" s="109"/>
      <c r="BO183" s="109"/>
      <c r="BP183" s="109"/>
      <c r="BQ183" s="109"/>
      <c r="BR183" s="109"/>
      <c r="BS183" s="109"/>
      <c r="BT183" s="109"/>
      <c r="BU183" s="109"/>
      <c r="BV183" s="109"/>
      <c r="BW183" s="109"/>
      <c r="BX183" s="109"/>
      <c r="BY183" s="109"/>
      <c r="BZ183" s="109"/>
      <c r="CA183" s="109"/>
      <c r="CB183" s="109"/>
      <c r="CC183" s="109"/>
      <c r="CD183" s="109"/>
      <c r="CE183" s="109"/>
      <c r="CF183" s="109"/>
    </row>
    <row r="184" spans="10:84">
      <c r="J184" s="109"/>
      <c r="K184" s="109"/>
      <c r="L184" s="109"/>
      <c r="M184" s="109"/>
      <c r="N184" s="109"/>
      <c r="O184" s="109"/>
      <c r="P184" s="109"/>
      <c r="Q184" s="109"/>
      <c r="R184" s="109"/>
      <c r="S184" s="109"/>
      <c r="T184" s="109"/>
      <c r="U184" s="109"/>
      <c r="V184" s="109"/>
      <c r="W184" s="109"/>
      <c r="X184" s="109"/>
      <c r="Y184" s="109"/>
      <c r="Z184" s="109"/>
      <c r="AA184" s="109"/>
      <c r="AB184" s="109"/>
      <c r="AC184" s="109"/>
      <c r="AD184" s="109"/>
      <c r="AE184" s="109"/>
      <c r="AF184" s="109"/>
      <c r="AG184" s="109"/>
      <c r="AH184" s="109"/>
      <c r="AI184" s="109"/>
      <c r="AJ184" s="109"/>
      <c r="AK184" s="109"/>
      <c r="AL184" s="109"/>
      <c r="AM184" s="109"/>
      <c r="AN184" s="109"/>
      <c r="AO184" s="109"/>
      <c r="AP184" s="109"/>
      <c r="AQ184" s="109"/>
      <c r="AR184" s="109"/>
      <c r="AS184" s="109"/>
      <c r="AT184" s="109"/>
      <c r="AU184" s="109"/>
      <c r="AV184" s="109"/>
      <c r="AW184" s="109"/>
      <c r="AX184" s="109"/>
      <c r="AY184" s="109"/>
      <c r="AZ184" s="109"/>
      <c r="BA184" s="109"/>
      <c r="BB184" s="109"/>
      <c r="BC184" s="109"/>
      <c r="BD184" s="109"/>
      <c r="BE184" s="109"/>
      <c r="BF184" s="109"/>
      <c r="BG184" s="109"/>
      <c r="BH184" s="109"/>
      <c r="BI184" s="109"/>
      <c r="BJ184" s="109"/>
      <c r="BK184" s="109"/>
      <c r="BL184" s="109"/>
      <c r="BM184" s="109"/>
      <c r="BN184" s="109"/>
      <c r="BO184" s="109"/>
      <c r="BP184" s="109"/>
      <c r="BQ184" s="109"/>
      <c r="BR184" s="109"/>
      <c r="BS184" s="109"/>
      <c r="BT184" s="109"/>
      <c r="BU184" s="109"/>
      <c r="BV184" s="109"/>
      <c r="BW184" s="109"/>
      <c r="BX184" s="109"/>
      <c r="BY184" s="109"/>
      <c r="BZ184" s="109"/>
      <c r="CA184" s="109"/>
      <c r="CB184" s="109"/>
      <c r="CC184" s="109"/>
      <c r="CD184" s="109"/>
      <c r="CE184" s="109"/>
      <c r="CF184" s="109"/>
    </row>
    <row r="185" spans="10:84">
      <c r="J185" s="109"/>
      <c r="K185" s="109"/>
      <c r="L185" s="109"/>
      <c r="M185" s="109"/>
      <c r="N185" s="109"/>
      <c r="O185" s="109"/>
      <c r="P185" s="109"/>
      <c r="Q185" s="109"/>
      <c r="R185" s="109"/>
      <c r="S185" s="109"/>
      <c r="T185" s="109"/>
      <c r="U185" s="109"/>
      <c r="V185" s="109"/>
      <c r="W185" s="109"/>
      <c r="X185" s="109"/>
      <c r="Y185" s="109"/>
      <c r="Z185" s="109"/>
      <c r="AA185" s="109"/>
      <c r="AB185" s="109"/>
      <c r="AC185" s="109"/>
      <c r="AD185" s="109"/>
      <c r="AE185" s="109"/>
      <c r="AF185" s="109"/>
      <c r="AG185" s="109"/>
      <c r="AH185" s="109"/>
      <c r="AI185" s="109"/>
      <c r="AJ185" s="109"/>
      <c r="AK185" s="109"/>
      <c r="AL185" s="109"/>
      <c r="AM185" s="109"/>
      <c r="AN185" s="109"/>
      <c r="AO185" s="109"/>
      <c r="AP185" s="109"/>
      <c r="AQ185" s="109"/>
      <c r="AR185" s="109"/>
      <c r="AS185" s="109"/>
      <c r="AT185" s="109"/>
      <c r="AU185" s="109"/>
      <c r="AV185" s="109"/>
      <c r="AW185" s="109"/>
      <c r="AX185" s="109"/>
      <c r="AY185" s="109"/>
      <c r="AZ185" s="109"/>
      <c r="BA185" s="109"/>
      <c r="BB185" s="109"/>
      <c r="BC185" s="109"/>
      <c r="BD185" s="109"/>
      <c r="BE185" s="109"/>
      <c r="BF185" s="109"/>
      <c r="BG185" s="109"/>
      <c r="BH185" s="109"/>
      <c r="BI185" s="109"/>
      <c r="BJ185" s="109"/>
      <c r="BK185" s="109"/>
      <c r="BL185" s="109"/>
      <c r="BM185" s="109"/>
      <c r="BN185" s="109"/>
      <c r="BO185" s="109"/>
      <c r="BP185" s="109"/>
      <c r="BQ185" s="109"/>
      <c r="BR185" s="109"/>
      <c r="BS185" s="109"/>
      <c r="BT185" s="109"/>
      <c r="BU185" s="109"/>
      <c r="BV185" s="109"/>
      <c r="BW185" s="109"/>
      <c r="BX185" s="109"/>
      <c r="BY185" s="109"/>
      <c r="BZ185" s="109"/>
      <c r="CA185" s="109"/>
      <c r="CB185" s="109"/>
      <c r="CC185" s="109"/>
      <c r="CD185" s="109"/>
      <c r="CE185" s="109"/>
      <c r="CF185" s="109"/>
    </row>
    <row r="186" spans="10:84">
      <c r="J186" s="109"/>
      <c r="K186" s="109"/>
      <c r="L186" s="109"/>
      <c r="M186" s="109"/>
      <c r="N186" s="109"/>
      <c r="O186" s="109"/>
      <c r="P186" s="109"/>
      <c r="Q186" s="109"/>
      <c r="R186" s="109"/>
      <c r="S186" s="109"/>
      <c r="T186" s="109"/>
      <c r="U186" s="109"/>
      <c r="V186" s="109"/>
      <c r="W186" s="109"/>
      <c r="X186" s="109"/>
      <c r="Y186" s="109"/>
      <c r="Z186" s="109"/>
      <c r="AA186" s="109"/>
      <c r="AB186" s="109"/>
      <c r="AC186" s="109"/>
      <c r="AD186" s="109"/>
      <c r="AE186" s="109"/>
      <c r="AF186" s="109"/>
      <c r="AG186" s="109"/>
      <c r="AH186" s="109"/>
      <c r="AI186" s="109"/>
      <c r="AJ186" s="109"/>
      <c r="AK186" s="109"/>
      <c r="AL186" s="109"/>
      <c r="AM186" s="109"/>
      <c r="AN186" s="109"/>
      <c r="AO186" s="109"/>
      <c r="AP186" s="109"/>
      <c r="AQ186" s="109"/>
      <c r="AR186" s="109"/>
      <c r="AS186" s="109"/>
      <c r="AT186" s="109"/>
      <c r="AU186" s="109"/>
      <c r="AV186" s="109"/>
      <c r="AW186" s="109"/>
      <c r="AX186" s="109"/>
      <c r="AY186" s="109"/>
      <c r="AZ186" s="109"/>
      <c r="BA186" s="109"/>
      <c r="BB186" s="109"/>
      <c r="BC186" s="109"/>
      <c r="BD186" s="109"/>
      <c r="BE186" s="109"/>
      <c r="BF186" s="109"/>
      <c r="BG186" s="109"/>
      <c r="BH186" s="109"/>
      <c r="BI186" s="109"/>
      <c r="BJ186" s="109"/>
      <c r="BK186" s="109"/>
      <c r="BL186" s="109"/>
      <c r="BM186" s="109"/>
      <c r="BN186" s="109"/>
      <c r="BO186" s="109"/>
      <c r="BP186" s="109"/>
      <c r="BQ186" s="109"/>
      <c r="BR186" s="109"/>
      <c r="BS186" s="109"/>
      <c r="BT186" s="109"/>
      <c r="BU186" s="109"/>
      <c r="BV186" s="109"/>
      <c r="BW186" s="109"/>
      <c r="BX186" s="109"/>
      <c r="BY186" s="109"/>
      <c r="BZ186" s="109"/>
      <c r="CA186" s="109"/>
      <c r="CB186" s="109"/>
      <c r="CC186" s="109"/>
      <c r="CD186" s="109"/>
      <c r="CE186" s="109"/>
      <c r="CF186" s="109"/>
    </row>
    <row r="187" spans="10:84">
      <c r="J187" s="109"/>
      <c r="K187" s="109"/>
      <c r="L187" s="109"/>
      <c r="M187" s="109"/>
      <c r="N187" s="109"/>
      <c r="O187" s="109"/>
      <c r="P187" s="109"/>
      <c r="Q187" s="109"/>
      <c r="R187" s="109"/>
      <c r="S187" s="109"/>
      <c r="T187" s="109"/>
      <c r="U187" s="109"/>
      <c r="V187" s="109"/>
      <c r="W187" s="109"/>
      <c r="X187" s="109"/>
      <c r="Y187" s="109"/>
      <c r="Z187" s="109"/>
      <c r="AA187" s="109"/>
      <c r="AB187" s="109"/>
      <c r="AC187" s="109"/>
      <c r="AD187" s="109"/>
      <c r="AE187" s="109"/>
      <c r="AF187" s="109"/>
      <c r="AG187" s="109"/>
      <c r="AH187" s="109"/>
      <c r="AI187" s="109"/>
      <c r="AJ187" s="109"/>
      <c r="AK187" s="109"/>
      <c r="AL187" s="109"/>
      <c r="AM187" s="109"/>
      <c r="AN187" s="109"/>
      <c r="AO187" s="109"/>
      <c r="AP187" s="109"/>
      <c r="AQ187" s="109"/>
      <c r="AR187" s="109"/>
      <c r="AS187" s="109"/>
      <c r="AT187" s="109"/>
      <c r="AU187" s="109"/>
      <c r="AV187" s="109"/>
      <c r="AW187" s="109"/>
      <c r="AX187" s="109"/>
      <c r="AY187" s="109"/>
      <c r="AZ187" s="109"/>
      <c r="BA187" s="109"/>
      <c r="BB187" s="109"/>
      <c r="BC187" s="109"/>
      <c r="BD187" s="109"/>
      <c r="BE187" s="109"/>
      <c r="BF187" s="109"/>
      <c r="BG187" s="109"/>
      <c r="BH187" s="109"/>
      <c r="BI187" s="109"/>
      <c r="BJ187" s="109"/>
      <c r="BK187" s="109"/>
      <c r="BL187" s="109"/>
      <c r="BM187" s="109"/>
      <c r="BN187" s="109"/>
      <c r="BO187" s="109"/>
      <c r="BP187" s="109"/>
      <c r="BQ187" s="109"/>
      <c r="BR187" s="109"/>
      <c r="BS187" s="109"/>
      <c r="BT187" s="109"/>
      <c r="BU187" s="109"/>
      <c r="BV187" s="109"/>
      <c r="BW187" s="109"/>
      <c r="BX187" s="109"/>
      <c r="BY187" s="109"/>
      <c r="BZ187" s="109"/>
      <c r="CA187" s="109"/>
      <c r="CB187" s="109"/>
      <c r="CC187" s="109"/>
      <c r="CD187" s="109"/>
      <c r="CE187" s="109"/>
      <c r="CF187" s="109"/>
    </row>
    <row r="188" spans="10:84">
      <c r="J188" s="109"/>
      <c r="K188" s="109"/>
      <c r="L188" s="109"/>
      <c r="M188" s="109"/>
      <c r="N188" s="109"/>
      <c r="O188" s="109"/>
      <c r="P188" s="109"/>
      <c r="Q188" s="109"/>
      <c r="R188" s="109"/>
      <c r="S188" s="109"/>
      <c r="T188" s="109"/>
      <c r="U188" s="109"/>
      <c r="V188" s="109"/>
      <c r="W188" s="109"/>
      <c r="X188" s="109"/>
      <c r="Y188" s="109"/>
      <c r="Z188" s="109"/>
      <c r="AA188" s="109"/>
      <c r="AB188" s="109"/>
      <c r="AC188" s="109"/>
      <c r="AD188" s="109"/>
      <c r="AE188" s="109"/>
      <c r="AF188" s="109"/>
      <c r="AG188" s="109"/>
      <c r="AH188" s="109"/>
      <c r="AI188" s="109"/>
      <c r="AJ188" s="109"/>
      <c r="AK188" s="109"/>
      <c r="AL188" s="109"/>
      <c r="AM188" s="109"/>
      <c r="AN188" s="109"/>
      <c r="AO188" s="109"/>
      <c r="AP188" s="109"/>
      <c r="AQ188" s="109"/>
      <c r="AR188" s="109"/>
      <c r="AS188" s="109"/>
      <c r="AT188" s="109"/>
      <c r="AU188" s="109"/>
      <c r="AV188" s="109"/>
      <c r="AW188" s="109"/>
      <c r="AX188" s="109"/>
      <c r="AY188" s="109"/>
      <c r="AZ188" s="109"/>
      <c r="BA188" s="109"/>
      <c r="BB188" s="109"/>
      <c r="BC188" s="109"/>
      <c r="BD188" s="109"/>
      <c r="BE188" s="109"/>
      <c r="BF188" s="109"/>
      <c r="BG188" s="109"/>
      <c r="BH188" s="109"/>
      <c r="BI188" s="109"/>
      <c r="BJ188" s="109"/>
      <c r="BK188" s="109"/>
      <c r="BL188" s="109"/>
      <c r="BM188" s="109"/>
      <c r="BN188" s="109"/>
      <c r="BO188" s="109"/>
      <c r="BP188" s="109"/>
      <c r="BQ188" s="109"/>
      <c r="BR188" s="109"/>
      <c r="BS188" s="109"/>
      <c r="BT188" s="109"/>
      <c r="BU188" s="109"/>
      <c r="BV188" s="109"/>
      <c r="BW188" s="109"/>
      <c r="BX188" s="109"/>
      <c r="BY188" s="109"/>
      <c r="BZ188" s="109"/>
      <c r="CA188" s="109"/>
      <c r="CB188" s="109"/>
      <c r="CC188" s="109"/>
      <c r="CD188" s="109"/>
      <c r="CE188" s="109"/>
      <c r="CF188" s="109"/>
    </row>
    <row r="189" spans="10:84">
      <c r="J189" s="109"/>
      <c r="K189" s="109"/>
      <c r="L189" s="109"/>
      <c r="M189" s="109"/>
      <c r="N189" s="109"/>
      <c r="O189" s="109"/>
      <c r="P189" s="109"/>
      <c r="Q189" s="109"/>
      <c r="R189" s="109"/>
      <c r="S189" s="109"/>
      <c r="T189" s="109"/>
      <c r="U189" s="109"/>
      <c r="V189" s="109"/>
      <c r="W189" s="109"/>
      <c r="X189" s="109"/>
      <c r="Y189" s="109"/>
      <c r="Z189" s="109"/>
      <c r="AA189" s="109"/>
      <c r="AB189" s="109"/>
      <c r="AC189" s="109"/>
      <c r="AD189" s="109"/>
      <c r="AE189" s="109"/>
      <c r="AF189" s="109"/>
      <c r="AG189" s="109"/>
      <c r="AH189" s="109"/>
      <c r="AI189" s="109"/>
      <c r="AJ189" s="109"/>
      <c r="AK189" s="109"/>
      <c r="AL189" s="109"/>
      <c r="AM189" s="109"/>
      <c r="AN189" s="109"/>
      <c r="AO189" s="109"/>
      <c r="AP189" s="109"/>
      <c r="AQ189" s="109"/>
      <c r="AR189" s="109"/>
      <c r="AS189" s="109"/>
      <c r="AT189" s="109"/>
      <c r="AU189" s="109"/>
      <c r="AV189" s="109"/>
      <c r="AW189" s="109"/>
      <c r="AX189" s="109"/>
      <c r="AY189" s="109"/>
      <c r="AZ189" s="109"/>
      <c r="BA189" s="109"/>
      <c r="BB189" s="109"/>
      <c r="BC189" s="109"/>
      <c r="BD189" s="109"/>
      <c r="BE189" s="109"/>
      <c r="BF189" s="109"/>
      <c r="BG189" s="109"/>
      <c r="BH189" s="109"/>
      <c r="BI189" s="109"/>
      <c r="BJ189" s="109"/>
      <c r="BK189" s="109"/>
      <c r="BL189" s="109"/>
      <c r="BM189" s="109"/>
      <c r="BN189" s="109"/>
      <c r="BO189" s="109"/>
      <c r="BP189" s="109"/>
      <c r="BQ189" s="109"/>
      <c r="BR189" s="109"/>
      <c r="BS189" s="109"/>
      <c r="BT189" s="109"/>
      <c r="BU189" s="109"/>
      <c r="BV189" s="109"/>
      <c r="BW189" s="109"/>
      <c r="BX189" s="109"/>
      <c r="BY189" s="109"/>
      <c r="BZ189" s="109"/>
      <c r="CA189" s="109"/>
      <c r="CB189" s="109"/>
      <c r="CC189" s="109"/>
      <c r="CD189" s="109"/>
      <c r="CE189" s="109"/>
      <c r="CF189" s="109"/>
    </row>
    <row r="190" spans="10:84">
      <c r="J190" s="109"/>
      <c r="K190" s="109"/>
      <c r="L190" s="109"/>
      <c r="M190" s="109"/>
      <c r="N190" s="109"/>
      <c r="O190" s="109"/>
      <c r="P190" s="109"/>
      <c r="Q190" s="109"/>
      <c r="R190" s="109"/>
      <c r="S190" s="109"/>
      <c r="T190" s="109"/>
      <c r="U190" s="109"/>
      <c r="V190" s="109"/>
      <c r="W190" s="109"/>
      <c r="X190" s="109"/>
      <c r="Y190" s="109"/>
      <c r="Z190" s="109"/>
      <c r="AA190" s="109"/>
      <c r="AB190" s="109"/>
      <c r="AC190" s="109"/>
      <c r="AD190" s="109"/>
      <c r="AE190" s="109"/>
      <c r="AF190" s="109"/>
      <c r="AG190" s="109"/>
      <c r="AH190" s="109"/>
      <c r="AI190" s="109"/>
      <c r="AJ190" s="109"/>
      <c r="AK190" s="109"/>
      <c r="AL190" s="109"/>
      <c r="AM190" s="109"/>
      <c r="AN190" s="109"/>
      <c r="AO190" s="109"/>
      <c r="AP190" s="109"/>
      <c r="AQ190" s="109"/>
      <c r="AR190" s="109"/>
      <c r="AS190" s="109"/>
      <c r="AT190" s="109"/>
      <c r="AU190" s="109"/>
      <c r="AV190" s="109"/>
      <c r="AW190" s="109"/>
      <c r="AX190" s="109"/>
      <c r="AY190" s="109"/>
      <c r="AZ190" s="109"/>
      <c r="BA190" s="109"/>
      <c r="BB190" s="109"/>
      <c r="BC190" s="109"/>
      <c r="BD190" s="109"/>
      <c r="BE190" s="109"/>
      <c r="BF190" s="109"/>
      <c r="BG190" s="109"/>
      <c r="BH190" s="109"/>
      <c r="BI190" s="109"/>
      <c r="BJ190" s="109"/>
      <c r="BK190" s="109"/>
      <c r="BL190" s="109"/>
      <c r="BM190" s="109"/>
      <c r="BN190" s="109"/>
      <c r="BO190" s="109"/>
      <c r="BP190" s="109"/>
      <c r="BQ190" s="109"/>
      <c r="BR190" s="109"/>
      <c r="BS190" s="109"/>
      <c r="BT190" s="109"/>
      <c r="BU190" s="109"/>
      <c r="BV190" s="109"/>
      <c r="BW190" s="109"/>
      <c r="BX190" s="109"/>
      <c r="BY190" s="109"/>
      <c r="BZ190" s="109"/>
      <c r="CA190" s="109"/>
      <c r="CB190" s="109"/>
      <c r="CC190" s="109"/>
      <c r="CD190" s="109"/>
      <c r="CE190" s="109"/>
      <c r="CF190" s="109"/>
    </row>
    <row r="191" spans="10:84">
      <c r="J191" s="109"/>
      <c r="K191" s="109"/>
      <c r="L191" s="109"/>
      <c r="M191" s="109"/>
      <c r="N191" s="109"/>
      <c r="O191" s="109"/>
      <c r="P191" s="109"/>
      <c r="Q191" s="109"/>
      <c r="R191" s="109"/>
      <c r="S191" s="109"/>
      <c r="T191" s="109"/>
      <c r="U191" s="109"/>
      <c r="V191" s="109"/>
      <c r="W191" s="109"/>
      <c r="X191" s="109"/>
      <c r="Y191" s="109"/>
      <c r="Z191" s="109"/>
      <c r="AA191" s="109"/>
      <c r="AB191" s="109"/>
      <c r="AC191" s="109"/>
      <c r="AD191" s="109"/>
      <c r="AE191" s="109"/>
      <c r="AF191" s="109"/>
      <c r="AG191" s="109"/>
      <c r="AH191" s="109"/>
      <c r="AI191" s="109"/>
      <c r="AJ191" s="109"/>
      <c r="AK191" s="109"/>
      <c r="AL191" s="109"/>
      <c r="AM191" s="109"/>
      <c r="AN191" s="109"/>
      <c r="AO191" s="109"/>
      <c r="AP191" s="109"/>
      <c r="AQ191" s="109"/>
      <c r="AR191" s="109"/>
      <c r="AS191" s="109"/>
      <c r="AT191" s="109"/>
      <c r="AU191" s="109"/>
      <c r="AV191" s="109"/>
      <c r="AW191" s="109"/>
      <c r="AX191" s="109"/>
      <c r="AY191" s="109"/>
      <c r="AZ191" s="109"/>
      <c r="BA191" s="109"/>
      <c r="BB191" s="109"/>
      <c r="BC191" s="109"/>
      <c r="BD191" s="109"/>
      <c r="BE191" s="109"/>
      <c r="BF191" s="109"/>
      <c r="BG191" s="109"/>
      <c r="BH191" s="109"/>
      <c r="BI191" s="109"/>
      <c r="BJ191" s="109"/>
      <c r="BK191" s="109"/>
      <c r="BL191" s="109"/>
      <c r="BM191" s="109"/>
      <c r="BN191" s="109"/>
      <c r="BO191" s="109"/>
      <c r="BP191" s="109"/>
      <c r="BQ191" s="109"/>
      <c r="BR191" s="109"/>
      <c r="BS191" s="109"/>
      <c r="BT191" s="109"/>
      <c r="BU191" s="109"/>
      <c r="BV191" s="109"/>
      <c r="BW191" s="109"/>
      <c r="BX191" s="109"/>
      <c r="BY191" s="109"/>
      <c r="BZ191" s="109"/>
      <c r="CA191" s="109"/>
      <c r="CB191" s="109"/>
      <c r="CC191" s="109"/>
      <c r="CD191" s="109"/>
      <c r="CE191" s="109"/>
      <c r="CF191" s="109"/>
    </row>
    <row r="192" spans="10:84">
      <c r="J192" s="109"/>
      <c r="K192" s="109"/>
      <c r="L192" s="109"/>
      <c r="M192" s="109"/>
      <c r="N192" s="109"/>
      <c r="O192" s="109"/>
      <c r="P192" s="109"/>
      <c r="Q192" s="109"/>
      <c r="R192" s="109"/>
      <c r="S192" s="109"/>
      <c r="T192" s="109"/>
      <c r="U192" s="109"/>
      <c r="V192" s="109"/>
      <c r="W192" s="109"/>
      <c r="X192" s="109"/>
      <c r="Y192" s="109"/>
      <c r="Z192" s="109"/>
      <c r="AA192" s="109"/>
      <c r="AB192" s="109"/>
      <c r="AC192" s="109"/>
      <c r="AD192" s="109"/>
      <c r="AE192" s="109"/>
      <c r="AF192" s="109"/>
      <c r="AG192" s="109"/>
      <c r="AH192" s="109"/>
      <c r="AI192" s="109"/>
      <c r="AJ192" s="109"/>
      <c r="AK192" s="109"/>
      <c r="AL192" s="109"/>
      <c r="AM192" s="109"/>
      <c r="AN192" s="109"/>
      <c r="AO192" s="109"/>
      <c r="AP192" s="109"/>
      <c r="AQ192" s="109"/>
      <c r="AR192" s="109"/>
      <c r="AS192" s="109"/>
      <c r="AT192" s="109"/>
      <c r="AU192" s="109"/>
      <c r="AV192" s="109"/>
      <c r="AW192" s="109"/>
      <c r="AX192" s="109"/>
      <c r="AY192" s="109"/>
      <c r="AZ192" s="109"/>
      <c r="BA192" s="109"/>
      <c r="BB192" s="109"/>
      <c r="BC192" s="109"/>
      <c r="BD192" s="109"/>
      <c r="BE192" s="109"/>
      <c r="BF192" s="109"/>
      <c r="BG192" s="109"/>
      <c r="BH192" s="109"/>
      <c r="BI192" s="109"/>
      <c r="BJ192" s="109"/>
      <c r="BK192" s="109"/>
      <c r="BL192" s="109"/>
      <c r="BM192" s="109"/>
      <c r="BN192" s="109"/>
      <c r="BO192" s="109"/>
      <c r="BP192" s="109"/>
      <c r="BQ192" s="109"/>
      <c r="BR192" s="109"/>
      <c r="BS192" s="109"/>
      <c r="BT192" s="109"/>
      <c r="BU192" s="109"/>
      <c r="BV192" s="109"/>
      <c r="BW192" s="109"/>
      <c r="BX192" s="109"/>
      <c r="BY192" s="109"/>
      <c r="BZ192" s="109"/>
      <c r="CA192" s="109"/>
      <c r="CB192" s="109"/>
      <c r="CC192" s="109"/>
      <c r="CD192" s="109"/>
      <c r="CE192" s="109"/>
      <c r="CF192" s="109"/>
    </row>
    <row r="193" spans="10:84">
      <c r="J193" s="109"/>
      <c r="K193" s="109"/>
      <c r="L193" s="109"/>
      <c r="M193" s="109"/>
      <c r="N193" s="109"/>
      <c r="O193" s="109"/>
      <c r="P193" s="109"/>
      <c r="Q193" s="109"/>
      <c r="R193" s="109"/>
      <c r="S193" s="109"/>
      <c r="T193" s="109"/>
      <c r="U193" s="109"/>
      <c r="V193" s="109"/>
      <c r="W193" s="109"/>
      <c r="X193" s="109"/>
      <c r="Y193" s="109"/>
      <c r="Z193" s="109"/>
      <c r="AA193" s="109"/>
      <c r="AB193" s="109"/>
      <c r="AC193" s="109"/>
      <c r="AD193" s="109"/>
      <c r="AE193" s="109"/>
      <c r="AF193" s="109"/>
      <c r="AG193" s="109"/>
      <c r="AH193" s="109"/>
      <c r="AI193" s="109"/>
      <c r="AJ193" s="109"/>
      <c r="AK193" s="109"/>
      <c r="AL193" s="109"/>
      <c r="AM193" s="109"/>
      <c r="AN193" s="109"/>
      <c r="AO193" s="109"/>
      <c r="AP193" s="109"/>
      <c r="AQ193" s="109"/>
      <c r="AR193" s="109"/>
      <c r="AS193" s="109"/>
      <c r="AT193" s="109"/>
      <c r="AU193" s="109"/>
      <c r="AV193" s="109"/>
      <c r="AW193" s="109"/>
      <c r="AX193" s="109"/>
      <c r="AY193" s="109"/>
      <c r="AZ193" s="109"/>
      <c r="BA193" s="109"/>
      <c r="BB193" s="109"/>
      <c r="BC193" s="109"/>
      <c r="BD193" s="109"/>
      <c r="BE193" s="109"/>
      <c r="BF193" s="109"/>
      <c r="BG193" s="109"/>
      <c r="BH193" s="109"/>
      <c r="BI193" s="109"/>
      <c r="BJ193" s="109"/>
      <c r="BK193" s="109"/>
      <c r="BL193" s="109"/>
      <c r="BM193" s="109"/>
      <c r="BN193" s="109"/>
      <c r="BO193" s="109"/>
      <c r="BP193" s="109"/>
      <c r="BQ193" s="109"/>
      <c r="BR193" s="109"/>
      <c r="BS193" s="109"/>
      <c r="BT193" s="109"/>
      <c r="BU193" s="109"/>
      <c r="BV193" s="109"/>
      <c r="BW193" s="109"/>
      <c r="BX193" s="109"/>
      <c r="BY193" s="109"/>
      <c r="BZ193" s="109"/>
      <c r="CA193" s="109"/>
      <c r="CB193" s="109"/>
      <c r="CC193" s="109"/>
      <c r="CD193" s="109"/>
      <c r="CE193" s="109"/>
      <c r="CF193" s="109"/>
    </row>
    <row r="194" spans="10:84">
      <c r="J194" s="109"/>
      <c r="K194" s="109"/>
      <c r="L194" s="109"/>
      <c r="M194" s="109"/>
      <c r="N194" s="109"/>
      <c r="O194" s="109"/>
      <c r="P194" s="109"/>
      <c r="Q194" s="109"/>
      <c r="R194" s="109"/>
      <c r="S194" s="109"/>
      <c r="T194" s="109"/>
      <c r="U194" s="109"/>
      <c r="V194" s="109"/>
      <c r="W194" s="109"/>
      <c r="X194" s="109"/>
      <c r="Y194" s="109"/>
      <c r="Z194" s="109"/>
      <c r="AA194" s="109"/>
      <c r="AB194" s="109"/>
      <c r="AC194" s="109"/>
      <c r="AD194" s="109"/>
      <c r="AE194" s="109"/>
      <c r="AF194" s="109"/>
      <c r="AG194" s="109"/>
      <c r="AH194" s="109"/>
      <c r="AI194" s="109"/>
      <c r="AJ194" s="109"/>
      <c r="AK194" s="109"/>
      <c r="AL194" s="109"/>
      <c r="AM194" s="109"/>
      <c r="AN194" s="109"/>
      <c r="AO194" s="109"/>
      <c r="AP194" s="109"/>
      <c r="AQ194" s="109"/>
      <c r="AR194" s="109"/>
      <c r="AS194" s="109"/>
      <c r="AT194" s="109"/>
      <c r="AU194" s="109"/>
      <c r="AV194" s="109"/>
      <c r="AW194" s="109"/>
      <c r="AX194" s="109"/>
      <c r="AY194" s="109"/>
      <c r="AZ194" s="109"/>
      <c r="BA194" s="109"/>
      <c r="BB194" s="109"/>
      <c r="BC194" s="109"/>
      <c r="BD194" s="109"/>
      <c r="BE194" s="109"/>
      <c r="BF194" s="109"/>
      <c r="BG194" s="109"/>
      <c r="BH194" s="109"/>
      <c r="BI194" s="109"/>
      <c r="BJ194" s="109"/>
      <c r="BK194" s="109"/>
      <c r="BL194" s="109"/>
      <c r="BM194" s="109"/>
      <c r="BN194" s="109"/>
      <c r="BO194" s="109"/>
      <c r="BP194" s="109"/>
      <c r="BQ194" s="109"/>
      <c r="BR194" s="109"/>
      <c r="BS194" s="109"/>
      <c r="BT194" s="109"/>
      <c r="BU194" s="109"/>
      <c r="BV194" s="109"/>
      <c r="BW194" s="109"/>
      <c r="BX194" s="109"/>
      <c r="BY194" s="109"/>
      <c r="BZ194" s="109"/>
      <c r="CA194" s="109"/>
      <c r="CB194" s="109"/>
      <c r="CC194" s="109"/>
      <c r="CD194" s="109"/>
      <c r="CE194" s="109"/>
      <c r="CF194" s="109"/>
    </row>
    <row r="195" spans="10:84">
      <c r="J195" s="109"/>
      <c r="K195" s="109"/>
      <c r="L195" s="109"/>
      <c r="M195" s="109"/>
      <c r="N195" s="109"/>
      <c r="O195" s="109"/>
      <c r="P195" s="109"/>
      <c r="Q195" s="109"/>
      <c r="R195" s="109"/>
      <c r="S195" s="109"/>
      <c r="T195" s="109"/>
      <c r="U195" s="109"/>
      <c r="V195" s="109"/>
      <c r="W195" s="109"/>
      <c r="X195" s="109"/>
      <c r="Y195" s="109"/>
      <c r="Z195" s="109"/>
      <c r="AA195" s="109"/>
      <c r="AB195" s="109"/>
      <c r="AC195" s="109"/>
      <c r="AD195" s="109"/>
      <c r="AE195" s="109"/>
      <c r="AF195" s="109"/>
      <c r="AG195" s="109"/>
      <c r="AH195" s="109"/>
      <c r="AI195" s="109"/>
      <c r="AJ195" s="109"/>
      <c r="AK195" s="109"/>
      <c r="AL195" s="109"/>
      <c r="AM195" s="109"/>
      <c r="AN195" s="109"/>
      <c r="AO195" s="109"/>
      <c r="AP195" s="109"/>
      <c r="AQ195" s="109"/>
      <c r="AR195" s="109"/>
      <c r="AS195" s="109"/>
      <c r="AT195" s="109"/>
      <c r="AU195" s="109"/>
      <c r="AV195" s="109"/>
      <c r="AW195" s="109"/>
      <c r="AX195" s="109"/>
      <c r="AY195" s="109"/>
      <c r="AZ195" s="109"/>
      <c r="BA195" s="109"/>
      <c r="BB195" s="109"/>
      <c r="BC195" s="109"/>
      <c r="BD195" s="109"/>
      <c r="BE195" s="109"/>
      <c r="BF195" s="109"/>
      <c r="BG195" s="109"/>
      <c r="BH195" s="109"/>
      <c r="BI195" s="109"/>
      <c r="BJ195" s="109"/>
      <c r="BK195" s="109"/>
      <c r="BL195" s="109"/>
      <c r="BM195" s="109"/>
      <c r="BN195" s="109"/>
      <c r="BO195" s="109"/>
      <c r="BP195" s="109"/>
      <c r="BQ195" s="109"/>
      <c r="BR195" s="109"/>
      <c r="BS195" s="109"/>
      <c r="BT195" s="109"/>
      <c r="BU195" s="109"/>
      <c r="BV195" s="109"/>
      <c r="BW195" s="109"/>
      <c r="BX195" s="109"/>
      <c r="BY195" s="109"/>
      <c r="BZ195" s="109"/>
      <c r="CA195" s="109"/>
      <c r="CB195" s="109"/>
      <c r="CC195" s="109"/>
      <c r="CD195" s="109"/>
      <c r="CE195" s="109"/>
      <c r="CF195" s="109"/>
    </row>
    <row r="196" spans="10:84">
      <c r="J196" s="109"/>
      <c r="K196" s="109"/>
      <c r="L196" s="109"/>
      <c r="M196" s="109"/>
      <c r="N196" s="109"/>
      <c r="O196" s="109"/>
      <c r="P196" s="109"/>
      <c r="Q196" s="109"/>
      <c r="R196" s="109"/>
      <c r="S196" s="109"/>
      <c r="T196" s="109"/>
      <c r="U196" s="109"/>
      <c r="V196" s="109"/>
      <c r="W196" s="109"/>
      <c r="X196" s="109"/>
      <c r="Y196" s="109"/>
      <c r="Z196" s="109"/>
      <c r="AA196" s="109"/>
      <c r="AB196" s="109"/>
      <c r="AC196" s="109"/>
      <c r="AD196" s="109"/>
      <c r="AE196" s="109"/>
      <c r="AF196" s="109"/>
      <c r="AG196" s="109"/>
      <c r="AH196" s="109"/>
      <c r="AI196" s="109"/>
      <c r="AJ196" s="109"/>
      <c r="AK196" s="109"/>
      <c r="AL196" s="109"/>
      <c r="AM196" s="109"/>
      <c r="AN196" s="109"/>
      <c r="AO196" s="109"/>
      <c r="AP196" s="109"/>
      <c r="AQ196" s="109"/>
      <c r="AR196" s="109"/>
      <c r="AS196" s="109"/>
      <c r="AT196" s="109"/>
      <c r="AU196" s="109"/>
      <c r="AV196" s="109"/>
      <c r="AW196" s="109"/>
      <c r="AX196" s="109"/>
      <c r="AY196" s="109"/>
      <c r="AZ196" s="109"/>
      <c r="BA196" s="109"/>
      <c r="BB196" s="109"/>
      <c r="BC196" s="109"/>
      <c r="BD196" s="109"/>
      <c r="BE196" s="109"/>
      <c r="BF196" s="109"/>
      <c r="BG196" s="109"/>
      <c r="BH196" s="109"/>
      <c r="BI196" s="109"/>
      <c r="BJ196" s="109"/>
      <c r="BK196" s="109"/>
      <c r="BL196" s="109"/>
      <c r="BM196" s="109"/>
      <c r="BN196" s="109"/>
      <c r="BO196" s="109"/>
      <c r="BP196" s="109"/>
      <c r="BQ196" s="109"/>
      <c r="BR196" s="109"/>
      <c r="BS196" s="109"/>
      <c r="BT196" s="109"/>
      <c r="BU196" s="109"/>
      <c r="BV196" s="109"/>
      <c r="BW196" s="109"/>
      <c r="BX196" s="109"/>
      <c r="BY196" s="109"/>
      <c r="BZ196" s="109"/>
      <c r="CA196" s="109"/>
      <c r="CB196" s="109"/>
      <c r="CC196" s="109"/>
      <c r="CD196" s="109"/>
      <c r="CE196" s="109"/>
      <c r="CF196" s="109"/>
    </row>
    <row r="197" spans="10:84">
      <c r="J197" s="109"/>
      <c r="K197" s="109"/>
      <c r="L197" s="109"/>
      <c r="M197" s="109"/>
      <c r="N197" s="109"/>
      <c r="O197" s="109"/>
      <c r="P197" s="109"/>
      <c r="Q197" s="109"/>
      <c r="R197" s="109"/>
      <c r="S197" s="109"/>
      <c r="T197" s="109"/>
      <c r="U197" s="109"/>
      <c r="V197" s="109"/>
      <c r="W197" s="109"/>
      <c r="X197" s="109"/>
      <c r="Y197" s="109"/>
      <c r="Z197" s="109"/>
      <c r="AA197" s="109"/>
      <c r="AB197" s="109"/>
      <c r="AC197" s="109"/>
      <c r="AD197" s="109"/>
      <c r="AE197" s="109"/>
      <c r="AF197" s="109"/>
      <c r="AG197" s="109"/>
      <c r="AH197" s="109"/>
      <c r="AI197" s="109"/>
      <c r="AJ197" s="109"/>
      <c r="AK197" s="109"/>
      <c r="AL197" s="109"/>
      <c r="AM197" s="109"/>
      <c r="AN197" s="109"/>
      <c r="AO197" s="109"/>
      <c r="AP197" s="109"/>
      <c r="AQ197" s="109"/>
      <c r="AR197" s="109"/>
      <c r="AS197" s="109"/>
      <c r="AT197" s="109"/>
      <c r="AU197" s="109"/>
      <c r="AV197" s="109"/>
      <c r="AW197" s="109"/>
      <c r="AX197" s="109"/>
      <c r="AY197" s="109"/>
      <c r="AZ197" s="109"/>
      <c r="BA197" s="109"/>
      <c r="BB197" s="109"/>
      <c r="BC197" s="109"/>
      <c r="BD197" s="109"/>
      <c r="BE197" s="109"/>
      <c r="BF197" s="109"/>
      <c r="BG197" s="109"/>
      <c r="BH197" s="109"/>
      <c r="BI197" s="109"/>
      <c r="BJ197" s="109"/>
      <c r="BK197" s="109"/>
      <c r="BL197" s="109"/>
      <c r="BM197" s="109"/>
      <c r="BN197" s="109"/>
      <c r="BO197" s="109"/>
      <c r="BP197" s="109"/>
      <c r="BQ197" s="109"/>
      <c r="BR197" s="109"/>
      <c r="BS197" s="109"/>
      <c r="BT197" s="109"/>
      <c r="BU197" s="109"/>
      <c r="BV197" s="109"/>
      <c r="BW197" s="109"/>
      <c r="BX197" s="109"/>
      <c r="BY197" s="109"/>
      <c r="BZ197" s="109"/>
      <c r="CA197" s="109"/>
      <c r="CB197" s="109"/>
      <c r="CC197" s="109"/>
      <c r="CD197" s="109"/>
      <c r="CE197" s="109"/>
      <c r="CF197" s="109"/>
    </row>
    <row r="198" spans="10:84">
      <c r="J198" s="109"/>
      <c r="K198" s="109"/>
      <c r="L198" s="109"/>
      <c r="M198" s="109"/>
      <c r="N198" s="109"/>
      <c r="O198" s="109"/>
      <c r="P198" s="109"/>
      <c r="Q198" s="109"/>
      <c r="R198" s="109"/>
      <c r="S198" s="109"/>
      <c r="T198" s="109"/>
      <c r="U198" s="109"/>
      <c r="V198" s="109"/>
      <c r="W198" s="109"/>
      <c r="X198" s="109"/>
      <c r="Y198" s="109"/>
      <c r="Z198" s="109"/>
      <c r="AA198" s="109"/>
      <c r="AB198" s="109"/>
      <c r="AC198" s="109"/>
      <c r="AD198" s="109"/>
      <c r="AE198" s="109"/>
      <c r="AF198" s="109"/>
      <c r="AG198" s="109"/>
      <c r="AH198" s="109"/>
      <c r="AI198" s="109"/>
      <c r="AJ198" s="109"/>
      <c r="AK198" s="109"/>
      <c r="AL198" s="109"/>
      <c r="AM198" s="109"/>
      <c r="AN198" s="109"/>
      <c r="AO198" s="109"/>
      <c r="AP198" s="109"/>
      <c r="AQ198" s="109"/>
      <c r="AR198" s="109"/>
      <c r="AS198" s="109"/>
      <c r="AT198" s="109"/>
      <c r="AU198" s="109"/>
      <c r="AV198" s="109"/>
      <c r="AW198" s="109"/>
      <c r="AX198" s="109"/>
      <c r="AY198" s="109"/>
      <c r="AZ198" s="109"/>
      <c r="BA198" s="109"/>
      <c r="BB198" s="109"/>
      <c r="BC198" s="109"/>
      <c r="BD198" s="109"/>
      <c r="BE198" s="109"/>
      <c r="BF198" s="109"/>
      <c r="BG198" s="109"/>
      <c r="BH198" s="109"/>
      <c r="BI198" s="109"/>
      <c r="BJ198" s="109"/>
      <c r="BK198" s="109"/>
      <c r="BL198" s="109"/>
      <c r="BM198" s="109"/>
      <c r="BN198" s="109"/>
      <c r="BO198" s="109"/>
      <c r="BP198" s="109"/>
      <c r="BQ198" s="109"/>
      <c r="BR198" s="109"/>
      <c r="BS198" s="109"/>
      <c r="BT198" s="109"/>
      <c r="BU198" s="109"/>
      <c r="BV198" s="109"/>
      <c r="BW198" s="109"/>
      <c r="BX198" s="109"/>
      <c r="BY198" s="109"/>
      <c r="BZ198" s="109"/>
      <c r="CA198" s="109"/>
      <c r="CB198" s="109"/>
      <c r="CC198" s="109"/>
      <c r="CD198" s="109"/>
      <c r="CE198" s="109"/>
      <c r="CF198" s="109"/>
    </row>
    <row r="199" spans="10:84">
      <c r="J199" s="109"/>
      <c r="K199" s="109"/>
      <c r="L199" s="109"/>
      <c r="M199" s="109"/>
      <c r="N199" s="109"/>
      <c r="O199" s="109"/>
      <c r="P199" s="109"/>
      <c r="Q199" s="109"/>
      <c r="R199" s="109"/>
      <c r="S199" s="109"/>
      <c r="T199" s="109"/>
      <c r="U199" s="109"/>
      <c r="V199" s="109"/>
      <c r="W199" s="109"/>
      <c r="X199" s="109"/>
      <c r="Y199" s="109"/>
      <c r="Z199" s="109"/>
      <c r="AA199" s="109"/>
      <c r="AB199" s="109"/>
      <c r="AC199" s="109"/>
      <c r="AD199" s="109"/>
      <c r="AE199" s="109"/>
      <c r="AF199" s="109"/>
      <c r="AG199" s="109"/>
      <c r="AH199" s="109"/>
      <c r="AI199" s="109"/>
      <c r="AJ199" s="109"/>
      <c r="AK199" s="109"/>
      <c r="AL199" s="109"/>
      <c r="AM199" s="109"/>
      <c r="AN199" s="109"/>
      <c r="AO199" s="109"/>
      <c r="AP199" s="109"/>
      <c r="AQ199" s="109"/>
      <c r="AR199" s="109"/>
      <c r="AS199" s="109"/>
      <c r="AT199" s="109"/>
      <c r="AU199" s="109"/>
      <c r="AV199" s="109"/>
      <c r="AW199" s="109"/>
      <c r="AX199" s="109"/>
      <c r="AY199" s="109"/>
      <c r="AZ199" s="109"/>
      <c r="BA199" s="109"/>
      <c r="BB199" s="109"/>
      <c r="BC199" s="109"/>
      <c r="BD199" s="109"/>
      <c r="BE199" s="109"/>
      <c r="BF199" s="109"/>
      <c r="BG199" s="109"/>
      <c r="BH199" s="109"/>
      <c r="BI199" s="109"/>
      <c r="BJ199" s="109"/>
      <c r="BK199" s="109"/>
      <c r="BL199" s="109"/>
      <c r="BM199" s="109"/>
      <c r="BN199" s="109"/>
      <c r="BO199" s="109"/>
      <c r="BP199" s="109"/>
      <c r="BQ199" s="109"/>
      <c r="BR199" s="109"/>
      <c r="BS199" s="109"/>
      <c r="BT199" s="109"/>
      <c r="BU199" s="109"/>
      <c r="BV199" s="109"/>
      <c r="BW199" s="109"/>
      <c r="BX199" s="109"/>
      <c r="BY199" s="109"/>
      <c r="BZ199" s="109"/>
      <c r="CA199" s="109"/>
      <c r="CB199" s="109"/>
      <c r="CC199" s="109"/>
      <c r="CD199" s="109"/>
      <c r="CE199" s="109"/>
      <c r="CF199" s="109"/>
    </row>
    <row r="200" spans="10:84">
      <c r="J200" s="109"/>
      <c r="K200" s="109"/>
      <c r="L200" s="109"/>
      <c r="M200" s="109"/>
      <c r="N200" s="109"/>
      <c r="O200" s="109"/>
      <c r="P200" s="109"/>
      <c r="Q200" s="109"/>
      <c r="R200" s="109"/>
      <c r="S200" s="109"/>
      <c r="T200" s="109"/>
      <c r="U200" s="109"/>
      <c r="V200" s="109"/>
      <c r="W200" s="109"/>
      <c r="X200" s="109"/>
      <c r="Y200" s="109"/>
      <c r="Z200" s="109"/>
      <c r="AA200" s="109"/>
      <c r="AB200" s="109"/>
      <c r="AC200" s="109"/>
      <c r="AD200" s="109"/>
      <c r="AE200" s="109"/>
      <c r="AF200" s="109"/>
      <c r="AG200" s="109"/>
      <c r="AH200" s="109"/>
      <c r="AI200" s="109"/>
      <c r="AJ200" s="109"/>
      <c r="AK200" s="109"/>
      <c r="AL200" s="109"/>
      <c r="AM200" s="109"/>
      <c r="AN200" s="109"/>
      <c r="AO200" s="109"/>
      <c r="AP200" s="109"/>
      <c r="AQ200" s="109"/>
      <c r="AR200" s="109"/>
      <c r="AS200" s="109"/>
      <c r="AT200" s="109"/>
      <c r="AU200" s="109"/>
      <c r="AV200" s="109"/>
      <c r="AW200" s="109"/>
      <c r="AX200" s="109"/>
      <c r="AY200" s="109"/>
      <c r="AZ200" s="109"/>
      <c r="BA200" s="109"/>
      <c r="BB200" s="109"/>
      <c r="BC200" s="109"/>
      <c r="BD200" s="109"/>
      <c r="BE200" s="109"/>
      <c r="BF200" s="109"/>
      <c r="BG200" s="109"/>
      <c r="BH200" s="109"/>
      <c r="BI200" s="109"/>
      <c r="BJ200" s="109"/>
      <c r="BK200" s="109"/>
      <c r="BL200" s="109"/>
      <c r="BM200" s="109"/>
      <c r="BN200" s="109"/>
      <c r="BO200" s="109"/>
      <c r="BP200" s="109"/>
      <c r="BQ200" s="109"/>
      <c r="BR200" s="109"/>
      <c r="BS200" s="109"/>
      <c r="BT200" s="109"/>
      <c r="BU200" s="109"/>
      <c r="BV200" s="109"/>
      <c r="BW200" s="109"/>
      <c r="BX200" s="109"/>
      <c r="BY200" s="109"/>
      <c r="BZ200" s="109"/>
      <c r="CA200" s="109"/>
      <c r="CB200" s="109"/>
      <c r="CC200" s="109"/>
      <c r="CD200" s="109"/>
      <c r="CE200" s="109"/>
      <c r="CF200" s="109"/>
    </row>
    <row r="201" spans="10:84">
      <c r="J201" s="109"/>
      <c r="K201" s="109"/>
      <c r="L201" s="109"/>
      <c r="M201" s="109"/>
      <c r="N201" s="109"/>
      <c r="O201" s="109"/>
      <c r="P201" s="109"/>
      <c r="Q201" s="109"/>
      <c r="R201" s="109"/>
      <c r="S201" s="109"/>
      <c r="T201" s="109"/>
      <c r="U201" s="109"/>
      <c r="V201" s="109"/>
      <c r="W201" s="109"/>
      <c r="X201" s="109"/>
      <c r="Y201" s="109"/>
      <c r="Z201" s="109"/>
      <c r="AA201" s="109"/>
      <c r="AB201" s="109"/>
      <c r="AC201" s="109"/>
      <c r="AD201" s="109"/>
      <c r="AE201" s="109"/>
      <c r="AF201" s="109"/>
      <c r="AG201" s="109"/>
      <c r="AH201" s="109"/>
      <c r="AI201" s="109"/>
      <c r="AJ201" s="109"/>
      <c r="AK201" s="109"/>
      <c r="AL201" s="109"/>
      <c r="AM201" s="109"/>
      <c r="AN201" s="109"/>
      <c r="AO201" s="109"/>
      <c r="AP201" s="109"/>
      <c r="AQ201" s="109"/>
      <c r="AR201" s="109"/>
      <c r="AS201" s="109"/>
      <c r="AT201" s="109"/>
      <c r="AU201" s="109"/>
      <c r="AV201" s="109"/>
      <c r="AW201" s="109"/>
      <c r="AX201" s="109"/>
      <c r="AY201" s="109"/>
      <c r="AZ201" s="109"/>
      <c r="BA201" s="109"/>
      <c r="BB201" s="109"/>
      <c r="BC201" s="109"/>
      <c r="BD201" s="109"/>
      <c r="BE201" s="109"/>
      <c r="BF201" s="109"/>
      <c r="BG201" s="109"/>
      <c r="BH201" s="109"/>
      <c r="BI201" s="109"/>
      <c r="BJ201" s="109"/>
      <c r="BK201" s="109"/>
      <c r="BL201" s="109"/>
      <c r="BM201" s="109"/>
      <c r="BN201" s="109"/>
      <c r="BO201" s="109"/>
      <c r="BP201" s="109"/>
      <c r="BQ201" s="109"/>
      <c r="BR201" s="109"/>
      <c r="BS201" s="109"/>
      <c r="BT201" s="109"/>
      <c r="BU201" s="109"/>
      <c r="BV201" s="109"/>
      <c r="BW201" s="109"/>
      <c r="BX201" s="109"/>
      <c r="BY201" s="109"/>
      <c r="BZ201" s="109"/>
      <c r="CA201" s="109"/>
      <c r="CB201" s="109"/>
      <c r="CC201" s="109"/>
      <c r="CD201" s="109"/>
      <c r="CE201" s="109"/>
      <c r="CF201" s="109"/>
    </row>
    <row r="202" spans="10:84">
      <c r="J202" s="109"/>
      <c r="K202" s="109"/>
      <c r="L202" s="109"/>
      <c r="M202" s="109"/>
      <c r="N202" s="109"/>
      <c r="O202" s="109"/>
      <c r="P202" s="109"/>
      <c r="Q202" s="109"/>
      <c r="R202" s="109"/>
      <c r="S202" s="109"/>
      <c r="T202" s="109"/>
      <c r="U202" s="109"/>
      <c r="V202" s="109"/>
      <c r="W202" s="109"/>
      <c r="X202" s="109"/>
      <c r="Y202" s="109"/>
      <c r="Z202" s="109"/>
      <c r="AA202" s="109"/>
      <c r="AB202" s="109"/>
      <c r="AC202" s="109"/>
      <c r="AD202" s="109"/>
      <c r="AE202" s="109"/>
      <c r="AF202" s="109"/>
      <c r="AG202" s="109"/>
      <c r="AH202" s="109"/>
      <c r="AI202" s="109"/>
      <c r="AJ202" s="109"/>
      <c r="AK202" s="109"/>
      <c r="AL202" s="109"/>
      <c r="AM202" s="109"/>
      <c r="AN202" s="109"/>
      <c r="AO202" s="109"/>
      <c r="AP202" s="109"/>
      <c r="AQ202" s="109"/>
      <c r="AR202" s="109"/>
      <c r="AS202" s="109"/>
      <c r="AT202" s="109"/>
      <c r="AU202" s="109"/>
      <c r="AV202" s="109"/>
      <c r="AW202" s="109"/>
      <c r="AX202" s="109"/>
      <c r="AY202" s="109"/>
      <c r="AZ202" s="109"/>
      <c r="BA202" s="109"/>
      <c r="BB202" s="109"/>
      <c r="BC202" s="109"/>
      <c r="BD202" s="109"/>
      <c r="BE202" s="109"/>
      <c r="BF202" s="109"/>
      <c r="BG202" s="109"/>
      <c r="BH202" s="109"/>
      <c r="BI202" s="109"/>
      <c r="BJ202" s="109"/>
      <c r="BK202" s="109"/>
      <c r="BL202" s="109"/>
      <c r="BM202" s="109"/>
      <c r="BN202" s="109"/>
      <c r="BO202" s="109"/>
      <c r="BP202" s="109"/>
      <c r="BQ202" s="109"/>
      <c r="BR202" s="109"/>
      <c r="BS202" s="109"/>
      <c r="BT202" s="109"/>
      <c r="BU202" s="109"/>
      <c r="BV202" s="109"/>
      <c r="BW202" s="109"/>
      <c r="BX202" s="109"/>
      <c r="BY202" s="109"/>
      <c r="BZ202" s="109"/>
      <c r="CA202" s="109"/>
      <c r="CB202" s="109"/>
      <c r="CC202" s="109"/>
      <c r="CD202" s="109"/>
      <c r="CE202" s="109"/>
      <c r="CF202" s="109"/>
    </row>
    <row r="203" spans="10:84">
      <c r="J203" s="109"/>
      <c r="K203" s="109"/>
      <c r="L203" s="109"/>
      <c r="M203" s="109"/>
      <c r="N203" s="109"/>
      <c r="O203" s="109"/>
      <c r="P203" s="109"/>
      <c r="Q203" s="109"/>
      <c r="R203" s="109"/>
      <c r="S203" s="109"/>
      <c r="T203" s="109"/>
      <c r="U203" s="109"/>
      <c r="V203" s="109"/>
      <c r="W203" s="109"/>
      <c r="X203" s="109"/>
      <c r="Y203" s="109"/>
      <c r="Z203" s="109"/>
      <c r="AA203" s="109"/>
      <c r="AB203" s="109"/>
      <c r="AC203" s="109"/>
      <c r="AD203" s="109"/>
      <c r="AE203" s="109"/>
      <c r="AF203" s="109"/>
      <c r="AG203" s="109"/>
      <c r="AH203" s="109"/>
      <c r="AI203" s="109"/>
      <c r="AJ203" s="109"/>
      <c r="AK203" s="109"/>
      <c r="AL203" s="109"/>
      <c r="AM203" s="109"/>
      <c r="AN203" s="109"/>
      <c r="AO203" s="109"/>
      <c r="AP203" s="109"/>
      <c r="AQ203" s="109"/>
      <c r="AR203" s="109"/>
      <c r="AS203" s="109"/>
      <c r="AT203" s="109"/>
      <c r="AU203" s="109"/>
      <c r="AV203" s="109"/>
      <c r="AW203" s="109"/>
      <c r="AX203" s="109"/>
      <c r="AY203" s="109"/>
      <c r="AZ203" s="109"/>
      <c r="BA203" s="109"/>
      <c r="BB203" s="109"/>
      <c r="BC203" s="109"/>
      <c r="BD203" s="109"/>
      <c r="BE203" s="109"/>
      <c r="BF203" s="109"/>
      <c r="BG203" s="109"/>
      <c r="BH203" s="109"/>
      <c r="BI203" s="109"/>
      <c r="BJ203" s="109"/>
      <c r="BK203" s="109"/>
      <c r="BL203" s="109"/>
      <c r="BM203" s="109"/>
      <c r="BN203" s="109"/>
      <c r="BO203" s="109"/>
      <c r="BP203" s="109"/>
      <c r="BQ203" s="109"/>
      <c r="BR203" s="109"/>
      <c r="BS203" s="109"/>
      <c r="BT203" s="109"/>
      <c r="BU203" s="109"/>
      <c r="BV203" s="109"/>
      <c r="BW203" s="109"/>
      <c r="BX203" s="109"/>
      <c r="BY203" s="109"/>
      <c r="BZ203" s="109"/>
      <c r="CA203" s="109"/>
      <c r="CB203" s="109"/>
      <c r="CC203" s="109"/>
      <c r="CD203" s="109"/>
      <c r="CE203" s="109"/>
      <c r="CF203" s="109"/>
    </row>
    <row r="204" spans="10:84">
      <c r="J204" s="109"/>
      <c r="K204" s="109"/>
      <c r="L204" s="109"/>
      <c r="M204" s="109"/>
      <c r="N204" s="109"/>
      <c r="O204" s="109"/>
      <c r="P204" s="109"/>
      <c r="Q204" s="109"/>
      <c r="R204" s="109"/>
      <c r="S204" s="109"/>
      <c r="T204" s="109"/>
      <c r="U204" s="109"/>
      <c r="V204" s="109"/>
      <c r="W204" s="109"/>
      <c r="X204" s="109"/>
      <c r="Y204" s="109"/>
      <c r="Z204" s="109"/>
      <c r="AA204" s="109"/>
      <c r="AB204" s="109"/>
      <c r="AC204" s="109"/>
      <c r="AD204" s="109"/>
      <c r="AE204" s="109"/>
      <c r="AF204" s="109"/>
      <c r="AG204" s="109"/>
      <c r="AH204" s="109"/>
      <c r="AI204" s="109"/>
      <c r="AJ204" s="109"/>
      <c r="AK204" s="109"/>
      <c r="AL204" s="109"/>
      <c r="AM204" s="109"/>
      <c r="AN204" s="109"/>
      <c r="AO204" s="109"/>
      <c r="AP204" s="109"/>
      <c r="AQ204" s="109"/>
      <c r="AR204" s="109"/>
      <c r="AS204" s="109"/>
      <c r="AT204" s="109"/>
      <c r="AU204" s="109"/>
      <c r="AV204" s="109"/>
      <c r="AW204" s="109"/>
      <c r="AX204" s="109"/>
      <c r="AY204" s="109"/>
      <c r="AZ204" s="109"/>
      <c r="BA204" s="109"/>
      <c r="BB204" s="109"/>
      <c r="BC204" s="109"/>
      <c r="BD204" s="109"/>
      <c r="BE204" s="109"/>
      <c r="BF204" s="109"/>
      <c r="BG204" s="109"/>
      <c r="BH204" s="109"/>
      <c r="BI204" s="109"/>
      <c r="BJ204" s="109"/>
      <c r="BK204" s="109"/>
      <c r="BL204" s="109"/>
      <c r="BM204" s="109"/>
      <c r="BN204" s="109"/>
      <c r="BO204" s="109"/>
      <c r="BP204" s="109"/>
      <c r="BQ204" s="109"/>
      <c r="BR204" s="109"/>
      <c r="BS204" s="109"/>
      <c r="BT204" s="109"/>
      <c r="BU204" s="109"/>
      <c r="BV204" s="109"/>
      <c r="BW204" s="109"/>
      <c r="BX204" s="109"/>
      <c r="BY204" s="109"/>
      <c r="BZ204" s="109"/>
      <c r="CA204" s="109"/>
      <c r="CB204" s="109"/>
      <c r="CC204" s="109"/>
      <c r="CD204" s="109"/>
      <c r="CE204" s="109"/>
      <c r="CF204" s="109"/>
    </row>
    <row r="205" spans="10:84">
      <c r="J205" s="109"/>
      <c r="K205" s="109"/>
      <c r="L205" s="109"/>
      <c r="M205" s="109"/>
      <c r="N205" s="109"/>
      <c r="O205" s="109"/>
      <c r="P205" s="109"/>
      <c r="Q205" s="109"/>
      <c r="R205" s="109"/>
      <c r="S205" s="109"/>
      <c r="T205" s="109"/>
      <c r="U205" s="109"/>
      <c r="V205" s="109"/>
      <c r="W205" s="109"/>
      <c r="X205" s="109"/>
      <c r="Y205" s="109"/>
      <c r="Z205" s="109"/>
      <c r="AA205" s="109"/>
      <c r="AB205" s="109"/>
      <c r="AC205" s="109"/>
      <c r="AD205" s="109"/>
      <c r="AE205" s="109"/>
      <c r="AF205" s="109"/>
      <c r="AG205" s="109"/>
      <c r="AH205" s="109"/>
      <c r="AI205" s="109"/>
      <c r="AJ205" s="109"/>
      <c r="AK205" s="109"/>
      <c r="AL205" s="109"/>
      <c r="AM205" s="109"/>
      <c r="AN205" s="109"/>
      <c r="AO205" s="109"/>
      <c r="AP205" s="109"/>
      <c r="AQ205" s="109"/>
      <c r="AR205" s="109"/>
      <c r="AS205" s="109"/>
      <c r="AT205" s="109"/>
      <c r="AU205" s="109"/>
      <c r="AV205" s="109"/>
      <c r="AW205" s="109"/>
      <c r="AX205" s="109"/>
      <c r="AY205" s="109"/>
      <c r="AZ205" s="109"/>
      <c r="BA205" s="109"/>
      <c r="BB205" s="109"/>
      <c r="BC205" s="109"/>
      <c r="BD205" s="109"/>
      <c r="BE205" s="109"/>
      <c r="BF205" s="109"/>
      <c r="BG205" s="109"/>
      <c r="BH205" s="109"/>
      <c r="BI205" s="109"/>
      <c r="BJ205" s="109"/>
      <c r="BK205" s="109"/>
      <c r="BL205" s="109"/>
      <c r="BM205" s="109"/>
      <c r="BN205" s="109"/>
      <c r="BO205" s="109"/>
      <c r="BP205" s="109"/>
      <c r="BQ205" s="109"/>
      <c r="BR205" s="109"/>
      <c r="BS205" s="109"/>
      <c r="BT205" s="109"/>
      <c r="BU205" s="109"/>
      <c r="BV205" s="109"/>
      <c r="BW205" s="109"/>
      <c r="BX205" s="109"/>
      <c r="BY205" s="109"/>
      <c r="BZ205" s="109"/>
      <c r="CA205" s="109"/>
      <c r="CB205" s="109"/>
      <c r="CC205" s="109"/>
      <c r="CD205" s="109"/>
      <c r="CE205" s="109"/>
      <c r="CF205" s="109"/>
    </row>
    <row r="206" spans="10:84">
      <c r="J206" s="109"/>
      <c r="K206" s="109"/>
      <c r="L206" s="109"/>
      <c r="M206" s="109"/>
      <c r="N206" s="109"/>
      <c r="O206" s="109"/>
      <c r="P206" s="109"/>
      <c r="Q206" s="109"/>
      <c r="R206" s="109"/>
      <c r="S206" s="109"/>
      <c r="T206" s="109"/>
      <c r="U206" s="109"/>
      <c r="V206" s="109"/>
      <c r="W206" s="109"/>
      <c r="X206" s="109"/>
      <c r="Y206" s="109"/>
      <c r="Z206" s="109"/>
      <c r="AA206" s="109"/>
      <c r="AB206" s="109"/>
      <c r="AC206" s="109"/>
      <c r="AD206" s="109"/>
      <c r="AE206" s="109"/>
      <c r="AF206" s="109"/>
      <c r="AG206" s="109"/>
      <c r="AH206" s="109"/>
      <c r="AI206" s="109"/>
      <c r="AJ206" s="109"/>
      <c r="AK206" s="109"/>
      <c r="AL206" s="109"/>
      <c r="AM206" s="109"/>
      <c r="AN206" s="109"/>
      <c r="AO206" s="109"/>
      <c r="AP206" s="109"/>
      <c r="AQ206" s="109"/>
      <c r="AR206" s="109"/>
      <c r="AS206" s="109"/>
      <c r="AT206" s="109"/>
      <c r="AU206" s="109"/>
      <c r="AV206" s="109"/>
      <c r="AW206" s="109"/>
      <c r="AX206" s="109"/>
      <c r="AY206" s="109"/>
      <c r="AZ206" s="109"/>
      <c r="BA206" s="109"/>
      <c r="BB206" s="109"/>
      <c r="BC206" s="109"/>
      <c r="BD206" s="109"/>
      <c r="BE206" s="109"/>
      <c r="BF206" s="109"/>
      <c r="BG206" s="109"/>
      <c r="BH206" s="109"/>
      <c r="BI206" s="109"/>
      <c r="BJ206" s="109"/>
      <c r="BK206" s="109"/>
      <c r="BL206" s="109"/>
      <c r="BM206" s="109"/>
      <c r="BN206" s="109"/>
      <c r="BO206" s="109"/>
      <c r="BP206" s="109"/>
      <c r="BQ206" s="109"/>
      <c r="BR206" s="109"/>
      <c r="BS206" s="109"/>
      <c r="BT206" s="109"/>
      <c r="BU206" s="109"/>
      <c r="BV206" s="109"/>
      <c r="BW206" s="109"/>
      <c r="BX206" s="109"/>
      <c r="BY206" s="109"/>
      <c r="BZ206" s="109"/>
      <c r="CA206" s="109"/>
      <c r="CB206" s="109"/>
      <c r="CC206" s="109"/>
      <c r="CD206" s="109"/>
      <c r="CE206" s="109"/>
      <c r="CF206" s="109"/>
    </row>
    <row r="207" spans="10:84">
      <c r="J207" s="109"/>
      <c r="K207" s="109"/>
      <c r="L207" s="109"/>
      <c r="M207" s="109"/>
      <c r="N207" s="109"/>
      <c r="O207" s="109"/>
      <c r="P207" s="109"/>
      <c r="Q207" s="109"/>
      <c r="R207" s="109"/>
      <c r="S207" s="109"/>
      <c r="T207" s="109"/>
      <c r="U207" s="109"/>
      <c r="V207" s="109"/>
      <c r="W207" s="109"/>
      <c r="X207" s="109"/>
      <c r="Y207" s="109"/>
      <c r="Z207" s="109"/>
      <c r="AA207" s="109"/>
      <c r="AB207" s="109"/>
      <c r="AC207" s="109"/>
      <c r="AD207" s="109"/>
      <c r="AE207" s="109"/>
      <c r="AF207" s="109"/>
      <c r="AG207" s="109"/>
      <c r="AH207" s="109"/>
      <c r="AI207" s="109"/>
      <c r="AJ207" s="109"/>
      <c r="AK207" s="109"/>
      <c r="AL207" s="109"/>
      <c r="AM207" s="109"/>
      <c r="AN207" s="109"/>
      <c r="AO207" s="109"/>
      <c r="AP207" s="109"/>
      <c r="AQ207" s="109"/>
      <c r="AR207" s="109"/>
      <c r="AS207" s="109"/>
      <c r="AT207" s="109"/>
      <c r="AU207" s="109"/>
      <c r="AV207" s="109"/>
      <c r="AW207" s="109"/>
      <c r="AX207" s="109"/>
      <c r="AY207" s="109"/>
      <c r="AZ207" s="109"/>
      <c r="BA207" s="109"/>
      <c r="BB207" s="109"/>
      <c r="BC207" s="109"/>
      <c r="BD207" s="109"/>
      <c r="BE207" s="109"/>
      <c r="BF207" s="109"/>
      <c r="BG207" s="109"/>
      <c r="BH207" s="109"/>
      <c r="BI207" s="109"/>
      <c r="BJ207" s="109"/>
      <c r="BK207" s="109"/>
      <c r="BL207" s="109"/>
      <c r="BM207" s="109"/>
      <c r="BN207" s="109"/>
      <c r="BO207" s="109"/>
      <c r="BP207" s="109"/>
      <c r="BQ207" s="109"/>
      <c r="BR207" s="109"/>
      <c r="BS207" s="109"/>
      <c r="BT207" s="109"/>
      <c r="BU207" s="109"/>
      <c r="BV207" s="109"/>
      <c r="BW207" s="109"/>
      <c r="BX207" s="109"/>
      <c r="BY207" s="109"/>
      <c r="BZ207" s="109"/>
      <c r="CA207" s="109"/>
      <c r="CB207" s="109"/>
      <c r="CC207" s="109"/>
      <c r="CD207" s="109"/>
      <c r="CE207" s="109"/>
      <c r="CF207" s="109"/>
    </row>
    <row r="208" spans="10:84">
      <c r="J208" s="109"/>
      <c r="K208" s="109"/>
      <c r="L208" s="109"/>
      <c r="M208" s="109"/>
      <c r="N208" s="109"/>
      <c r="O208" s="109"/>
      <c r="P208" s="109"/>
      <c r="Q208" s="109"/>
      <c r="R208" s="109"/>
      <c r="S208" s="109"/>
      <c r="T208" s="109"/>
      <c r="U208" s="109"/>
      <c r="V208" s="109"/>
      <c r="W208" s="109"/>
      <c r="X208" s="109"/>
      <c r="Y208" s="109"/>
      <c r="Z208" s="109"/>
      <c r="AA208" s="109"/>
      <c r="AB208" s="109"/>
      <c r="AC208" s="109"/>
      <c r="AD208" s="109"/>
      <c r="AE208" s="109"/>
      <c r="AF208" s="109"/>
      <c r="AG208" s="109"/>
      <c r="AH208" s="109"/>
      <c r="AI208" s="109"/>
      <c r="AJ208" s="109"/>
      <c r="AK208" s="109"/>
      <c r="AL208" s="109"/>
      <c r="AM208" s="109"/>
      <c r="AN208" s="109"/>
      <c r="AO208" s="109"/>
      <c r="AP208" s="109"/>
      <c r="AQ208" s="109"/>
      <c r="AR208" s="109"/>
      <c r="AS208" s="109"/>
      <c r="AT208" s="109"/>
      <c r="AU208" s="109"/>
      <c r="AV208" s="109"/>
      <c r="AW208" s="109"/>
      <c r="AX208" s="109"/>
      <c r="AY208" s="109"/>
      <c r="AZ208" s="109"/>
      <c r="BA208" s="109"/>
      <c r="BB208" s="109"/>
      <c r="BC208" s="109"/>
      <c r="BD208" s="109"/>
      <c r="BE208" s="109"/>
      <c r="BF208" s="109"/>
      <c r="BG208" s="109"/>
      <c r="BH208" s="109"/>
      <c r="BI208" s="109"/>
      <c r="BJ208" s="109"/>
      <c r="BK208" s="109"/>
      <c r="BL208" s="109"/>
      <c r="BM208" s="109"/>
      <c r="BN208" s="109"/>
      <c r="BO208" s="109"/>
      <c r="BP208" s="109"/>
      <c r="BQ208" s="109"/>
      <c r="BR208" s="109"/>
      <c r="BS208" s="109"/>
      <c r="BT208" s="109"/>
      <c r="BU208" s="109"/>
      <c r="BV208" s="109"/>
      <c r="BW208" s="109"/>
      <c r="BX208" s="109"/>
      <c r="BY208" s="109"/>
      <c r="BZ208" s="109"/>
      <c r="CA208" s="109"/>
      <c r="CB208" s="109"/>
      <c r="CC208" s="109"/>
      <c r="CD208" s="109"/>
      <c r="CE208" s="109"/>
      <c r="CF208" s="109"/>
    </row>
    <row r="209" spans="10:84">
      <c r="J209" s="109"/>
      <c r="K209" s="109"/>
      <c r="L209" s="109"/>
      <c r="M209" s="109"/>
      <c r="N209" s="109"/>
      <c r="O209" s="109"/>
      <c r="P209" s="109"/>
      <c r="Q209" s="109"/>
      <c r="R209" s="109"/>
      <c r="S209" s="109"/>
      <c r="T209" s="109"/>
      <c r="U209" s="109"/>
      <c r="V209" s="109"/>
      <c r="W209" s="109"/>
      <c r="X209" s="109"/>
      <c r="Y209" s="109"/>
      <c r="Z209" s="109"/>
      <c r="AA209" s="109"/>
      <c r="AB209" s="109"/>
      <c r="AC209" s="109"/>
      <c r="AD209" s="109"/>
      <c r="AE209" s="109"/>
      <c r="AF209" s="109"/>
      <c r="AG209" s="109"/>
      <c r="AH209" s="109"/>
      <c r="AI209" s="109"/>
      <c r="AJ209" s="109"/>
      <c r="AK209" s="109"/>
      <c r="AL209" s="109"/>
      <c r="AM209" s="109"/>
      <c r="AN209" s="109"/>
      <c r="AO209" s="109"/>
      <c r="AP209" s="109"/>
      <c r="AQ209" s="109"/>
      <c r="AR209" s="109"/>
      <c r="AS209" s="109"/>
      <c r="AT209" s="109"/>
      <c r="AU209" s="109"/>
      <c r="AV209" s="109"/>
      <c r="AW209" s="109"/>
      <c r="AX209" s="109"/>
      <c r="AY209" s="109"/>
      <c r="AZ209" s="109"/>
      <c r="BA209" s="109"/>
      <c r="BB209" s="109"/>
      <c r="BC209" s="109"/>
      <c r="BD209" s="109"/>
      <c r="BE209" s="109"/>
      <c r="BF209" s="109"/>
      <c r="BG209" s="109"/>
      <c r="BH209" s="109"/>
      <c r="BI209" s="109"/>
      <c r="BJ209" s="109"/>
      <c r="BK209" s="109"/>
      <c r="BL209" s="109"/>
      <c r="BM209" s="109"/>
      <c r="BN209" s="109"/>
      <c r="BO209" s="109"/>
      <c r="BP209" s="109"/>
      <c r="BQ209" s="109"/>
      <c r="BR209" s="109"/>
      <c r="BS209" s="109"/>
      <c r="BT209" s="109"/>
      <c r="BU209" s="109"/>
      <c r="BV209" s="109"/>
      <c r="BW209" s="109"/>
      <c r="BX209" s="109"/>
      <c r="BY209" s="109"/>
      <c r="BZ209" s="109"/>
      <c r="CA209" s="109"/>
      <c r="CB209" s="109"/>
      <c r="CC209" s="109"/>
      <c r="CD209" s="109"/>
      <c r="CE209" s="109"/>
      <c r="CF209" s="109"/>
    </row>
    <row r="210" spans="10:84">
      <c r="J210" s="109"/>
      <c r="K210" s="109"/>
      <c r="L210" s="109"/>
      <c r="M210" s="109"/>
      <c r="N210" s="109"/>
      <c r="O210" s="109"/>
      <c r="P210" s="109"/>
      <c r="Q210" s="109"/>
      <c r="R210" s="109"/>
      <c r="S210" s="109"/>
      <c r="T210" s="109"/>
      <c r="U210" s="109"/>
      <c r="V210" s="109"/>
      <c r="W210" s="109"/>
      <c r="X210" s="109"/>
      <c r="Y210" s="109"/>
      <c r="Z210" s="109"/>
      <c r="AA210" s="109"/>
      <c r="AB210" s="109"/>
      <c r="AC210" s="109"/>
      <c r="AD210" s="109"/>
      <c r="AE210" s="109"/>
      <c r="AF210" s="109"/>
      <c r="AG210" s="109"/>
      <c r="AH210" s="109"/>
      <c r="AI210" s="109"/>
      <c r="AJ210" s="109"/>
      <c r="AK210" s="109"/>
      <c r="AL210" s="109"/>
      <c r="AM210" s="109"/>
      <c r="AN210" s="109"/>
      <c r="AO210" s="109"/>
      <c r="AP210" s="109"/>
      <c r="AQ210" s="109"/>
      <c r="AR210" s="109"/>
      <c r="AS210" s="109"/>
      <c r="AT210" s="109"/>
      <c r="AU210" s="109"/>
      <c r="AV210" s="109"/>
      <c r="AW210" s="109"/>
      <c r="AX210" s="109"/>
      <c r="AY210" s="109"/>
      <c r="AZ210" s="109"/>
      <c r="BA210" s="109"/>
      <c r="BB210" s="109"/>
      <c r="BC210" s="109"/>
      <c r="BD210" s="109"/>
      <c r="BE210" s="109"/>
      <c r="BF210" s="109"/>
      <c r="BG210" s="109"/>
      <c r="BH210" s="109"/>
      <c r="BI210" s="109"/>
      <c r="BJ210" s="109"/>
      <c r="BK210" s="109"/>
      <c r="BL210" s="109"/>
      <c r="BM210" s="109"/>
      <c r="BN210" s="109"/>
      <c r="BO210" s="109"/>
      <c r="BP210" s="109"/>
      <c r="BQ210" s="109"/>
      <c r="BR210" s="109"/>
      <c r="BS210" s="109"/>
      <c r="BT210" s="109"/>
      <c r="BU210" s="109"/>
      <c r="BV210" s="109"/>
      <c r="BW210" s="109"/>
      <c r="BX210" s="109"/>
      <c r="BY210" s="109"/>
      <c r="BZ210" s="109"/>
      <c r="CA210" s="109"/>
      <c r="CB210" s="109"/>
      <c r="CC210" s="109"/>
      <c r="CD210" s="109"/>
      <c r="CE210" s="109"/>
      <c r="CF210" s="109"/>
    </row>
    <row r="211" spans="10:84">
      <c r="J211" s="109"/>
      <c r="K211" s="109"/>
      <c r="L211" s="109"/>
      <c r="M211" s="109"/>
      <c r="N211" s="109"/>
      <c r="O211" s="109"/>
      <c r="P211" s="109"/>
      <c r="Q211" s="109"/>
      <c r="R211" s="109"/>
      <c r="S211" s="109"/>
      <c r="T211" s="109"/>
      <c r="U211" s="109"/>
      <c r="V211" s="109"/>
      <c r="W211" s="109"/>
      <c r="X211" s="109"/>
      <c r="Y211" s="109"/>
      <c r="Z211" s="109"/>
      <c r="AA211" s="109"/>
      <c r="AB211" s="109"/>
      <c r="AC211" s="109"/>
      <c r="AD211" s="109"/>
      <c r="AE211" s="109"/>
      <c r="AF211" s="109"/>
      <c r="AG211" s="109"/>
      <c r="AH211" s="109"/>
      <c r="AI211" s="109"/>
      <c r="AJ211" s="109"/>
      <c r="AK211" s="109"/>
      <c r="AL211" s="109"/>
      <c r="AM211" s="109"/>
      <c r="AN211" s="109"/>
      <c r="AO211" s="109"/>
      <c r="AP211" s="109"/>
      <c r="AQ211" s="109"/>
      <c r="AR211" s="109"/>
      <c r="AS211" s="109"/>
      <c r="AT211" s="109"/>
      <c r="AU211" s="109"/>
      <c r="AV211" s="109"/>
      <c r="AW211" s="109"/>
      <c r="AX211" s="109"/>
      <c r="AY211" s="109"/>
      <c r="AZ211" s="109"/>
      <c r="BA211" s="109"/>
      <c r="BB211" s="109"/>
      <c r="BC211" s="109"/>
      <c r="BD211" s="109"/>
      <c r="BE211" s="109"/>
      <c r="BF211" s="109"/>
      <c r="BG211" s="109"/>
      <c r="BH211" s="109"/>
      <c r="BI211" s="109"/>
      <c r="BJ211" s="109"/>
      <c r="BK211" s="109"/>
      <c r="BL211" s="109"/>
      <c r="BM211" s="109"/>
      <c r="BN211" s="109"/>
      <c r="BO211" s="109"/>
      <c r="BP211" s="109"/>
      <c r="BQ211" s="109"/>
      <c r="BR211" s="109"/>
      <c r="BS211" s="109"/>
      <c r="BT211" s="109"/>
      <c r="BU211" s="109"/>
      <c r="BV211" s="109"/>
      <c r="BW211" s="109"/>
      <c r="BX211" s="109"/>
      <c r="BY211" s="109"/>
      <c r="BZ211" s="109"/>
      <c r="CA211" s="109"/>
      <c r="CB211" s="109"/>
      <c r="CC211" s="109"/>
      <c r="CD211" s="109"/>
      <c r="CE211" s="109"/>
      <c r="CF211" s="109"/>
    </row>
    <row r="212" spans="10:84">
      <c r="J212" s="109"/>
      <c r="K212" s="109"/>
      <c r="L212" s="109"/>
      <c r="M212" s="109"/>
      <c r="N212" s="109"/>
      <c r="O212" s="109"/>
      <c r="P212" s="109"/>
      <c r="Q212" s="109"/>
      <c r="R212" s="109"/>
      <c r="S212" s="109"/>
      <c r="T212" s="109"/>
      <c r="U212" s="109"/>
      <c r="V212" s="109"/>
      <c r="W212" s="109"/>
      <c r="X212" s="109"/>
      <c r="Y212" s="109"/>
      <c r="Z212" s="109"/>
      <c r="AA212" s="109"/>
      <c r="AB212" s="109"/>
      <c r="AC212" s="109"/>
      <c r="AD212" s="109"/>
      <c r="AE212" s="109"/>
      <c r="AF212" s="109"/>
      <c r="AG212" s="109"/>
      <c r="AH212" s="109"/>
      <c r="AI212" s="109"/>
      <c r="AJ212" s="109"/>
      <c r="AK212" s="109"/>
      <c r="AL212" s="109"/>
      <c r="AM212" s="109"/>
      <c r="AN212" s="109"/>
      <c r="AO212" s="109"/>
      <c r="AP212" s="109"/>
      <c r="AQ212" s="109"/>
      <c r="AR212" s="109"/>
      <c r="AS212" s="109"/>
      <c r="AT212" s="109"/>
      <c r="AU212" s="109"/>
      <c r="AV212" s="109"/>
      <c r="AW212" s="109"/>
      <c r="AX212" s="109"/>
      <c r="AY212" s="109"/>
      <c r="AZ212" s="109"/>
      <c r="BA212" s="109"/>
      <c r="BB212" s="109"/>
      <c r="BC212" s="109"/>
      <c r="BD212" s="109"/>
      <c r="BE212" s="109"/>
      <c r="BF212" s="109"/>
      <c r="BG212" s="109"/>
      <c r="BH212" s="109"/>
      <c r="BI212" s="109"/>
      <c r="BJ212" s="109"/>
      <c r="BK212" s="109"/>
      <c r="BL212" s="109"/>
      <c r="BM212" s="109"/>
      <c r="BN212" s="109"/>
      <c r="BO212" s="109"/>
      <c r="BP212" s="109"/>
      <c r="BQ212" s="109"/>
      <c r="BR212" s="109"/>
      <c r="BS212" s="109"/>
      <c r="BT212" s="109"/>
      <c r="BU212" s="109"/>
      <c r="BV212" s="109"/>
      <c r="BW212" s="109"/>
      <c r="BX212" s="109"/>
      <c r="BY212" s="109"/>
      <c r="BZ212" s="109"/>
      <c r="CA212" s="109"/>
      <c r="CB212" s="109"/>
      <c r="CC212" s="109"/>
      <c r="CD212" s="109"/>
      <c r="CE212" s="109"/>
      <c r="CF212" s="109"/>
    </row>
    <row r="213" spans="10:84">
      <c r="J213" s="109"/>
      <c r="K213" s="109"/>
      <c r="L213" s="109"/>
      <c r="M213" s="109"/>
      <c r="N213" s="109"/>
      <c r="O213" s="109"/>
      <c r="P213" s="109"/>
      <c r="Q213" s="109"/>
      <c r="R213" s="109"/>
      <c r="S213" s="109"/>
      <c r="T213" s="109"/>
      <c r="U213" s="109"/>
      <c r="V213" s="109"/>
      <c r="W213" s="109"/>
      <c r="X213" s="109"/>
      <c r="Y213" s="109"/>
      <c r="Z213" s="109"/>
      <c r="AA213" s="109"/>
      <c r="AB213" s="109"/>
      <c r="AC213" s="109"/>
      <c r="AD213" s="109"/>
      <c r="AE213" s="109"/>
      <c r="AF213" s="109"/>
      <c r="AG213" s="109"/>
      <c r="AH213" s="109"/>
      <c r="AI213" s="109"/>
      <c r="AJ213" s="109"/>
      <c r="AK213" s="109"/>
      <c r="AL213" s="109"/>
      <c r="AM213" s="109"/>
      <c r="AN213" s="109"/>
      <c r="AO213" s="109"/>
      <c r="AP213" s="109"/>
      <c r="AQ213" s="109"/>
      <c r="AR213" s="109"/>
      <c r="AS213" s="109"/>
      <c r="AT213" s="109"/>
      <c r="AU213" s="109"/>
      <c r="AV213" s="109"/>
      <c r="AW213" s="109"/>
      <c r="AX213" s="109"/>
      <c r="AY213" s="109"/>
      <c r="AZ213" s="109"/>
      <c r="BA213" s="109"/>
      <c r="BB213" s="109"/>
      <c r="BC213" s="109"/>
      <c r="BD213" s="109"/>
      <c r="BE213" s="109"/>
      <c r="BF213" s="109"/>
      <c r="BG213" s="109"/>
      <c r="BH213" s="109"/>
      <c r="BI213" s="109"/>
      <c r="BJ213" s="109"/>
      <c r="BK213" s="109"/>
      <c r="BL213" s="109"/>
      <c r="BM213" s="109"/>
      <c r="BN213" s="109"/>
      <c r="BO213" s="109"/>
      <c r="BP213" s="109"/>
      <c r="BQ213" s="109"/>
      <c r="BR213" s="109"/>
      <c r="BS213" s="109"/>
      <c r="BT213" s="109"/>
      <c r="BU213" s="109"/>
      <c r="BV213" s="109"/>
      <c r="BW213" s="109"/>
      <c r="BX213" s="109"/>
      <c r="BY213" s="109"/>
      <c r="BZ213" s="109"/>
      <c r="CA213" s="109"/>
      <c r="CB213" s="109"/>
      <c r="CC213" s="109"/>
      <c r="CD213" s="109"/>
      <c r="CE213" s="109"/>
      <c r="CF213" s="109"/>
    </row>
    <row r="214" spans="10:84">
      <c r="J214" s="109"/>
      <c r="K214" s="109"/>
      <c r="L214" s="109"/>
      <c r="M214" s="109"/>
      <c r="N214" s="109"/>
      <c r="O214" s="109"/>
      <c r="P214" s="109"/>
      <c r="Q214" s="109"/>
      <c r="R214" s="109"/>
      <c r="S214" s="109"/>
      <c r="T214" s="109"/>
      <c r="U214" s="109"/>
      <c r="V214" s="109"/>
      <c r="W214" s="109"/>
      <c r="X214" s="109"/>
      <c r="Y214" s="109"/>
      <c r="Z214" s="109"/>
      <c r="AA214" s="109"/>
      <c r="AB214" s="109"/>
      <c r="AC214" s="109"/>
      <c r="AD214" s="109"/>
      <c r="AE214" s="109"/>
      <c r="AF214" s="109"/>
      <c r="AG214" s="109"/>
      <c r="AH214" s="109"/>
      <c r="AI214" s="109"/>
      <c r="AJ214" s="109"/>
      <c r="AK214" s="109"/>
      <c r="AL214" s="109"/>
      <c r="AM214" s="109"/>
      <c r="AN214" s="109"/>
      <c r="AO214" s="109"/>
      <c r="AP214" s="109"/>
      <c r="AQ214" s="109"/>
      <c r="AR214" s="109"/>
      <c r="AS214" s="109"/>
      <c r="AT214" s="109"/>
      <c r="AU214" s="109"/>
      <c r="AV214" s="109"/>
      <c r="AW214" s="109"/>
      <c r="AX214" s="109"/>
      <c r="AY214" s="109"/>
      <c r="AZ214" s="109"/>
      <c r="BA214" s="109"/>
      <c r="BB214" s="109"/>
      <c r="BC214" s="109"/>
      <c r="BD214" s="109"/>
      <c r="BE214" s="109"/>
      <c r="BF214" s="109"/>
      <c r="BG214" s="109"/>
      <c r="BH214" s="109"/>
      <c r="BI214" s="109"/>
      <c r="BJ214" s="109"/>
      <c r="BK214" s="109"/>
      <c r="BL214" s="109"/>
      <c r="BM214" s="109"/>
      <c r="BN214" s="109"/>
      <c r="BO214" s="109"/>
      <c r="BP214" s="109"/>
      <c r="BQ214" s="109"/>
      <c r="BR214" s="109"/>
      <c r="BS214" s="109"/>
      <c r="BT214" s="109"/>
      <c r="BU214" s="109"/>
      <c r="BV214" s="109"/>
      <c r="BW214" s="109"/>
      <c r="BX214" s="109"/>
      <c r="BY214" s="109"/>
      <c r="BZ214" s="109"/>
      <c r="CA214" s="109"/>
      <c r="CB214" s="109"/>
      <c r="CC214" s="109"/>
      <c r="CD214" s="109"/>
      <c r="CE214" s="109"/>
      <c r="CF214" s="109"/>
    </row>
    <row r="215" spans="10:84">
      <c r="J215" s="109"/>
      <c r="K215" s="109"/>
      <c r="L215" s="109"/>
      <c r="M215" s="109"/>
      <c r="N215" s="109"/>
      <c r="O215" s="109"/>
      <c r="P215" s="109"/>
      <c r="Q215" s="109"/>
      <c r="R215" s="109"/>
      <c r="S215" s="109"/>
      <c r="T215" s="109"/>
      <c r="U215" s="109"/>
      <c r="V215" s="109"/>
      <c r="W215" s="109"/>
      <c r="X215" s="109"/>
      <c r="Y215" s="109"/>
      <c r="Z215" s="109"/>
      <c r="AA215" s="109"/>
      <c r="AB215" s="109"/>
      <c r="AC215" s="109"/>
      <c r="AD215" s="109"/>
      <c r="AE215" s="109"/>
      <c r="AF215" s="109"/>
      <c r="AG215" s="109"/>
      <c r="AH215" s="109"/>
      <c r="AI215" s="109"/>
      <c r="AJ215" s="109"/>
      <c r="AK215" s="109"/>
      <c r="AL215" s="109"/>
      <c r="AM215" s="109"/>
      <c r="AN215" s="109"/>
      <c r="AO215" s="109"/>
      <c r="AP215" s="109"/>
      <c r="AQ215" s="109"/>
      <c r="AR215" s="109"/>
      <c r="AS215" s="109"/>
      <c r="AT215" s="109"/>
      <c r="AU215" s="109"/>
      <c r="AV215" s="109"/>
      <c r="AW215" s="109"/>
      <c r="AX215" s="109"/>
      <c r="AY215" s="109"/>
      <c r="AZ215" s="109"/>
      <c r="BA215" s="109"/>
      <c r="BB215" s="109"/>
      <c r="BC215" s="109"/>
      <c r="BD215" s="109"/>
      <c r="BE215" s="109"/>
      <c r="BF215" s="109"/>
      <c r="BG215" s="109"/>
      <c r="BH215" s="109"/>
      <c r="BI215" s="109"/>
      <c r="BJ215" s="109"/>
      <c r="BK215" s="109"/>
      <c r="BL215" s="109"/>
      <c r="BM215" s="109"/>
      <c r="BN215" s="109"/>
      <c r="BO215" s="109"/>
      <c r="BP215" s="109"/>
      <c r="BQ215" s="109"/>
      <c r="BR215" s="109"/>
      <c r="BS215" s="109"/>
      <c r="BT215" s="109"/>
      <c r="BU215" s="109"/>
      <c r="BV215" s="109"/>
      <c r="BW215" s="109"/>
      <c r="BX215" s="109"/>
      <c r="BY215" s="109"/>
      <c r="BZ215" s="109"/>
      <c r="CA215" s="109"/>
      <c r="CB215" s="109"/>
      <c r="CC215" s="109"/>
      <c r="CD215" s="109"/>
      <c r="CE215" s="109"/>
      <c r="CF215" s="109"/>
    </row>
    <row r="216" spans="10:84">
      <c r="J216" s="109"/>
      <c r="K216" s="109"/>
      <c r="L216" s="109"/>
      <c r="M216" s="109"/>
      <c r="N216" s="109"/>
      <c r="O216" s="109"/>
      <c r="P216" s="109"/>
      <c r="Q216" s="109"/>
      <c r="R216" s="109"/>
      <c r="S216" s="109"/>
      <c r="T216" s="109"/>
      <c r="U216" s="109"/>
      <c r="V216" s="109"/>
      <c r="W216" s="109"/>
      <c r="X216" s="109"/>
      <c r="Y216" s="109"/>
      <c r="Z216" s="109"/>
      <c r="AA216" s="109"/>
      <c r="AB216" s="109"/>
      <c r="AC216" s="109"/>
      <c r="AD216" s="109"/>
      <c r="AE216" s="109"/>
      <c r="AF216" s="109"/>
      <c r="AG216" s="109"/>
      <c r="AH216" s="109"/>
      <c r="AI216" s="109"/>
      <c r="AJ216" s="109"/>
      <c r="AK216" s="109"/>
      <c r="AL216" s="109"/>
      <c r="AM216" s="109"/>
      <c r="AN216" s="109"/>
      <c r="AO216" s="109"/>
      <c r="AP216" s="109"/>
      <c r="AQ216" s="109"/>
      <c r="AR216" s="109"/>
      <c r="AS216" s="109"/>
      <c r="AT216" s="109"/>
      <c r="AU216" s="109"/>
      <c r="AV216" s="109"/>
      <c r="AW216" s="109"/>
      <c r="AX216" s="109"/>
      <c r="AY216" s="109"/>
      <c r="AZ216" s="109"/>
      <c r="BA216" s="109"/>
      <c r="BB216" s="109"/>
      <c r="BC216" s="109"/>
      <c r="BD216" s="109"/>
      <c r="BE216" s="109"/>
      <c r="BF216" s="109"/>
      <c r="BG216" s="109"/>
      <c r="BH216" s="109"/>
      <c r="BI216" s="109"/>
      <c r="BJ216" s="109"/>
      <c r="BK216" s="109"/>
      <c r="BL216" s="109"/>
      <c r="BM216" s="109"/>
      <c r="BN216" s="109"/>
      <c r="BO216" s="109"/>
      <c r="BP216" s="109"/>
      <c r="BQ216" s="109"/>
      <c r="BR216" s="109"/>
      <c r="BS216" s="109"/>
      <c r="BT216" s="109"/>
      <c r="BU216" s="109"/>
      <c r="BV216" s="109"/>
      <c r="BW216" s="109"/>
      <c r="BX216" s="109"/>
      <c r="BY216" s="109"/>
      <c r="BZ216" s="109"/>
      <c r="CA216" s="109"/>
      <c r="CB216" s="109"/>
      <c r="CC216" s="109"/>
      <c r="CD216" s="109"/>
      <c r="CE216" s="109"/>
      <c r="CF216" s="109"/>
    </row>
    <row r="217" spans="10:84">
      <c r="J217" s="109"/>
      <c r="K217" s="109"/>
      <c r="L217" s="109"/>
      <c r="M217" s="109"/>
      <c r="N217" s="109"/>
      <c r="O217" s="109"/>
      <c r="P217" s="109"/>
      <c r="Q217" s="109"/>
      <c r="R217" s="109"/>
      <c r="S217" s="109"/>
      <c r="T217" s="109"/>
      <c r="U217" s="109"/>
      <c r="V217" s="109"/>
      <c r="W217" s="109"/>
      <c r="X217" s="109"/>
      <c r="Y217" s="109"/>
      <c r="Z217" s="109"/>
      <c r="AA217" s="109"/>
      <c r="AB217" s="109"/>
      <c r="AC217" s="109"/>
      <c r="AD217" s="109"/>
      <c r="AE217" s="109"/>
      <c r="AF217" s="109"/>
      <c r="AG217" s="109"/>
      <c r="AH217" s="109"/>
      <c r="AI217" s="109"/>
      <c r="AJ217" s="109"/>
      <c r="AK217" s="109"/>
      <c r="AL217" s="109"/>
      <c r="AM217" s="109"/>
      <c r="AN217" s="109"/>
      <c r="AO217" s="109"/>
      <c r="AP217" s="109"/>
      <c r="AQ217" s="109"/>
      <c r="AR217" s="109"/>
      <c r="AS217" s="109"/>
      <c r="AT217" s="109"/>
      <c r="AU217" s="109"/>
      <c r="AV217" s="109"/>
      <c r="AW217" s="109"/>
      <c r="AX217" s="109"/>
      <c r="AY217" s="109"/>
      <c r="AZ217" s="109"/>
      <c r="BA217" s="109"/>
      <c r="BB217" s="109"/>
      <c r="BC217" s="109"/>
      <c r="BD217" s="109"/>
      <c r="BE217" s="109"/>
      <c r="BF217" s="109"/>
      <c r="BG217" s="109"/>
      <c r="BH217" s="109"/>
      <c r="BI217" s="109"/>
      <c r="BJ217" s="109"/>
      <c r="BK217" s="109"/>
      <c r="BL217" s="109"/>
      <c r="BM217" s="109"/>
      <c r="BN217" s="109"/>
      <c r="BO217" s="109"/>
      <c r="BP217" s="109"/>
      <c r="BQ217" s="109"/>
      <c r="BR217" s="109"/>
      <c r="BS217" s="109"/>
      <c r="BT217" s="109"/>
      <c r="BU217" s="109"/>
      <c r="BV217" s="109"/>
      <c r="BW217" s="109"/>
      <c r="BX217" s="109"/>
      <c r="BY217" s="109"/>
      <c r="BZ217" s="109"/>
      <c r="CA217" s="109"/>
      <c r="CB217" s="109"/>
      <c r="CC217" s="109"/>
      <c r="CD217" s="109"/>
      <c r="CE217" s="109"/>
      <c r="CF217" s="109"/>
    </row>
    <row r="218" spans="10:84">
      <c r="J218" s="109"/>
      <c r="K218" s="109"/>
      <c r="L218" s="109"/>
      <c r="M218" s="109"/>
      <c r="N218" s="109"/>
      <c r="O218" s="109"/>
      <c r="P218" s="109"/>
      <c r="Q218" s="109"/>
      <c r="R218" s="109"/>
      <c r="S218" s="109"/>
      <c r="T218" s="109"/>
      <c r="U218" s="109"/>
      <c r="V218" s="109"/>
      <c r="W218" s="109"/>
      <c r="X218" s="109"/>
      <c r="Y218" s="109"/>
      <c r="Z218" s="109"/>
      <c r="AA218" s="109"/>
      <c r="AB218" s="109"/>
      <c r="AC218" s="109"/>
      <c r="AD218" s="109"/>
      <c r="AE218" s="109"/>
      <c r="AF218" s="109"/>
      <c r="AG218" s="109"/>
      <c r="AH218" s="109"/>
      <c r="AI218" s="109"/>
      <c r="AJ218" s="109"/>
      <c r="AK218" s="109"/>
      <c r="AL218" s="109"/>
      <c r="AM218" s="109"/>
      <c r="AN218" s="109"/>
      <c r="AO218" s="109"/>
      <c r="AP218" s="109"/>
      <c r="AQ218" s="109"/>
      <c r="AR218" s="109"/>
      <c r="AS218" s="109"/>
      <c r="AT218" s="109"/>
      <c r="AU218" s="109"/>
      <c r="AV218" s="109"/>
      <c r="AW218" s="109"/>
      <c r="AX218" s="109"/>
      <c r="AY218" s="109"/>
      <c r="AZ218" s="109"/>
      <c r="BA218" s="109"/>
      <c r="BB218" s="109"/>
      <c r="BC218" s="109"/>
      <c r="BD218" s="109"/>
      <c r="BE218" s="109"/>
      <c r="BF218" s="109"/>
      <c r="BG218" s="109"/>
      <c r="BH218" s="109"/>
      <c r="BI218" s="109"/>
      <c r="BJ218" s="109"/>
      <c r="BK218" s="109"/>
      <c r="BL218" s="109"/>
      <c r="BM218" s="109"/>
      <c r="BN218" s="109"/>
      <c r="BO218" s="109"/>
      <c r="BP218" s="109"/>
      <c r="BQ218" s="109"/>
      <c r="BR218" s="109"/>
      <c r="BS218" s="109"/>
      <c r="BT218" s="109"/>
      <c r="BU218" s="109"/>
      <c r="BV218" s="109"/>
      <c r="BW218" s="109"/>
      <c r="BX218" s="109"/>
      <c r="BY218" s="109"/>
      <c r="BZ218" s="109"/>
      <c r="CA218" s="109"/>
      <c r="CB218" s="109"/>
      <c r="CC218" s="109"/>
      <c r="CD218" s="109"/>
      <c r="CE218" s="109"/>
      <c r="CF218" s="109"/>
    </row>
    <row r="219" spans="10:84">
      <c r="J219" s="109"/>
      <c r="K219" s="109"/>
      <c r="L219" s="109"/>
      <c r="M219" s="109"/>
      <c r="N219" s="109"/>
      <c r="O219" s="109"/>
      <c r="P219" s="109"/>
      <c r="Q219" s="109"/>
      <c r="R219" s="109"/>
      <c r="S219" s="109"/>
      <c r="T219" s="109"/>
      <c r="U219" s="109"/>
      <c r="V219" s="109"/>
      <c r="W219" s="109"/>
      <c r="X219" s="109"/>
      <c r="Y219" s="109"/>
      <c r="Z219" s="109"/>
      <c r="AA219" s="109"/>
      <c r="AB219" s="109"/>
      <c r="AC219" s="109"/>
      <c r="AD219" s="109"/>
      <c r="AE219" s="109"/>
      <c r="AF219" s="109"/>
      <c r="AG219" s="109"/>
      <c r="AH219" s="109"/>
      <c r="AI219" s="109"/>
      <c r="AJ219" s="109"/>
      <c r="AK219" s="109"/>
      <c r="AL219" s="109"/>
      <c r="AM219" s="109"/>
      <c r="AN219" s="109"/>
      <c r="AO219" s="109"/>
      <c r="AP219" s="109"/>
      <c r="AQ219" s="109"/>
      <c r="AR219" s="109"/>
      <c r="AS219" s="109"/>
      <c r="AT219" s="109"/>
      <c r="AU219" s="109"/>
      <c r="AV219" s="109"/>
      <c r="AW219" s="109"/>
      <c r="AX219" s="109"/>
      <c r="AY219" s="109"/>
      <c r="AZ219" s="109"/>
      <c r="BA219" s="109"/>
      <c r="BB219" s="109"/>
      <c r="BC219" s="109"/>
      <c r="BD219" s="109"/>
      <c r="BE219" s="109"/>
      <c r="BF219" s="109"/>
      <c r="BG219" s="109"/>
      <c r="BH219" s="109"/>
      <c r="BI219" s="109"/>
      <c r="BJ219" s="109"/>
      <c r="BK219" s="109"/>
      <c r="BL219" s="109"/>
      <c r="BM219" s="109"/>
      <c r="BN219" s="109"/>
      <c r="BO219" s="109"/>
      <c r="BP219" s="109"/>
      <c r="BQ219" s="109"/>
      <c r="BR219" s="109"/>
      <c r="BS219" s="109"/>
      <c r="BT219" s="109"/>
      <c r="BU219" s="109"/>
      <c r="BV219" s="109"/>
      <c r="BW219" s="109"/>
      <c r="BX219" s="109"/>
      <c r="BY219" s="109"/>
      <c r="BZ219" s="109"/>
      <c r="CA219" s="109"/>
      <c r="CB219" s="109"/>
      <c r="CC219" s="109"/>
      <c r="CD219" s="109"/>
      <c r="CE219" s="109"/>
      <c r="CF219" s="109"/>
    </row>
    <row r="220" spans="10:84">
      <c r="J220" s="109"/>
      <c r="K220" s="109"/>
      <c r="L220" s="109"/>
      <c r="M220" s="109"/>
      <c r="N220" s="109"/>
      <c r="O220" s="109"/>
      <c r="P220" s="109"/>
      <c r="Q220" s="109"/>
      <c r="R220" s="109"/>
      <c r="S220" s="109"/>
      <c r="T220" s="109"/>
      <c r="U220" s="109"/>
      <c r="V220" s="109"/>
      <c r="W220" s="109"/>
      <c r="X220" s="109"/>
      <c r="Y220" s="109"/>
      <c r="Z220" s="109"/>
      <c r="AA220" s="109"/>
      <c r="AB220" s="109"/>
      <c r="AC220" s="109"/>
      <c r="AD220" s="109"/>
      <c r="AE220" s="109"/>
      <c r="AF220" s="109"/>
      <c r="AG220" s="109"/>
      <c r="AH220" s="109"/>
      <c r="AI220" s="109"/>
      <c r="AJ220" s="109"/>
      <c r="AK220" s="109"/>
      <c r="AL220" s="109"/>
      <c r="AM220" s="109"/>
      <c r="AN220" s="109"/>
      <c r="AO220" s="109"/>
      <c r="AP220" s="109"/>
      <c r="AQ220" s="109"/>
      <c r="AR220" s="109"/>
      <c r="AS220" s="109"/>
      <c r="AT220" s="109"/>
      <c r="AU220" s="109"/>
      <c r="AV220" s="109"/>
      <c r="AW220" s="109"/>
      <c r="AX220" s="109"/>
      <c r="AY220" s="109"/>
      <c r="AZ220" s="109"/>
      <c r="BA220" s="109"/>
      <c r="BB220" s="109"/>
      <c r="BC220" s="109"/>
      <c r="BD220" s="109"/>
      <c r="BE220" s="109"/>
      <c r="BF220" s="109"/>
      <c r="BG220" s="109"/>
      <c r="BH220" s="109"/>
      <c r="BI220" s="109"/>
      <c r="BJ220" s="109"/>
      <c r="BK220" s="109"/>
      <c r="BL220" s="109"/>
      <c r="BM220" s="109"/>
      <c r="BN220" s="109"/>
      <c r="BO220" s="109"/>
      <c r="BP220" s="109"/>
      <c r="BQ220" s="109"/>
      <c r="BR220" s="109"/>
      <c r="BS220" s="109"/>
      <c r="BT220" s="109"/>
      <c r="BU220" s="109"/>
      <c r="BV220" s="109"/>
      <c r="BW220" s="109"/>
      <c r="BX220" s="109"/>
      <c r="BY220" s="109"/>
      <c r="BZ220" s="109"/>
      <c r="CA220" s="109"/>
      <c r="CB220" s="109"/>
      <c r="CC220" s="109"/>
      <c r="CD220" s="109"/>
      <c r="CE220" s="109"/>
      <c r="CF220" s="109"/>
    </row>
    <row r="221" spans="10:84">
      <c r="J221" s="109"/>
      <c r="K221" s="109"/>
      <c r="L221" s="109"/>
      <c r="M221" s="109"/>
      <c r="N221" s="109"/>
      <c r="O221" s="109"/>
      <c r="P221" s="109"/>
      <c r="Q221" s="109"/>
      <c r="R221" s="109"/>
      <c r="S221" s="109"/>
      <c r="T221" s="109"/>
      <c r="U221" s="109"/>
      <c r="V221" s="109"/>
      <c r="W221" s="109"/>
      <c r="X221" s="109"/>
      <c r="Y221" s="109"/>
      <c r="Z221" s="109"/>
      <c r="AA221" s="109"/>
      <c r="AB221" s="109"/>
      <c r="AC221" s="109"/>
      <c r="AD221" s="109"/>
      <c r="AE221" s="109"/>
      <c r="AF221" s="109"/>
      <c r="AG221" s="109"/>
      <c r="AH221" s="109"/>
      <c r="AI221" s="109"/>
      <c r="AJ221" s="109"/>
      <c r="AK221" s="109"/>
      <c r="AL221" s="109"/>
      <c r="AM221" s="109"/>
      <c r="AN221" s="109"/>
      <c r="AO221" s="109"/>
      <c r="AP221" s="109"/>
      <c r="AQ221" s="109"/>
      <c r="AR221" s="109"/>
      <c r="AS221" s="109"/>
      <c r="AT221" s="109"/>
      <c r="AU221" s="109"/>
      <c r="AV221" s="109"/>
      <c r="AW221" s="109"/>
      <c r="AX221" s="109"/>
      <c r="AY221" s="109"/>
      <c r="AZ221" s="109"/>
      <c r="BA221" s="109"/>
      <c r="BB221" s="109"/>
      <c r="BC221" s="109"/>
      <c r="BD221" s="109"/>
      <c r="BE221" s="109"/>
      <c r="BF221" s="109"/>
      <c r="BG221" s="109"/>
      <c r="BH221" s="109"/>
      <c r="BI221" s="109"/>
      <c r="BJ221" s="109"/>
      <c r="BK221" s="109"/>
      <c r="BL221" s="109"/>
      <c r="BM221" s="109"/>
      <c r="BN221" s="109"/>
      <c r="BO221" s="109"/>
      <c r="BP221" s="109"/>
      <c r="BQ221" s="109"/>
      <c r="BR221" s="109"/>
      <c r="BS221" s="109"/>
      <c r="BT221" s="109"/>
      <c r="BU221" s="109"/>
      <c r="BV221" s="109"/>
      <c r="BW221" s="109"/>
      <c r="BX221" s="109"/>
      <c r="BY221" s="109"/>
      <c r="BZ221" s="109"/>
      <c r="CA221" s="109"/>
      <c r="CB221" s="109"/>
      <c r="CC221" s="109"/>
      <c r="CD221" s="109"/>
      <c r="CE221" s="109"/>
      <c r="CF221" s="109"/>
    </row>
    <row r="222" spans="10:84">
      <c r="J222" s="109"/>
      <c r="K222" s="109"/>
      <c r="L222" s="109"/>
      <c r="M222" s="109"/>
      <c r="N222" s="109"/>
      <c r="O222" s="109"/>
      <c r="P222" s="109"/>
      <c r="Q222" s="109"/>
      <c r="R222" s="109"/>
      <c r="S222" s="109"/>
      <c r="T222" s="109"/>
      <c r="U222" s="109"/>
      <c r="V222" s="109"/>
      <c r="W222" s="109"/>
      <c r="X222" s="109"/>
      <c r="Y222" s="109"/>
      <c r="Z222" s="109"/>
      <c r="AA222" s="109"/>
      <c r="AB222" s="109"/>
      <c r="AC222" s="109"/>
      <c r="AD222" s="109"/>
      <c r="AE222" s="109"/>
      <c r="AF222" s="109"/>
      <c r="AG222" s="109"/>
      <c r="AH222" s="109"/>
      <c r="AI222" s="109"/>
      <c r="AJ222" s="109"/>
      <c r="AK222" s="109"/>
      <c r="AL222" s="109"/>
      <c r="AM222" s="109"/>
      <c r="AN222" s="109"/>
      <c r="AO222" s="109"/>
      <c r="AP222" s="109"/>
      <c r="AQ222" s="109"/>
      <c r="AR222" s="109"/>
      <c r="AS222" s="109"/>
      <c r="AT222" s="109"/>
      <c r="AU222" s="109"/>
      <c r="AV222" s="109"/>
      <c r="AW222" s="109"/>
      <c r="AX222" s="109"/>
      <c r="AY222" s="109"/>
      <c r="AZ222" s="109"/>
      <c r="BA222" s="109"/>
      <c r="BB222" s="109"/>
      <c r="BC222" s="109"/>
      <c r="BD222" s="109"/>
      <c r="BE222" s="109"/>
      <c r="BF222" s="109"/>
      <c r="BG222" s="109"/>
      <c r="BH222" s="109"/>
      <c r="BI222" s="109"/>
      <c r="BJ222" s="109"/>
      <c r="BK222" s="109"/>
      <c r="BL222" s="109"/>
      <c r="BM222" s="109"/>
      <c r="BN222" s="109"/>
      <c r="BO222" s="109"/>
      <c r="BP222" s="109"/>
      <c r="BQ222" s="109"/>
      <c r="BR222" s="109"/>
      <c r="BS222" s="109"/>
      <c r="BT222" s="109"/>
      <c r="BU222" s="109"/>
      <c r="BV222" s="109"/>
      <c r="BW222" s="109"/>
      <c r="BX222" s="109"/>
      <c r="BY222" s="109"/>
      <c r="BZ222" s="109"/>
      <c r="CA222" s="109"/>
      <c r="CB222" s="109"/>
      <c r="CC222" s="109"/>
      <c r="CD222" s="109"/>
      <c r="CE222" s="109"/>
      <c r="CF222" s="109"/>
    </row>
    <row r="223" spans="10:84">
      <c r="J223" s="109"/>
      <c r="K223" s="109"/>
      <c r="L223" s="109"/>
      <c r="M223" s="109"/>
      <c r="N223" s="109"/>
      <c r="O223" s="109"/>
      <c r="P223" s="109"/>
      <c r="Q223" s="109"/>
      <c r="R223" s="109"/>
      <c r="S223" s="109"/>
      <c r="T223" s="109"/>
      <c r="U223" s="109"/>
      <c r="V223" s="109"/>
      <c r="W223" s="109"/>
      <c r="X223" s="109"/>
      <c r="Y223" s="109"/>
      <c r="Z223" s="109"/>
      <c r="AA223" s="109"/>
      <c r="AB223" s="109"/>
      <c r="AC223" s="109"/>
      <c r="AD223" s="109"/>
      <c r="AE223" s="109"/>
      <c r="AF223" s="109"/>
      <c r="AG223" s="109"/>
      <c r="AH223" s="109"/>
      <c r="AI223" s="109"/>
      <c r="AJ223" s="109"/>
      <c r="AK223" s="109"/>
      <c r="AL223" s="109"/>
      <c r="AM223" s="109"/>
      <c r="AN223" s="109"/>
      <c r="AO223" s="109"/>
      <c r="AP223" s="109"/>
      <c r="AQ223" s="109"/>
      <c r="AR223" s="109"/>
      <c r="AS223" s="109"/>
      <c r="AT223" s="109"/>
      <c r="AU223" s="109"/>
      <c r="AV223" s="109"/>
      <c r="AW223" s="109"/>
      <c r="AX223" s="109"/>
      <c r="AY223" s="109"/>
      <c r="AZ223" s="109"/>
      <c r="BA223" s="109"/>
      <c r="BB223" s="109"/>
      <c r="BC223" s="109"/>
      <c r="BD223" s="109"/>
      <c r="BE223" s="109"/>
      <c r="BF223" s="109"/>
      <c r="BG223" s="109"/>
      <c r="BH223" s="109"/>
      <c r="BI223" s="109"/>
      <c r="BJ223" s="109"/>
      <c r="BK223" s="109"/>
      <c r="BL223" s="109"/>
      <c r="BM223" s="109"/>
      <c r="BN223" s="109"/>
      <c r="BO223" s="109"/>
      <c r="BP223" s="109"/>
      <c r="BQ223" s="109"/>
      <c r="BR223" s="109"/>
      <c r="BS223" s="109"/>
      <c r="BT223" s="109"/>
      <c r="BU223" s="109"/>
      <c r="BV223" s="109"/>
      <c r="BW223" s="109"/>
      <c r="BX223" s="109"/>
      <c r="BY223" s="109"/>
      <c r="BZ223" s="109"/>
      <c r="CA223" s="109"/>
      <c r="CB223" s="109"/>
      <c r="CC223" s="109"/>
      <c r="CD223" s="109"/>
      <c r="CE223" s="109"/>
      <c r="CF223" s="109"/>
    </row>
    <row r="224" spans="10:84">
      <c r="J224" s="109"/>
      <c r="K224" s="109"/>
      <c r="L224" s="109"/>
      <c r="M224" s="109"/>
      <c r="N224" s="109"/>
      <c r="O224" s="109"/>
      <c r="P224" s="109"/>
      <c r="Q224" s="109"/>
      <c r="R224" s="109"/>
      <c r="S224" s="109"/>
      <c r="T224" s="109"/>
      <c r="U224" s="109"/>
      <c r="V224" s="109"/>
      <c r="W224" s="109"/>
      <c r="X224" s="109"/>
      <c r="Y224" s="109"/>
      <c r="Z224" s="109"/>
      <c r="AA224" s="109"/>
      <c r="AB224" s="109"/>
      <c r="AC224" s="109"/>
      <c r="AD224" s="109"/>
      <c r="AE224" s="109"/>
      <c r="AF224" s="109"/>
      <c r="AG224" s="109"/>
      <c r="AH224" s="109"/>
      <c r="AI224" s="109"/>
      <c r="AJ224" s="109"/>
      <c r="AK224" s="109"/>
      <c r="AL224" s="109"/>
      <c r="AM224" s="109"/>
      <c r="AN224" s="109"/>
      <c r="AO224" s="109"/>
      <c r="AP224" s="109"/>
      <c r="AQ224" s="109"/>
      <c r="AR224" s="109"/>
      <c r="AS224" s="109"/>
      <c r="AT224" s="109"/>
      <c r="AU224" s="109"/>
      <c r="AV224" s="109"/>
      <c r="AW224" s="109"/>
      <c r="AX224" s="109"/>
      <c r="AY224" s="109"/>
      <c r="AZ224" s="109"/>
      <c r="BA224" s="109"/>
      <c r="BB224" s="109"/>
      <c r="BC224" s="109"/>
      <c r="BD224" s="109"/>
      <c r="BE224" s="109"/>
      <c r="BF224" s="109"/>
      <c r="BG224" s="109"/>
      <c r="BH224" s="109"/>
      <c r="BI224" s="109"/>
      <c r="BJ224" s="109"/>
      <c r="BK224" s="109"/>
      <c r="BL224" s="109"/>
      <c r="BM224" s="109"/>
      <c r="BN224" s="109"/>
      <c r="BO224" s="109"/>
      <c r="BP224" s="109"/>
      <c r="BQ224" s="109"/>
      <c r="BR224" s="109"/>
      <c r="BS224" s="109"/>
      <c r="BT224" s="109"/>
      <c r="BU224" s="109"/>
      <c r="BV224" s="109"/>
      <c r="BW224" s="109"/>
      <c r="BX224" s="109"/>
      <c r="BY224" s="109"/>
      <c r="BZ224" s="109"/>
      <c r="CA224" s="109"/>
      <c r="CB224" s="109"/>
      <c r="CC224" s="109"/>
      <c r="CD224" s="109"/>
      <c r="CE224" s="109"/>
      <c r="CF224" s="109"/>
    </row>
    <row r="225" spans="10:84">
      <c r="J225" s="109"/>
      <c r="K225" s="109"/>
      <c r="L225" s="109"/>
      <c r="M225" s="109"/>
      <c r="N225" s="109"/>
      <c r="O225" s="109"/>
      <c r="P225" s="109"/>
      <c r="Q225" s="109"/>
      <c r="R225" s="109"/>
      <c r="S225" s="109"/>
      <c r="T225" s="109"/>
      <c r="U225" s="109"/>
      <c r="V225" s="109"/>
      <c r="W225" s="109"/>
      <c r="X225" s="109"/>
      <c r="Y225" s="109"/>
      <c r="Z225" s="109"/>
      <c r="AA225" s="109"/>
      <c r="AB225" s="109"/>
      <c r="AC225" s="109"/>
      <c r="AD225" s="109"/>
      <c r="AE225" s="109"/>
      <c r="AF225" s="109"/>
      <c r="AG225" s="109"/>
      <c r="AH225" s="109"/>
      <c r="AI225" s="109"/>
      <c r="AJ225" s="109"/>
      <c r="AK225" s="109"/>
      <c r="AL225" s="109"/>
      <c r="AM225" s="109"/>
      <c r="AN225" s="109"/>
      <c r="AO225" s="109"/>
      <c r="AP225" s="109"/>
      <c r="AQ225" s="109"/>
      <c r="AR225" s="109"/>
      <c r="AS225" s="109"/>
      <c r="AT225" s="109"/>
      <c r="AU225" s="109"/>
      <c r="AV225" s="109"/>
      <c r="AW225" s="109"/>
      <c r="AX225" s="109"/>
      <c r="AY225" s="109"/>
      <c r="AZ225" s="109"/>
      <c r="BA225" s="109"/>
      <c r="BB225" s="109"/>
      <c r="BC225" s="109"/>
      <c r="BD225" s="109"/>
      <c r="BE225" s="109"/>
      <c r="BF225" s="109"/>
      <c r="BG225" s="109"/>
      <c r="BH225" s="109"/>
      <c r="BI225" s="109"/>
      <c r="BJ225" s="109"/>
      <c r="BK225" s="109"/>
      <c r="BL225" s="109"/>
      <c r="BM225" s="109"/>
      <c r="BN225" s="109"/>
      <c r="BO225" s="109"/>
      <c r="BP225" s="109"/>
      <c r="BQ225" s="109"/>
      <c r="BR225" s="109"/>
      <c r="BS225" s="109"/>
      <c r="BT225" s="109"/>
      <c r="BU225" s="109"/>
      <c r="BV225" s="109"/>
      <c r="BW225" s="109"/>
      <c r="BX225" s="109"/>
      <c r="BY225" s="109"/>
      <c r="BZ225" s="109"/>
      <c r="CA225" s="109"/>
      <c r="CB225" s="109"/>
      <c r="CC225" s="109"/>
      <c r="CD225" s="109"/>
      <c r="CE225" s="109"/>
      <c r="CF225" s="109"/>
    </row>
    <row r="226" spans="10:84">
      <c r="J226" s="109"/>
      <c r="K226" s="109"/>
      <c r="L226" s="109"/>
      <c r="M226" s="109"/>
      <c r="N226" s="109"/>
      <c r="O226" s="109"/>
      <c r="P226" s="109"/>
      <c r="Q226" s="109"/>
      <c r="R226" s="109"/>
      <c r="S226" s="109"/>
      <c r="T226" s="109"/>
      <c r="U226" s="109"/>
      <c r="V226" s="109"/>
      <c r="W226" s="109"/>
      <c r="X226" s="109"/>
      <c r="Y226" s="109"/>
      <c r="Z226" s="109"/>
      <c r="AA226" s="109"/>
      <c r="AB226" s="109"/>
      <c r="AC226" s="109"/>
      <c r="AD226" s="109"/>
      <c r="AE226" s="109"/>
      <c r="AF226" s="109"/>
      <c r="AG226" s="109"/>
      <c r="AH226" s="109"/>
      <c r="AI226" s="109"/>
      <c r="AJ226" s="109"/>
      <c r="AK226" s="109"/>
      <c r="AL226" s="109"/>
      <c r="AM226" s="109"/>
      <c r="AN226" s="109"/>
      <c r="AO226" s="109"/>
      <c r="AP226" s="109"/>
      <c r="AQ226" s="109"/>
      <c r="AR226" s="109"/>
      <c r="AS226" s="109"/>
      <c r="AT226" s="109"/>
      <c r="AU226" s="109"/>
      <c r="AV226" s="109"/>
      <c r="AW226" s="109"/>
      <c r="AX226" s="109"/>
      <c r="AY226" s="109"/>
      <c r="AZ226" s="109"/>
      <c r="BA226" s="109"/>
      <c r="BB226" s="109"/>
      <c r="BC226" s="109"/>
      <c r="BD226" s="109"/>
      <c r="BE226" s="109"/>
      <c r="BF226" s="109"/>
      <c r="BG226" s="109"/>
      <c r="BH226" s="109"/>
      <c r="BI226" s="109"/>
      <c r="BJ226" s="109"/>
      <c r="BK226" s="109"/>
      <c r="BL226" s="109"/>
      <c r="BM226" s="109"/>
      <c r="BN226" s="109"/>
      <c r="BO226" s="109"/>
      <c r="BP226" s="109"/>
      <c r="BQ226" s="109"/>
      <c r="BR226" s="109"/>
      <c r="BS226" s="109"/>
      <c r="BT226" s="109"/>
      <c r="BU226" s="109"/>
      <c r="BV226" s="109"/>
      <c r="BW226" s="109"/>
      <c r="BX226" s="109"/>
      <c r="BY226" s="109"/>
      <c r="BZ226" s="109"/>
      <c r="CA226" s="109"/>
      <c r="CB226" s="109"/>
      <c r="CC226" s="109"/>
      <c r="CD226" s="109"/>
      <c r="CE226" s="109"/>
      <c r="CF226" s="109"/>
    </row>
    <row r="227" spans="10:84">
      <c r="J227" s="109"/>
      <c r="K227" s="109"/>
      <c r="L227" s="109"/>
      <c r="M227" s="109"/>
      <c r="N227" s="109"/>
      <c r="O227" s="109"/>
      <c r="P227" s="109"/>
      <c r="Q227" s="109"/>
      <c r="R227" s="109"/>
      <c r="S227" s="109"/>
      <c r="T227" s="109"/>
      <c r="U227" s="109"/>
      <c r="V227" s="109"/>
      <c r="W227" s="109"/>
      <c r="X227" s="109"/>
      <c r="Y227" s="109"/>
      <c r="Z227" s="109"/>
      <c r="AA227" s="109"/>
      <c r="AB227" s="109"/>
      <c r="AC227" s="109"/>
      <c r="AD227" s="109"/>
      <c r="AE227" s="109"/>
      <c r="AF227" s="109"/>
      <c r="AG227" s="109"/>
      <c r="AH227" s="109"/>
      <c r="AI227" s="109"/>
      <c r="AJ227" s="109"/>
      <c r="AK227" s="109"/>
      <c r="AL227" s="109"/>
      <c r="AM227" s="109"/>
      <c r="AN227" s="109"/>
      <c r="AO227" s="109"/>
      <c r="AP227" s="109"/>
      <c r="AQ227" s="109"/>
      <c r="AR227" s="109"/>
      <c r="AS227" s="109"/>
      <c r="AT227" s="109"/>
      <c r="AU227" s="109"/>
      <c r="AV227" s="109"/>
      <c r="AW227" s="109"/>
      <c r="AX227" s="109"/>
      <c r="AY227" s="109"/>
      <c r="AZ227" s="109"/>
      <c r="BA227" s="109"/>
      <c r="BB227" s="109"/>
      <c r="BC227" s="109"/>
      <c r="BD227" s="109"/>
      <c r="BE227" s="109"/>
      <c r="BF227" s="109"/>
      <c r="BG227" s="109"/>
      <c r="BH227" s="109"/>
      <c r="BI227" s="109"/>
      <c r="BJ227" s="109"/>
      <c r="BK227" s="109"/>
      <c r="BL227" s="109"/>
      <c r="BM227" s="109"/>
      <c r="BN227" s="109"/>
      <c r="BO227" s="109"/>
      <c r="BP227" s="109"/>
      <c r="BQ227" s="109"/>
      <c r="BR227" s="109"/>
      <c r="BS227" s="109"/>
      <c r="BT227" s="109"/>
      <c r="BU227" s="109"/>
      <c r="BV227" s="109"/>
      <c r="BW227" s="109"/>
      <c r="BX227" s="109"/>
      <c r="BY227" s="109"/>
      <c r="BZ227" s="109"/>
      <c r="CA227" s="109"/>
      <c r="CB227" s="109"/>
      <c r="CC227" s="109"/>
      <c r="CD227" s="109"/>
      <c r="CE227" s="109"/>
      <c r="CF227" s="109"/>
    </row>
    <row r="228" spans="10:84">
      <c r="J228" s="109"/>
      <c r="K228" s="109"/>
      <c r="L228" s="109"/>
      <c r="M228" s="109"/>
      <c r="N228" s="109"/>
      <c r="O228" s="109"/>
      <c r="P228" s="109"/>
      <c r="Q228" s="109"/>
      <c r="R228" s="109"/>
      <c r="S228" s="109"/>
      <c r="T228" s="109"/>
      <c r="U228" s="109"/>
      <c r="V228" s="109"/>
      <c r="W228" s="109"/>
      <c r="X228" s="109"/>
      <c r="Y228" s="109"/>
      <c r="Z228" s="109"/>
      <c r="AA228" s="109"/>
      <c r="AB228" s="109"/>
      <c r="AC228" s="109"/>
      <c r="AD228" s="109"/>
      <c r="AE228" s="109"/>
      <c r="AF228" s="109"/>
      <c r="AG228" s="109"/>
      <c r="AH228" s="109"/>
      <c r="AI228" s="109"/>
      <c r="AJ228" s="109"/>
      <c r="AK228" s="109"/>
      <c r="AL228" s="109"/>
      <c r="AM228" s="109"/>
      <c r="AN228" s="109"/>
      <c r="AO228" s="109"/>
      <c r="AP228" s="109"/>
      <c r="AQ228" s="109"/>
      <c r="AR228" s="109"/>
      <c r="AS228" s="109"/>
      <c r="AT228" s="109"/>
      <c r="AU228" s="109"/>
      <c r="AV228" s="109"/>
      <c r="AW228" s="109"/>
      <c r="AX228" s="109"/>
      <c r="AY228" s="109"/>
      <c r="AZ228" s="109"/>
      <c r="BA228" s="109"/>
      <c r="BB228" s="109"/>
      <c r="BC228" s="109"/>
      <c r="BD228" s="109"/>
      <c r="BE228" s="109"/>
      <c r="BF228" s="109"/>
      <c r="BG228" s="109"/>
      <c r="BH228" s="109"/>
      <c r="BI228" s="109"/>
      <c r="BJ228" s="109"/>
      <c r="BK228" s="109"/>
      <c r="BL228" s="109"/>
      <c r="BM228" s="109"/>
      <c r="BN228" s="109"/>
      <c r="BO228" s="109"/>
      <c r="BP228" s="109"/>
      <c r="BQ228" s="109"/>
      <c r="BR228" s="109"/>
      <c r="BS228" s="109"/>
      <c r="BT228" s="109"/>
      <c r="BU228" s="109"/>
      <c r="BV228" s="109"/>
      <c r="BW228" s="109"/>
      <c r="BX228" s="109"/>
      <c r="BY228" s="109"/>
      <c r="BZ228" s="109"/>
      <c r="CA228" s="109"/>
      <c r="CB228" s="109"/>
      <c r="CC228" s="109"/>
      <c r="CD228" s="109"/>
      <c r="CE228" s="109"/>
      <c r="CF228" s="109"/>
    </row>
    <row r="229" spans="10:84">
      <c r="J229" s="109"/>
      <c r="K229" s="109"/>
      <c r="L229" s="109"/>
      <c r="M229" s="109"/>
      <c r="N229" s="109"/>
      <c r="O229" s="109"/>
      <c r="P229" s="109"/>
      <c r="Q229" s="109"/>
      <c r="R229" s="109"/>
      <c r="S229" s="109"/>
      <c r="T229" s="109"/>
      <c r="U229" s="109"/>
      <c r="V229" s="109"/>
      <c r="W229" s="109"/>
      <c r="X229" s="109"/>
      <c r="Y229" s="109"/>
      <c r="Z229" s="109"/>
      <c r="AA229" s="109"/>
      <c r="AB229" s="109"/>
      <c r="AC229" s="109"/>
      <c r="AD229" s="109"/>
      <c r="AE229" s="109"/>
      <c r="AF229" s="109"/>
      <c r="AG229" s="109"/>
      <c r="AH229" s="109"/>
      <c r="AI229" s="109"/>
      <c r="AJ229" s="109"/>
      <c r="AK229" s="109"/>
      <c r="AL229" s="109"/>
      <c r="AM229" s="109"/>
      <c r="AN229" s="109"/>
      <c r="AO229" s="109"/>
      <c r="AP229" s="109"/>
      <c r="AQ229" s="109"/>
      <c r="AR229" s="109"/>
      <c r="AS229" s="109"/>
      <c r="AT229" s="109"/>
      <c r="AU229" s="109"/>
      <c r="AV229" s="109"/>
      <c r="AW229" s="109"/>
      <c r="AX229" s="109"/>
      <c r="AY229" s="109"/>
      <c r="AZ229" s="109"/>
      <c r="BA229" s="109"/>
      <c r="BB229" s="109"/>
      <c r="BC229" s="109"/>
      <c r="BD229" s="109"/>
      <c r="BE229" s="109"/>
      <c r="BF229" s="109"/>
      <c r="BG229" s="109"/>
      <c r="BH229" s="109"/>
      <c r="BI229" s="109"/>
      <c r="BJ229" s="109"/>
      <c r="BK229" s="109"/>
      <c r="BL229" s="109"/>
      <c r="BM229" s="109"/>
      <c r="BN229" s="109"/>
      <c r="BO229" s="109"/>
      <c r="BP229" s="109"/>
      <c r="BQ229" s="109"/>
      <c r="BR229" s="109"/>
      <c r="BS229" s="109"/>
      <c r="BT229" s="109"/>
      <c r="BU229" s="109"/>
      <c r="BV229" s="109"/>
      <c r="BW229" s="109"/>
      <c r="BX229" s="109"/>
      <c r="BY229" s="109"/>
      <c r="BZ229" s="109"/>
      <c r="CA229" s="109"/>
      <c r="CB229" s="109"/>
      <c r="CC229" s="109"/>
      <c r="CD229" s="109"/>
      <c r="CE229" s="109"/>
      <c r="CF229" s="109"/>
    </row>
    <row r="230" spans="10:84">
      <c r="J230" s="109"/>
      <c r="K230" s="109"/>
      <c r="L230" s="109"/>
      <c r="M230" s="109"/>
      <c r="N230" s="109"/>
      <c r="O230" s="109"/>
      <c r="P230" s="109"/>
      <c r="Q230" s="109"/>
      <c r="R230" s="109"/>
      <c r="S230" s="109"/>
      <c r="T230" s="109"/>
      <c r="U230" s="109"/>
      <c r="V230" s="109"/>
      <c r="W230" s="109"/>
      <c r="X230" s="109"/>
      <c r="Y230" s="109"/>
      <c r="Z230" s="109"/>
      <c r="AA230" s="109"/>
      <c r="AB230" s="109"/>
      <c r="AC230" s="109"/>
      <c r="AD230" s="109"/>
      <c r="AE230" s="109"/>
      <c r="AF230" s="109"/>
      <c r="AG230" s="109"/>
      <c r="AH230" s="109"/>
      <c r="AI230" s="109"/>
      <c r="AJ230" s="109"/>
      <c r="AK230" s="109"/>
      <c r="AL230" s="109"/>
      <c r="AM230" s="109"/>
      <c r="AN230" s="109"/>
      <c r="AO230" s="109"/>
      <c r="AP230" s="109"/>
      <c r="AQ230" s="109"/>
      <c r="AR230" s="109"/>
      <c r="AS230" s="109"/>
      <c r="AT230" s="109"/>
      <c r="AU230" s="109"/>
      <c r="AV230" s="109"/>
      <c r="AW230" s="109"/>
      <c r="AX230" s="109"/>
      <c r="AY230" s="109"/>
      <c r="AZ230" s="109"/>
      <c r="BA230" s="109"/>
      <c r="BB230" s="109"/>
      <c r="BC230" s="109"/>
      <c r="BD230" s="109"/>
      <c r="BE230" s="109"/>
      <c r="BF230" s="109"/>
      <c r="BG230" s="109"/>
      <c r="BH230" s="109"/>
      <c r="BI230" s="109"/>
      <c r="BJ230" s="109"/>
      <c r="BK230" s="109"/>
      <c r="BL230" s="109"/>
      <c r="BM230" s="109"/>
      <c r="BN230" s="109"/>
      <c r="BO230" s="109"/>
      <c r="BP230" s="109"/>
      <c r="BQ230" s="109"/>
      <c r="BR230" s="109"/>
      <c r="BS230" s="109"/>
      <c r="BT230" s="109"/>
      <c r="BU230" s="109"/>
      <c r="BV230" s="109"/>
      <c r="BW230" s="109"/>
      <c r="BX230" s="109"/>
      <c r="BY230" s="109"/>
      <c r="BZ230" s="109"/>
      <c r="CA230" s="109"/>
      <c r="CB230" s="109"/>
      <c r="CC230" s="109"/>
      <c r="CD230" s="109"/>
      <c r="CE230" s="109"/>
      <c r="CF230" s="109"/>
    </row>
    <row r="231" spans="10:84">
      <c r="J231" s="109"/>
      <c r="K231" s="109"/>
      <c r="L231" s="109"/>
      <c r="M231" s="109"/>
      <c r="N231" s="109"/>
      <c r="O231" s="109"/>
      <c r="P231" s="109"/>
      <c r="Q231" s="109"/>
      <c r="R231" s="109"/>
      <c r="S231" s="109"/>
      <c r="T231" s="109"/>
      <c r="U231" s="109"/>
      <c r="V231" s="109"/>
      <c r="W231" s="109"/>
      <c r="X231" s="109"/>
      <c r="Y231" s="109"/>
      <c r="Z231" s="109"/>
      <c r="AA231" s="109"/>
      <c r="AB231" s="109"/>
      <c r="AC231" s="109"/>
      <c r="AD231" s="109"/>
      <c r="AE231" s="109"/>
      <c r="AF231" s="109"/>
      <c r="AG231" s="109"/>
      <c r="AH231" s="109"/>
      <c r="AI231" s="109"/>
      <c r="AJ231" s="109"/>
      <c r="AK231" s="109"/>
      <c r="AL231" s="109"/>
      <c r="AM231" s="109"/>
      <c r="AN231" s="109"/>
      <c r="AO231" s="109"/>
      <c r="AP231" s="109"/>
      <c r="AQ231" s="109"/>
      <c r="AR231" s="109"/>
      <c r="AS231" s="109"/>
      <c r="AT231" s="109"/>
      <c r="AU231" s="109"/>
      <c r="AV231" s="109"/>
      <c r="AW231" s="109"/>
      <c r="AX231" s="109"/>
      <c r="AY231" s="109"/>
      <c r="AZ231" s="109"/>
      <c r="BA231" s="109"/>
      <c r="BB231" s="109"/>
      <c r="BC231" s="109"/>
      <c r="BD231" s="109"/>
      <c r="BE231" s="109"/>
      <c r="BF231" s="109"/>
      <c r="BG231" s="109"/>
      <c r="BH231" s="109"/>
      <c r="BI231" s="109"/>
      <c r="BJ231" s="109"/>
      <c r="BK231" s="109"/>
      <c r="BL231" s="109"/>
      <c r="BM231" s="109"/>
      <c r="BN231" s="109"/>
      <c r="BO231" s="109"/>
      <c r="BP231" s="109"/>
      <c r="BQ231" s="109"/>
      <c r="BR231" s="109"/>
      <c r="BS231" s="109"/>
      <c r="BT231" s="109"/>
      <c r="BU231" s="109"/>
      <c r="BV231" s="109"/>
      <c r="BW231" s="109"/>
      <c r="BX231" s="109"/>
      <c r="BY231" s="109"/>
      <c r="BZ231" s="109"/>
      <c r="CA231" s="109"/>
      <c r="CB231" s="109"/>
      <c r="CC231" s="109"/>
      <c r="CD231" s="109"/>
      <c r="CE231" s="109"/>
      <c r="CF231" s="109"/>
    </row>
    <row r="232" spans="10:84">
      <c r="J232" s="109"/>
      <c r="K232" s="109"/>
      <c r="L232" s="109"/>
      <c r="M232" s="109"/>
      <c r="N232" s="109"/>
      <c r="O232" s="109"/>
      <c r="P232" s="109"/>
      <c r="Q232" s="109"/>
      <c r="R232" s="109"/>
      <c r="S232" s="109"/>
      <c r="T232" s="109"/>
      <c r="U232" s="109"/>
      <c r="V232" s="109"/>
      <c r="W232" s="109"/>
      <c r="X232" s="109"/>
      <c r="Y232" s="109"/>
      <c r="Z232" s="109"/>
      <c r="AA232" s="109"/>
      <c r="AB232" s="109"/>
      <c r="AC232" s="109"/>
      <c r="AD232" s="109"/>
      <c r="AE232" s="109"/>
      <c r="AF232" s="109"/>
      <c r="AG232" s="109"/>
      <c r="AH232" s="109"/>
      <c r="AI232" s="109"/>
      <c r="AJ232" s="109"/>
      <c r="AK232" s="109"/>
      <c r="AL232" s="109"/>
      <c r="AM232" s="109"/>
      <c r="AN232" s="109"/>
      <c r="AO232" s="109"/>
      <c r="AP232" s="109"/>
      <c r="AQ232" s="109"/>
      <c r="AR232" s="109"/>
      <c r="AS232" s="109"/>
      <c r="AT232" s="109"/>
      <c r="AU232" s="109"/>
      <c r="AV232" s="109"/>
      <c r="AW232" s="109"/>
      <c r="AX232" s="109"/>
      <c r="AY232" s="109"/>
      <c r="AZ232" s="109"/>
      <c r="BA232" s="109"/>
      <c r="BB232" s="109"/>
      <c r="BC232" s="109"/>
      <c r="BD232" s="109"/>
      <c r="BE232" s="109"/>
      <c r="BF232" s="109"/>
      <c r="BG232" s="109"/>
      <c r="BH232" s="109"/>
      <c r="BI232" s="109"/>
      <c r="BJ232" s="109"/>
      <c r="BK232" s="109"/>
      <c r="BL232" s="109"/>
      <c r="BM232" s="109"/>
      <c r="BN232" s="109"/>
      <c r="BO232" s="109"/>
      <c r="BP232" s="109"/>
      <c r="BQ232" s="109"/>
      <c r="BR232" s="109"/>
      <c r="BS232" s="109"/>
      <c r="BT232" s="109"/>
      <c r="BU232" s="109"/>
      <c r="BV232" s="109"/>
      <c r="BW232" s="109"/>
      <c r="BX232" s="109"/>
      <c r="BY232" s="109"/>
      <c r="BZ232" s="109"/>
      <c r="CA232" s="109"/>
      <c r="CB232" s="109"/>
      <c r="CC232" s="109"/>
      <c r="CD232" s="109"/>
      <c r="CE232" s="109"/>
      <c r="CF232" s="109"/>
    </row>
    <row r="233" spans="10:84">
      <c r="J233" s="109"/>
      <c r="K233" s="109"/>
      <c r="L233" s="109"/>
      <c r="M233" s="109"/>
      <c r="N233" s="109"/>
      <c r="O233" s="109"/>
      <c r="P233" s="109"/>
      <c r="Q233" s="109"/>
      <c r="R233" s="109"/>
      <c r="S233" s="109"/>
      <c r="T233" s="109"/>
      <c r="U233" s="109"/>
      <c r="V233" s="109"/>
      <c r="W233" s="109"/>
      <c r="X233" s="109"/>
      <c r="Y233" s="109"/>
      <c r="Z233" s="109"/>
      <c r="AA233" s="109"/>
      <c r="AB233" s="109"/>
      <c r="AC233" s="109"/>
      <c r="AD233" s="109"/>
      <c r="AE233" s="109"/>
      <c r="AF233" s="109"/>
      <c r="AG233" s="109"/>
      <c r="AH233" s="109"/>
      <c r="AI233" s="109"/>
      <c r="AJ233" s="109"/>
      <c r="AK233" s="109"/>
      <c r="AL233" s="109"/>
      <c r="AM233" s="109"/>
      <c r="AN233" s="109"/>
      <c r="AO233" s="109"/>
      <c r="AP233" s="109"/>
      <c r="AQ233" s="109"/>
      <c r="AR233" s="109"/>
      <c r="AS233" s="109"/>
      <c r="AT233" s="109"/>
      <c r="AU233" s="109"/>
      <c r="AV233" s="109"/>
      <c r="AW233" s="109"/>
      <c r="AX233" s="109"/>
      <c r="AY233" s="109"/>
      <c r="AZ233" s="109"/>
      <c r="BA233" s="109"/>
      <c r="BB233" s="109"/>
      <c r="BC233" s="109"/>
      <c r="BD233" s="109"/>
      <c r="BE233" s="109"/>
      <c r="BF233" s="109"/>
      <c r="BG233" s="109"/>
      <c r="BH233" s="109"/>
      <c r="BI233" s="109"/>
      <c r="BJ233" s="109"/>
      <c r="BK233" s="109"/>
      <c r="BL233" s="109"/>
      <c r="BM233" s="109"/>
      <c r="BN233" s="109"/>
      <c r="BO233" s="109"/>
      <c r="BP233" s="109"/>
      <c r="BQ233" s="109"/>
      <c r="BR233" s="109"/>
      <c r="BS233" s="109"/>
      <c r="BT233" s="109"/>
      <c r="BU233" s="109"/>
      <c r="BV233" s="109"/>
      <c r="BW233" s="109"/>
      <c r="BX233" s="109"/>
      <c r="BY233" s="109"/>
      <c r="BZ233" s="109"/>
      <c r="CA233" s="109"/>
      <c r="CB233" s="109"/>
      <c r="CC233" s="109"/>
      <c r="CD233" s="109"/>
      <c r="CE233" s="109"/>
      <c r="CF233" s="109"/>
    </row>
    <row r="234" spans="10:84">
      <c r="J234" s="109"/>
      <c r="K234" s="109"/>
      <c r="L234" s="109"/>
      <c r="M234" s="109"/>
      <c r="N234" s="109"/>
      <c r="O234" s="109"/>
      <c r="P234" s="109"/>
      <c r="Q234" s="109"/>
      <c r="R234" s="109"/>
      <c r="S234" s="109"/>
      <c r="T234" s="109"/>
      <c r="U234" s="109"/>
      <c r="V234" s="109"/>
      <c r="W234" s="109"/>
      <c r="X234" s="109"/>
      <c r="Y234" s="109"/>
      <c r="Z234" s="109"/>
      <c r="AA234" s="109"/>
      <c r="AB234" s="109"/>
      <c r="AC234" s="109"/>
      <c r="AD234" s="109"/>
      <c r="AE234" s="109"/>
      <c r="AF234" s="109"/>
      <c r="AG234" s="109"/>
      <c r="AH234" s="109"/>
      <c r="AI234" s="109"/>
      <c r="AJ234" s="109"/>
      <c r="AK234" s="109"/>
      <c r="AL234" s="109"/>
      <c r="AM234" s="109"/>
      <c r="AN234" s="109"/>
      <c r="AO234" s="109"/>
      <c r="AP234" s="109"/>
      <c r="AQ234" s="109"/>
      <c r="AR234" s="109"/>
      <c r="AS234" s="109"/>
      <c r="AT234" s="109"/>
      <c r="AU234" s="109"/>
      <c r="AV234" s="109"/>
      <c r="AW234" s="109"/>
      <c r="AX234" s="109"/>
      <c r="AY234" s="109"/>
      <c r="AZ234" s="109"/>
      <c r="BA234" s="109"/>
      <c r="BB234" s="109"/>
      <c r="BC234" s="109"/>
      <c r="BD234" s="109"/>
      <c r="BE234" s="109"/>
      <c r="BF234" s="109"/>
      <c r="BG234" s="109"/>
      <c r="BH234" s="109"/>
      <c r="BI234" s="109"/>
      <c r="BJ234" s="109"/>
      <c r="BK234" s="109"/>
      <c r="BL234" s="109"/>
      <c r="BM234" s="109"/>
      <c r="BN234" s="109"/>
      <c r="BO234" s="109"/>
      <c r="BP234" s="109"/>
      <c r="BQ234" s="109"/>
      <c r="BR234" s="109"/>
      <c r="BS234" s="109"/>
      <c r="BT234" s="109"/>
      <c r="BU234" s="109"/>
      <c r="BV234" s="109"/>
      <c r="BW234" s="109"/>
      <c r="BX234" s="109"/>
      <c r="BY234" s="109"/>
      <c r="BZ234" s="109"/>
      <c r="CA234" s="109"/>
      <c r="CB234" s="109"/>
      <c r="CC234" s="109"/>
      <c r="CD234" s="109"/>
      <c r="CE234" s="109"/>
      <c r="CF234" s="109"/>
    </row>
    <row r="235" spans="10:84">
      <c r="J235" s="109"/>
      <c r="K235" s="109"/>
      <c r="L235" s="109"/>
      <c r="M235" s="109"/>
      <c r="N235" s="109"/>
      <c r="O235" s="109"/>
      <c r="P235" s="109"/>
      <c r="Q235" s="109"/>
      <c r="R235" s="109"/>
      <c r="S235" s="109"/>
      <c r="T235" s="109"/>
      <c r="U235" s="109"/>
      <c r="V235" s="109"/>
      <c r="W235" s="109"/>
      <c r="X235" s="109"/>
      <c r="Y235" s="109"/>
      <c r="Z235" s="109"/>
      <c r="AA235" s="109"/>
      <c r="AB235" s="109"/>
      <c r="AC235" s="109"/>
      <c r="AD235" s="109"/>
      <c r="AE235" s="109"/>
      <c r="AF235" s="109"/>
      <c r="AG235" s="109"/>
      <c r="AH235" s="109"/>
      <c r="AI235" s="109"/>
      <c r="AJ235" s="109"/>
      <c r="AK235" s="109"/>
      <c r="AL235" s="109"/>
      <c r="AM235" s="109"/>
      <c r="AN235" s="109"/>
      <c r="AO235" s="109"/>
      <c r="AP235" s="109"/>
      <c r="AQ235" s="109"/>
      <c r="AR235" s="109"/>
      <c r="AS235" s="109"/>
      <c r="AT235" s="109"/>
      <c r="AU235" s="109"/>
      <c r="AV235" s="109"/>
      <c r="AW235" s="109"/>
      <c r="AX235" s="109"/>
      <c r="AY235" s="109"/>
      <c r="AZ235" s="109"/>
      <c r="BA235" s="109"/>
      <c r="BB235" s="109"/>
      <c r="BC235" s="109"/>
      <c r="BD235" s="109"/>
      <c r="BE235" s="109"/>
      <c r="BF235" s="109"/>
      <c r="BG235" s="109"/>
      <c r="BH235" s="109"/>
      <c r="BI235" s="109"/>
      <c r="BJ235" s="109"/>
      <c r="BK235" s="109"/>
      <c r="BL235" s="109"/>
      <c r="BM235" s="109"/>
      <c r="BN235" s="109"/>
      <c r="BO235" s="109"/>
      <c r="BP235" s="109"/>
      <c r="BQ235" s="109"/>
      <c r="BR235" s="109"/>
      <c r="BS235" s="109"/>
      <c r="BT235" s="109"/>
      <c r="BU235" s="109"/>
      <c r="BV235" s="109"/>
      <c r="BW235" s="109"/>
      <c r="BX235" s="109"/>
      <c r="BY235" s="109"/>
      <c r="BZ235" s="109"/>
      <c r="CA235" s="109"/>
      <c r="CB235" s="109"/>
      <c r="CC235" s="109"/>
      <c r="CD235" s="109"/>
      <c r="CE235" s="109"/>
      <c r="CF235" s="109"/>
    </row>
    <row r="236" spans="10:84">
      <c r="J236" s="109"/>
      <c r="K236" s="109"/>
      <c r="L236" s="109"/>
      <c r="M236" s="109"/>
      <c r="N236" s="109"/>
      <c r="O236" s="109"/>
      <c r="P236" s="109"/>
      <c r="Q236" s="109"/>
      <c r="R236" s="109"/>
      <c r="S236" s="109"/>
      <c r="T236" s="109"/>
      <c r="U236" s="109"/>
      <c r="V236" s="109"/>
      <c r="W236" s="109"/>
      <c r="X236" s="109"/>
      <c r="Y236" s="109"/>
      <c r="Z236" s="109"/>
      <c r="AA236" s="109"/>
      <c r="AB236" s="109"/>
      <c r="AC236" s="109"/>
      <c r="AD236" s="109"/>
      <c r="AE236" s="109"/>
      <c r="AF236" s="109"/>
      <c r="AG236" s="109"/>
      <c r="AH236" s="109"/>
      <c r="AI236" s="109"/>
      <c r="AJ236" s="109"/>
      <c r="AK236" s="109"/>
      <c r="AL236" s="109"/>
      <c r="AM236" s="109"/>
      <c r="AN236" s="109"/>
      <c r="AO236" s="109"/>
      <c r="AP236" s="109"/>
      <c r="AQ236" s="109"/>
      <c r="AR236" s="109"/>
      <c r="AS236" s="109"/>
      <c r="AT236" s="109"/>
      <c r="AU236" s="109"/>
      <c r="AV236" s="109"/>
      <c r="AW236" s="109"/>
      <c r="AX236" s="109"/>
      <c r="AY236" s="109"/>
      <c r="AZ236" s="109"/>
      <c r="BA236" s="109"/>
      <c r="BB236" s="109"/>
      <c r="BC236" s="109"/>
      <c r="BD236" s="109"/>
      <c r="BE236" s="109"/>
      <c r="BF236" s="109"/>
      <c r="BG236" s="109"/>
      <c r="BH236" s="109"/>
      <c r="BI236" s="109"/>
      <c r="BJ236" s="109"/>
      <c r="BK236" s="109"/>
      <c r="BL236" s="109"/>
      <c r="BM236" s="109"/>
      <c r="BN236" s="109"/>
      <c r="BO236" s="109"/>
      <c r="BP236" s="109"/>
      <c r="BQ236" s="109"/>
      <c r="BR236" s="109"/>
      <c r="BS236" s="109"/>
      <c r="BT236" s="109"/>
      <c r="BU236" s="109"/>
      <c r="BV236" s="109"/>
      <c r="BW236" s="109"/>
      <c r="BX236" s="109"/>
      <c r="BY236" s="109"/>
      <c r="BZ236" s="109"/>
      <c r="CA236" s="109"/>
      <c r="CB236" s="109"/>
      <c r="CC236" s="109"/>
      <c r="CD236" s="109"/>
      <c r="CE236" s="109"/>
      <c r="CF236" s="109"/>
    </row>
    <row r="237" spans="10:84">
      <c r="J237" s="109"/>
      <c r="K237" s="109"/>
      <c r="L237" s="109"/>
      <c r="M237" s="109"/>
      <c r="N237" s="109"/>
      <c r="O237" s="109"/>
      <c r="P237" s="109"/>
      <c r="Q237" s="109"/>
      <c r="R237" s="109"/>
      <c r="S237" s="109"/>
      <c r="T237" s="109"/>
      <c r="U237" s="109"/>
      <c r="V237" s="109"/>
      <c r="W237" s="109"/>
      <c r="X237" s="109"/>
      <c r="Y237" s="109"/>
      <c r="Z237" s="109"/>
      <c r="AA237" s="109"/>
      <c r="AB237" s="109"/>
      <c r="AC237" s="109"/>
      <c r="AD237" s="109"/>
      <c r="AE237" s="109"/>
      <c r="AF237" s="109"/>
      <c r="AG237" s="109"/>
      <c r="AH237" s="109"/>
      <c r="AI237" s="109"/>
      <c r="AJ237" s="109"/>
      <c r="AK237" s="109"/>
      <c r="AL237" s="109"/>
      <c r="AM237" s="109"/>
      <c r="AN237" s="109"/>
      <c r="AO237" s="109"/>
      <c r="AP237" s="109"/>
      <c r="AQ237" s="109"/>
      <c r="AR237" s="109"/>
      <c r="AS237" s="109"/>
      <c r="AT237" s="109"/>
      <c r="AU237" s="109"/>
      <c r="AV237" s="109"/>
      <c r="AW237" s="109"/>
      <c r="AX237" s="109"/>
      <c r="AY237" s="109"/>
      <c r="AZ237" s="109"/>
      <c r="BA237" s="109"/>
      <c r="BB237" s="109"/>
      <c r="BC237" s="109"/>
      <c r="BD237" s="109"/>
      <c r="BE237" s="109"/>
      <c r="BF237" s="109"/>
      <c r="BG237" s="109"/>
      <c r="BH237" s="109"/>
      <c r="BI237" s="109"/>
      <c r="BJ237" s="109"/>
      <c r="BK237" s="109"/>
      <c r="BL237" s="109"/>
      <c r="BM237" s="109"/>
      <c r="BN237" s="109"/>
      <c r="BO237" s="109"/>
      <c r="BP237" s="109"/>
      <c r="BQ237" s="109"/>
      <c r="BR237" s="109"/>
      <c r="BS237" s="109"/>
      <c r="BT237" s="109"/>
      <c r="BU237" s="109"/>
      <c r="BV237" s="109"/>
      <c r="BW237" s="109"/>
      <c r="BX237" s="109"/>
      <c r="BY237" s="109"/>
      <c r="BZ237" s="109"/>
      <c r="CA237" s="109"/>
      <c r="CB237" s="109"/>
      <c r="CC237" s="109"/>
      <c r="CD237" s="109"/>
      <c r="CE237" s="109"/>
      <c r="CF237" s="109"/>
    </row>
    <row r="238" spans="10:84">
      <c r="J238" s="109"/>
      <c r="K238" s="109"/>
      <c r="L238" s="109"/>
      <c r="M238" s="109"/>
      <c r="N238" s="109"/>
      <c r="O238" s="109"/>
      <c r="P238" s="109"/>
      <c r="Q238" s="109"/>
      <c r="R238" s="109"/>
      <c r="S238" s="109"/>
      <c r="T238" s="109"/>
      <c r="U238" s="109"/>
      <c r="V238" s="109"/>
      <c r="W238" s="109"/>
      <c r="X238" s="109"/>
      <c r="Y238" s="109"/>
      <c r="Z238" s="109"/>
      <c r="AA238" s="109"/>
      <c r="AB238" s="109"/>
      <c r="AC238" s="109"/>
      <c r="AD238" s="109"/>
      <c r="AE238" s="109"/>
      <c r="AF238" s="109"/>
      <c r="AG238" s="109"/>
      <c r="AH238" s="109"/>
      <c r="AI238" s="109"/>
      <c r="AJ238" s="109"/>
      <c r="AK238" s="109"/>
      <c r="AL238" s="109"/>
      <c r="AM238" s="109"/>
      <c r="AN238" s="109"/>
      <c r="AO238" s="109"/>
      <c r="AP238" s="109"/>
      <c r="AQ238" s="109"/>
      <c r="AR238" s="109"/>
      <c r="AS238" s="109"/>
      <c r="AT238" s="109"/>
      <c r="AU238" s="109"/>
      <c r="AV238" s="109"/>
      <c r="AW238" s="109"/>
      <c r="AX238" s="109"/>
      <c r="AY238" s="109"/>
      <c r="AZ238" s="109"/>
      <c r="BA238" s="109"/>
      <c r="BB238" s="109"/>
      <c r="BC238" s="109"/>
      <c r="BD238" s="109"/>
      <c r="BE238" s="109"/>
      <c r="BF238" s="109"/>
      <c r="BG238" s="109"/>
      <c r="BH238" s="109"/>
      <c r="BI238" s="109"/>
      <c r="BJ238" s="109"/>
      <c r="BK238" s="109"/>
      <c r="BL238" s="109"/>
      <c r="BM238" s="109"/>
      <c r="BN238" s="109"/>
      <c r="BO238" s="109"/>
      <c r="BP238" s="109"/>
      <c r="BQ238" s="109"/>
      <c r="BR238" s="109"/>
      <c r="BS238" s="109"/>
      <c r="BT238" s="109"/>
      <c r="BU238" s="109"/>
      <c r="BV238" s="109"/>
      <c r="BW238" s="109"/>
      <c r="BX238" s="109"/>
      <c r="BY238" s="109"/>
      <c r="BZ238" s="109"/>
      <c r="CA238" s="109"/>
      <c r="CB238" s="109"/>
      <c r="CC238" s="109"/>
      <c r="CD238" s="109"/>
      <c r="CE238" s="109"/>
      <c r="CF238" s="109"/>
    </row>
    <row r="239" spans="10:84">
      <c r="J239" s="109"/>
      <c r="K239" s="109"/>
      <c r="L239" s="109"/>
      <c r="M239" s="109"/>
      <c r="N239" s="109"/>
      <c r="O239" s="109"/>
      <c r="P239" s="109"/>
      <c r="Q239" s="109"/>
      <c r="R239" s="109"/>
      <c r="S239" s="109"/>
      <c r="T239" s="109"/>
      <c r="U239" s="109"/>
      <c r="V239" s="109"/>
      <c r="W239" s="109"/>
      <c r="X239" s="109"/>
      <c r="Y239" s="109"/>
      <c r="Z239" s="109"/>
      <c r="AA239" s="109"/>
      <c r="AB239" s="109"/>
      <c r="AC239" s="109"/>
      <c r="AD239" s="109"/>
      <c r="AE239" s="109"/>
      <c r="AF239" s="109"/>
      <c r="AG239" s="109"/>
      <c r="AH239" s="109"/>
      <c r="AI239" s="109"/>
      <c r="AJ239" s="109"/>
      <c r="AK239" s="109"/>
      <c r="AL239" s="109"/>
      <c r="AM239" s="109"/>
      <c r="AN239" s="109"/>
      <c r="AO239" s="109"/>
      <c r="AP239" s="109"/>
      <c r="AQ239" s="109"/>
      <c r="AR239" s="109"/>
      <c r="AS239" s="109"/>
      <c r="AT239" s="109"/>
      <c r="AU239" s="109"/>
      <c r="AV239" s="109"/>
      <c r="AW239" s="109"/>
      <c r="AX239" s="109"/>
      <c r="AY239" s="109"/>
      <c r="AZ239" s="109"/>
      <c r="BA239" s="109"/>
      <c r="BB239" s="109"/>
      <c r="BC239" s="109"/>
      <c r="BD239" s="109"/>
      <c r="BE239" s="109"/>
      <c r="BF239" s="109"/>
      <c r="BG239" s="109"/>
      <c r="BH239" s="109"/>
      <c r="BI239" s="109"/>
      <c r="BJ239" s="109"/>
      <c r="BK239" s="109"/>
      <c r="BL239" s="109"/>
      <c r="BM239" s="109"/>
      <c r="BN239" s="109"/>
      <c r="BO239" s="109"/>
      <c r="BP239" s="109"/>
      <c r="BQ239" s="109"/>
      <c r="BR239" s="109"/>
      <c r="BS239" s="109"/>
      <c r="BT239" s="109"/>
      <c r="BU239" s="109"/>
      <c r="BV239" s="109"/>
      <c r="BW239" s="109"/>
      <c r="BX239" s="109"/>
      <c r="BY239" s="109"/>
      <c r="BZ239" s="109"/>
      <c r="CA239" s="109"/>
      <c r="CB239" s="109"/>
      <c r="CC239" s="109"/>
      <c r="CD239" s="109"/>
      <c r="CE239" s="109"/>
      <c r="CF239" s="109"/>
    </row>
    <row r="240" spans="10:84">
      <c r="J240" s="109"/>
      <c r="K240" s="109"/>
      <c r="L240" s="109"/>
      <c r="M240" s="109"/>
      <c r="N240" s="109"/>
      <c r="O240" s="109"/>
      <c r="P240" s="109"/>
      <c r="Q240" s="109"/>
      <c r="R240" s="109"/>
      <c r="S240" s="109"/>
      <c r="T240" s="109"/>
      <c r="U240" s="109"/>
      <c r="V240" s="109"/>
      <c r="W240" s="109"/>
      <c r="X240" s="109"/>
      <c r="Y240" s="109"/>
      <c r="Z240" s="109"/>
      <c r="AA240" s="109"/>
      <c r="AB240" s="109"/>
      <c r="AC240" s="109"/>
      <c r="AD240" s="109"/>
      <c r="AE240" s="109"/>
      <c r="AF240" s="109"/>
      <c r="AG240" s="109"/>
      <c r="AH240" s="109"/>
      <c r="AI240" s="109"/>
      <c r="AJ240" s="109"/>
      <c r="AK240" s="109"/>
      <c r="AL240" s="109"/>
      <c r="AM240" s="109"/>
      <c r="AN240" s="109"/>
      <c r="AO240" s="109"/>
      <c r="AP240" s="109"/>
      <c r="AQ240" s="109"/>
      <c r="AR240" s="109"/>
      <c r="AS240" s="109"/>
      <c r="AT240" s="109"/>
      <c r="AU240" s="109"/>
      <c r="AV240" s="109"/>
      <c r="AW240" s="109"/>
      <c r="AX240" s="109"/>
      <c r="AY240" s="109"/>
      <c r="AZ240" s="109"/>
      <c r="BA240" s="109"/>
      <c r="BB240" s="109"/>
      <c r="BC240" s="109"/>
      <c r="BD240" s="109"/>
      <c r="BE240" s="109"/>
      <c r="BF240" s="109"/>
      <c r="BG240" s="109"/>
      <c r="BH240" s="109"/>
      <c r="BI240" s="109"/>
      <c r="BJ240" s="109"/>
      <c r="BK240" s="109"/>
      <c r="BL240" s="109"/>
      <c r="BM240" s="109"/>
      <c r="BN240" s="109"/>
      <c r="BO240" s="109"/>
      <c r="BP240" s="109"/>
      <c r="BQ240" s="109"/>
      <c r="BR240" s="109"/>
      <c r="BS240" s="109"/>
      <c r="BT240" s="109"/>
      <c r="BU240" s="109"/>
      <c r="BV240" s="109"/>
      <c r="BW240" s="109"/>
      <c r="BX240" s="109"/>
      <c r="BY240" s="109"/>
      <c r="BZ240" s="109"/>
      <c r="CA240" s="109"/>
      <c r="CB240" s="109"/>
      <c r="CC240" s="109"/>
      <c r="CD240" s="109"/>
      <c r="CE240" s="109"/>
      <c r="CF240" s="109"/>
    </row>
    <row r="241" spans="10:84">
      <c r="J241" s="109"/>
      <c r="K241" s="109"/>
      <c r="L241" s="109"/>
      <c r="M241" s="109"/>
      <c r="N241" s="109"/>
      <c r="O241" s="109"/>
      <c r="P241" s="109"/>
      <c r="Q241" s="109"/>
      <c r="R241" s="109"/>
      <c r="S241" s="109"/>
      <c r="T241" s="109"/>
      <c r="U241" s="109"/>
      <c r="V241" s="109"/>
      <c r="W241" s="109"/>
      <c r="X241" s="109"/>
      <c r="Y241" s="109"/>
      <c r="Z241" s="109"/>
      <c r="AA241" s="109"/>
      <c r="AB241" s="109"/>
      <c r="AC241" s="109"/>
      <c r="AD241" s="109"/>
      <c r="AE241" s="109"/>
      <c r="AF241" s="109"/>
      <c r="AG241" s="109"/>
      <c r="AH241" s="109"/>
      <c r="AI241" s="109"/>
      <c r="AJ241" s="109"/>
      <c r="AK241" s="109"/>
      <c r="AL241" s="109"/>
      <c r="AM241" s="109"/>
      <c r="AN241" s="109"/>
      <c r="AO241" s="109"/>
      <c r="AP241" s="109"/>
      <c r="AQ241" s="109"/>
      <c r="AR241" s="109"/>
      <c r="AS241" s="109"/>
      <c r="AT241" s="109"/>
      <c r="AU241" s="109"/>
      <c r="AV241" s="109"/>
      <c r="AW241" s="109"/>
      <c r="AX241" s="109"/>
      <c r="AY241" s="109"/>
      <c r="AZ241" s="109"/>
      <c r="BA241" s="109"/>
      <c r="BB241" s="109"/>
      <c r="BC241" s="109"/>
      <c r="BD241" s="109"/>
      <c r="BE241" s="109"/>
      <c r="BF241" s="109"/>
      <c r="BG241" s="109"/>
      <c r="BH241" s="109"/>
      <c r="BI241" s="109"/>
      <c r="BJ241" s="109"/>
      <c r="BK241" s="109"/>
      <c r="BL241" s="109"/>
      <c r="BM241" s="109"/>
      <c r="BN241" s="109"/>
      <c r="BO241" s="109"/>
      <c r="BP241" s="109"/>
      <c r="BQ241" s="109"/>
      <c r="BR241" s="109"/>
      <c r="BS241" s="109"/>
      <c r="BT241" s="109"/>
      <c r="BU241" s="109"/>
      <c r="BV241" s="109"/>
      <c r="BW241" s="109"/>
      <c r="BX241" s="109"/>
      <c r="BY241" s="109"/>
      <c r="BZ241" s="109"/>
      <c r="CA241" s="109"/>
      <c r="CB241" s="109"/>
      <c r="CC241" s="109"/>
      <c r="CD241" s="109"/>
      <c r="CE241" s="109"/>
      <c r="CF241" s="109"/>
    </row>
    <row r="242" spans="10:84">
      <c r="J242" s="109"/>
      <c r="K242" s="109"/>
      <c r="L242" s="109"/>
      <c r="M242" s="109"/>
      <c r="N242" s="109"/>
      <c r="O242" s="109"/>
      <c r="P242" s="109"/>
      <c r="Q242" s="109"/>
      <c r="R242" s="109"/>
      <c r="S242" s="109"/>
      <c r="T242" s="109"/>
      <c r="U242" s="109"/>
      <c r="V242" s="109"/>
      <c r="W242" s="109"/>
      <c r="X242" s="109"/>
      <c r="Y242" s="109"/>
      <c r="Z242" s="109"/>
      <c r="AA242" s="109"/>
      <c r="AB242" s="109"/>
      <c r="AC242" s="109"/>
      <c r="AD242" s="109"/>
      <c r="AE242" s="109"/>
      <c r="AF242" s="109"/>
      <c r="AG242" s="109"/>
      <c r="AH242" s="109"/>
      <c r="AI242" s="109"/>
      <c r="AJ242" s="109"/>
      <c r="AK242" s="109"/>
      <c r="AL242" s="109"/>
      <c r="AM242" s="109"/>
      <c r="AN242" s="109"/>
      <c r="AO242" s="109"/>
      <c r="AP242" s="109"/>
      <c r="AQ242" s="109"/>
      <c r="AR242" s="109"/>
      <c r="AS242" s="109"/>
      <c r="AT242" s="109"/>
      <c r="AU242" s="109"/>
      <c r="AV242" s="109"/>
      <c r="AW242" s="109"/>
      <c r="AX242" s="109"/>
      <c r="AY242" s="109"/>
      <c r="AZ242" s="109"/>
      <c r="BA242" s="109"/>
      <c r="BB242" s="109"/>
      <c r="BC242" s="109"/>
      <c r="BD242" s="109"/>
      <c r="BE242" s="109"/>
      <c r="BF242" s="109"/>
      <c r="BG242" s="109"/>
      <c r="BH242" s="109"/>
      <c r="BI242" s="109"/>
      <c r="BJ242" s="109"/>
      <c r="BK242" s="109"/>
      <c r="BL242" s="109"/>
      <c r="BM242" s="109"/>
      <c r="BN242" s="109"/>
      <c r="BO242" s="109"/>
      <c r="BP242" s="109"/>
      <c r="BQ242" s="109"/>
      <c r="BR242" s="109"/>
      <c r="BS242" s="109"/>
      <c r="BT242" s="109"/>
      <c r="BU242" s="109"/>
      <c r="BV242" s="109"/>
      <c r="BW242" s="109"/>
      <c r="BX242" s="109"/>
      <c r="BY242" s="109"/>
      <c r="BZ242" s="109"/>
      <c r="CA242" s="109"/>
      <c r="CB242" s="109"/>
      <c r="CC242" s="109"/>
      <c r="CD242" s="109"/>
      <c r="CE242" s="109"/>
      <c r="CF242" s="109"/>
    </row>
    <row r="243" spans="10:84">
      <c r="J243" s="109"/>
      <c r="K243" s="109"/>
      <c r="L243" s="109"/>
      <c r="M243" s="109"/>
      <c r="N243" s="109"/>
      <c r="O243" s="109"/>
      <c r="P243" s="109"/>
      <c r="Q243" s="109"/>
      <c r="R243" s="109"/>
      <c r="S243" s="109"/>
      <c r="T243" s="109"/>
      <c r="U243" s="109"/>
      <c r="V243" s="109"/>
      <c r="W243" s="109"/>
      <c r="X243" s="109"/>
      <c r="Y243" s="109"/>
      <c r="Z243" s="109"/>
      <c r="AA243" s="109"/>
      <c r="AB243" s="109"/>
      <c r="AC243" s="109"/>
      <c r="AD243" s="109"/>
      <c r="AE243" s="109"/>
      <c r="AF243" s="109"/>
      <c r="AG243" s="109"/>
      <c r="AH243" s="109"/>
      <c r="AI243" s="109"/>
      <c r="AJ243" s="109"/>
      <c r="AK243" s="109"/>
      <c r="AL243" s="109"/>
      <c r="AM243" s="109"/>
      <c r="AN243" s="109"/>
      <c r="AO243" s="109"/>
      <c r="AP243" s="109"/>
      <c r="AQ243" s="109"/>
      <c r="AR243" s="109"/>
      <c r="AS243" s="109"/>
      <c r="AT243" s="109"/>
      <c r="AU243" s="109"/>
      <c r="AV243" s="109"/>
      <c r="AW243" s="109"/>
      <c r="AX243" s="109"/>
      <c r="AY243" s="109"/>
      <c r="AZ243" s="109"/>
      <c r="BA243" s="109"/>
      <c r="BB243" s="109"/>
      <c r="BC243" s="109"/>
      <c r="BD243" s="109"/>
      <c r="BE243" s="109"/>
      <c r="BF243" s="109"/>
      <c r="BG243" s="109"/>
      <c r="BH243" s="109"/>
      <c r="BI243" s="109"/>
      <c r="BJ243" s="109"/>
      <c r="BK243" s="109"/>
      <c r="BL243" s="109"/>
      <c r="BM243" s="109"/>
      <c r="BN243" s="109"/>
      <c r="BO243" s="109"/>
      <c r="BP243" s="109"/>
      <c r="BQ243" s="109"/>
      <c r="BR243" s="109"/>
      <c r="BS243" s="109"/>
      <c r="BT243" s="109"/>
      <c r="BU243" s="109"/>
      <c r="BV243" s="109"/>
      <c r="BW243" s="109"/>
      <c r="BX243" s="109"/>
      <c r="BY243" s="109"/>
      <c r="BZ243" s="109"/>
      <c r="CA243" s="109"/>
      <c r="CB243" s="109"/>
      <c r="CC243" s="109"/>
      <c r="CD243" s="109"/>
      <c r="CE243" s="109"/>
      <c r="CF243" s="109"/>
    </row>
    <row r="244" spans="10:84">
      <c r="J244" s="109"/>
      <c r="K244" s="109"/>
      <c r="L244" s="109"/>
      <c r="M244" s="109"/>
      <c r="N244" s="109"/>
      <c r="O244" s="109"/>
      <c r="P244" s="109"/>
      <c r="Q244" s="109"/>
      <c r="R244" s="109"/>
      <c r="S244" s="109"/>
      <c r="T244" s="109"/>
      <c r="U244" s="109"/>
      <c r="V244" s="109"/>
      <c r="W244" s="109"/>
      <c r="X244" s="109"/>
      <c r="Y244" s="109"/>
      <c r="Z244" s="109"/>
      <c r="AA244" s="109"/>
      <c r="AB244" s="109"/>
      <c r="AC244" s="109"/>
      <c r="AD244" s="109"/>
      <c r="AE244" s="109"/>
      <c r="AF244" s="109"/>
      <c r="AG244" s="109"/>
      <c r="AH244" s="109"/>
      <c r="AI244" s="109"/>
      <c r="AJ244" s="109"/>
      <c r="AK244" s="109"/>
      <c r="AL244" s="109"/>
      <c r="AM244" s="109"/>
      <c r="AN244" s="109"/>
      <c r="AO244" s="109"/>
      <c r="AP244" s="109"/>
      <c r="AQ244" s="109"/>
      <c r="AR244" s="109"/>
      <c r="AS244" s="109"/>
      <c r="AT244" s="109"/>
      <c r="AU244" s="109"/>
      <c r="AV244" s="109"/>
      <c r="AW244" s="109"/>
      <c r="AX244" s="109"/>
      <c r="AY244" s="109"/>
      <c r="AZ244" s="109"/>
      <c r="BA244" s="109"/>
      <c r="BB244" s="109"/>
      <c r="BC244" s="109"/>
      <c r="BD244" s="109"/>
      <c r="BE244" s="109"/>
      <c r="BF244" s="109"/>
      <c r="BG244" s="109"/>
      <c r="BH244" s="109"/>
      <c r="BI244" s="109"/>
      <c r="BJ244" s="109"/>
      <c r="BK244" s="109"/>
      <c r="BL244" s="109"/>
      <c r="BM244" s="109"/>
      <c r="BN244" s="109"/>
      <c r="BO244" s="109"/>
      <c r="BP244" s="109"/>
      <c r="BQ244" s="109"/>
      <c r="BR244" s="109"/>
      <c r="BS244" s="109"/>
      <c r="BT244" s="109"/>
      <c r="BU244" s="109"/>
      <c r="BV244" s="109"/>
      <c r="BW244" s="109"/>
      <c r="BX244" s="109"/>
      <c r="BY244" s="109"/>
      <c r="BZ244" s="109"/>
      <c r="CA244" s="109"/>
      <c r="CB244" s="109"/>
      <c r="CC244" s="109"/>
      <c r="CD244" s="109"/>
      <c r="CE244" s="109"/>
      <c r="CF244" s="109"/>
    </row>
    <row r="245" spans="10:84">
      <c r="J245" s="109"/>
      <c r="K245" s="109"/>
      <c r="L245" s="109"/>
      <c r="M245" s="109"/>
      <c r="N245" s="109"/>
      <c r="O245" s="109"/>
      <c r="P245" s="109"/>
      <c r="Q245" s="109"/>
      <c r="R245" s="109"/>
      <c r="S245" s="109"/>
      <c r="T245" s="109"/>
      <c r="U245" s="109"/>
      <c r="V245" s="109"/>
      <c r="W245" s="109"/>
      <c r="X245" s="109"/>
      <c r="Y245" s="109"/>
      <c r="Z245" s="109"/>
      <c r="AA245" s="109"/>
      <c r="AB245" s="109"/>
      <c r="AC245" s="109"/>
      <c r="AD245" s="109"/>
      <c r="AE245" s="109"/>
      <c r="AF245" s="109"/>
      <c r="AG245" s="109"/>
      <c r="AH245" s="109"/>
      <c r="AI245" s="109"/>
      <c r="AJ245" s="109"/>
      <c r="AK245" s="109"/>
      <c r="AL245" s="109"/>
      <c r="AM245" s="109"/>
      <c r="AN245" s="109"/>
      <c r="AO245" s="109"/>
      <c r="AP245" s="109"/>
      <c r="AQ245" s="109"/>
      <c r="AR245" s="109"/>
      <c r="AS245" s="109"/>
      <c r="AT245" s="109"/>
      <c r="AU245" s="109"/>
      <c r="AV245" s="109"/>
      <c r="AW245" s="109"/>
      <c r="AX245" s="109"/>
      <c r="AY245" s="109"/>
      <c r="AZ245" s="109"/>
      <c r="BA245" s="109"/>
      <c r="BB245" s="109"/>
      <c r="BC245" s="109"/>
      <c r="BD245" s="109"/>
      <c r="BE245" s="109"/>
      <c r="BF245" s="109"/>
      <c r="BG245" s="109"/>
      <c r="BH245" s="109"/>
      <c r="BI245" s="109"/>
      <c r="BJ245" s="109"/>
      <c r="BK245" s="109"/>
      <c r="BL245" s="109"/>
      <c r="BM245" s="109"/>
      <c r="BN245" s="109"/>
      <c r="BO245" s="109"/>
      <c r="BP245" s="109"/>
      <c r="BQ245" s="109"/>
      <c r="BR245" s="109"/>
      <c r="BS245" s="109"/>
      <c r="BT245" s="109"/>
      <c r="BU245" s="109"/>
      <c r="BV245" s="109"/>
      <c r="BW245" s="109"/>
      <c r="BX245" s="109"/>
      <c r="BY245" s="109"/>
      <c r="BZ245" s="109"/>
      <c r="CA245" s="109"/>
      <c r="CB245" s="109"/>
      <c r="CC245" s="109"/>
      <c r="CD245" s="109"/>
      <c r="CE245" s="109"/>
      <c r="CF245" s="109"/>
    </row>
    <row r="246" spans="10:84">
      <c r="J246" s="109"/>
      <c r="K246" s="109"/>
      <c r="L246" s="109"/>
      <c r="M246" s="109"/>
      <c r="N246" s="109"/>
      <c r="O246" s="109"/>
      <c r="P246" s="109"/>
      <c r="Q246" s="109"/>
      <c r="R246" s="109"/>
      <c r="S246" s="109"/>
      <c r="T246" s="109"/>
      <c r="U246" s="109"/>
      <c r="V246" s="109"/>
      <c r="W246" s="109"/>
      <c r="X246" s="109"/>
      <c r="Y246" s="109"/>
      <c r="Z246" s="109"/>
      <c r="AA246" s="109"/>
      <c r="AB246" s="109"/>
      <c r="AC246" s="109"/>
      <c r="AD246" s="109"/>
      <c r="AE246" s="109"/>
      <c r="AF246" s="109"/>
      <c r="AG246" s="109"/>
      <c r="AH246" s="109"/>
      <c r="AI246" s="109"/>
      <c r="AJ246" s="109"/>
      <c r="AK246" s="109"/>
      <c r="AL246" s="109"/>
      <c r="AM246" s="109"/>
      <c r="AN246" s="109"/>
      <c r="AO246" s="109"/>
      <c r="AP246" s="109"/>
      <c r="AQ246" s="109"/>
      <c r="AR246" s="109"/>
      <c r="AS246" s="109"/>
      <c r="AT246" s="109"/>
      <c r="AU246" s="109"/>
      <c r="AV246" s="109"/>
      <c r="AW246" s="109"/>
      <c r="AX246" s="109"/>
      <c r="AY246" s="109"/>
      <c r="AZ246" s="109"/>
      <c r="BA246" s="109"/>
      <c r="BB246" s="109"/>
      <c r="BC246" s="109"/>
      <c r="BD246" s="109"/>
      <c r="BE246" s="109"/>
      <c r="BF246" s="109"/>
      <c r="BG246" s="109"/>
      <c r="BH246" s="109"/>
      <c r="BI246" s="109"/>
      <c r="BJ246" s="109"/>
      <c r="BK246" s="109"/>
      <c r="BL246" s="109"/>
      <c r="BM246" s="109"/>
      <c r="BN246" s="109"/>
      <c r="BO246" s="109"/>
      <c r="BP246" s="109"/>
      <c r="BQ246" s="109"/>
      <c r="BR246" s="109"/>
      <c r="BS246" s="109"/>
      <c r="BT246" s="109"/>
      <c r="BU246" s="109"/>
      <c r="BV246" s="109"/>
      <c r="BW246" s="109"/>
      <c r="BX246" s="109"/>
      <c r="BY246" s="109"/>
      <c r="BZ246" s="109"/>
      <c r="CA246" s="109"/>
      <c r="CB246" s="109"/>
      <c r="CC246" s="109"/>
      <c r="CD246" s="109"/>
      <c r="CE246" s="109"/>
      <c r="CF246" s="109"/>
    </row>
    <row r="247" spans="10:84">
      <c r="J247" s="109"/>
      <c r="K247" s="109"/>
      <c r="L247" s="109"/>
      <c r="M247" s="109"/>
      <c r="N247" s="109"/>
      <c r="O247" s="109"/>
      <c r="P247" s="109"/>
      <c r="Q247" s="109"/>
      <c r="R247" s="109"/>
      <c r="S247" s="109"/>
      <c r="T247" s="109"/>
      <c r="U247" s="109"/>
      <c r="V247" s="109"/>
      <c r="W247" s="109"/>
      <c r="X247" s="109"/>
      <c r="Y247" s="109"/>
      <c r="Z247" s="109"/>
      <c r="AA247" s="109"/>
      <c r="AB247" s="109"/>
      <c r="AC247" s="109"/>
      <c r="AD247" s="109"/>
      <c r="AE247" s="109"/>
      <c r="AF247" s="109"/>
      <c r="AG247" s="109"/>
      <c r="AH247" s="109"/>
      <c r="AI247" s="109"/>
      <c r="AJ247" s="109"/>
      <c r="AK247" s="109"/>
      <c r="AL247" s="109"/>
      <c r="AM247" s="109"/>
      <c r="AN247" s="109"/>
      <c r="AO247" s="109"/>
      <c r="AP247" s="109"/>
      <c r="AQ247" s="109"/>
      <c r="AR247" s="109"/>
      <c r="AS247" s="109"/>
      <c r="AT247" s="109"/>
      <c r="AU247" s="109"/>
      <c r="AV247" s="109"/>
      <c r="AW247" s="109"/>
      <c r="AX247" s="109"/>
      <c r="AY247" s="109"/>
      <c r="AZ247" s="109"/>
      <c r="BA247" s="109"/>
      <c r="BB247" s="109"/>
      <c r="BC247" s="109"/>
      <c r="BD247" s="109"/>
      <c r="BE247" s="109"/>
      <c r="BF247" s="109"/>
      <c r="BG247" s="109"/>
      <c r="BH247" s="109"/>
      <c r="BI247" s="109"/>
      <c r="BJ247" s="109"/>
      <c r="BK247" s="109"/>
      <c r="BL247" s="109"/>
      <c r="BM247" s="109"/>
      <c r="BN247" s="109"/>
      <c r="BO247" s="109"/>
      <c r="BP247" s="109"/>
      <c r="BQ247" s="109"/>
      <c r="BR247" s="109"/>
      <c r="BS247" s="109"/>
      <c r="BT247" s="109"/>
      <c r="BU247" s="109"/>
      <c r="BV247" s="109"/>
      <c r="BW247" s="109"/>
      <c r="BX247" s="109"/>
      <c r="BY247" s="109"/>
      <c r="BZ247" s="109"/>
      <c r="CA247" s="109"/>
      <c r="CB247" s="109"/>
      <c r="CC247" s="109"/>
      <c r="CD247" s="109"/>
      <c r="CE247" s="109"/>
      <c r="CF247" s="109"/>
    </row>
    <row r="248" spans="10:84">
      <c r="J248" s="109"/>
      <c r="K248" s="109"/>
      <c r="L248" s="109"/>
      <c r="M248" s="109"/>
      <c r="N248" s="109"/>
      <c r="O248" s="109"/>
      <c r="P248" s="109"/>
      <c r="Q248" s="109"/>
      <c r="R248" s="109"/>
      <c r="S248" s="109"/>
      <c r="T248" s="109"/>
      <c r="U248" s="109"/>
      <c r="V248" s="109"/>
      <c r="W248" s="109"/>
      <c r="X248" s="109"/>
      <c r="Y248" s="109"/>
      <c r="Z248" s="109"/>
      <c r="AA248" s="109"/>
      <c r="AB248" s="109"/>
      <c r="AC248" s="109"/>
      <c r="AD248" s="109"/>
      <c r="AE248" s="109"/>
      <c r="AF248" s="109"/>
      <c r="AG248" s="109"/>
      <c r="AH248" s="109"/>
      <c r="AI248" s="109"/>
      <c r="AJ248" s="109"/>
      <c r="AK248" s="109"/>
      <c r="AL248" s="109"/>
      <c r="AM248" s="109"/>
      <c r="AN248" s="109"/>
      <c r="AO248" s="109"/>
      <c r="AP248" s="109"/>
      <c r="AQ248" s="109"/>
      <c r="AR248" s="109"/>
      <c r="AS248" s="109"/>
      <c r="AT248" s="109"/>
      <c r="AU248" s="109"/>
      <c r="AV248" s="109"/>
      <c r="AW248" s="109"/>
      <c r="AX248" s="109"/>
      <c r="AY248" s="109"/>
      <c r="AZ248" s="109"/>
      <c r="BA248" s="109"/>
      <c r="BB248" s="109"/>
      <c r="BC248" s="109"/>
      <c r="BD248" s="109"/>
      <c r="BE248" s="109"/>
      <c r="BF248" s="109"/>
      <c r="BG248" s="109"/>
      <c r="BH248" s="109"/>
      <c r="BI248" s="109"/>
      <c r="BJ248" s="109"/>
      <c r="BK248" s="109"/>
      <c r="BL248" s="109"/>
      <c r="BM248" s="109"/>
      <c r="BN248" s="109"/>
      <c r="BO248" s="109"/>
      <c r="BP248" s="109"/>
      <c r="BQ248" s="109"/>
      <c r="BR248" s="109"/>
      <c r="BS248" s="109"/>
      <c r="BT248" s="109"/>
      <c r="BU248" s="109"/>
      <c r="BV248" s="109"/>
      <c r="BW248" s="109"/>
      <c r="BX248" s="109"/>
      <c r="BY248" s="109"/>
      <c r="BZ248" s="109"/>
      <c r="CA248" s="109"/>
      <c r="CB248" s="109"/>
      <c r="CC248" s="109"/>
      <c r="CD248" s="109"/>
      <c r="CE248" s="109"/>
      <c r="CF248" s="109"/>
    </row>
    <row r="249" spans="10:84">
      <c r="J249" s="109"/>
      <c r="K249" s="109"/>
      <c r="L249" s="109"/>
      <c r="M249" s="109"/>
      <c r="N249" s="109"/>
      <c r="O249" s="109"/>
      <c r="P249" s="109"/>
      <c r="Q249" s="109"/>
      <c r="R249" s="109"/>
      <c r="S249" s="109"/>
      <c r="T249" s="109"/>
      <c r="U249" s="109"/>
      <c r="V249" s="109"/>
      <c r="W249" s="109"/>
      <c r="X249" s="109"/>
      <c r="Y249" s="109"/>
      <c r="Z249" s="109"/>
      <c r="AA249" s="109"/>
      <c r="AB249" s="109"/>
      <c r="AC249" s="109"/>
      <c r="AD249" s="109"/>
      <c r="AE249" s="109"/>
      <c r="AF249" s="109"/>
      <c r="AG249" s="109"/>
      <c r="AH249" s="109"/>
      <c r="AI249" s="109"/>
      <c r="AJ249" s="109"/>
      <c r="AK249" s="109"/>
      <c r="AL249" s="109"/>
      <c r="AM249" s="109"/>
      <c r="AN249" s="109"/>
      <c r="AO249" s="109"/>
      <c r="AP249" s="109"/>
      <c r="AQ249" s="109"/>
      <c r="AR249" s="109"/>
      <c r="AS249" s="109"/>
      <c r="AT249" s="109"/>
      <c r="AU249" s="109"/>
      <c r="AV249" s="109"/>
      <c r="AW249" s="109"/>
      <c r="AX249" s="109"/>
      <c r="AY249" s="109"/>
      <c r="AZ249" s="109"/>
      <c r="BA249" s="109"/>
      <c r="BB249" s="109"/>
      <c r="BC249" s="109"/>
      <c r="BD249" s="109"/>
      <c r="BE249" s="109"/>
      <c r="BF249" s="109"/>
      <c r="BG249" s="109"/>
      <c r="BH249" s="109"/>
      <c r="BI249" s="109"/>
      <c r="BJ249" s="109"/>
      <c r="BK249" s="109"/>
      <c r="BL249" s="109"/>
      <c r="BM249" s="109"/>
      <c r="BN249" s="109"/>
      <c r="BO249" s="109"/>
      <c r="BP249" s="109"/>
      <c r="BQ249" s="109"/>
      <c r="BR249" s="109"/>
      <c r="BS249" s="109"/>
      <c r="BT249" s="109"/>
      <c r="BU249" s="109"/>
      <c r="BV249" s="109"/>
      <c r="BW249" s="109"/>
      <c r="BX249" s="109"/>
      <c r="BY249" s="109"/>
      <c r="BZ249" s="109"/>
      <c r="CA249" s="109"/>
      <c r="CB249" s="109"/>
      <c r="CC249" s="109"/>
      <c r="CD249" s="109"/>
      <c r="CE249" s="109"/>
      <c r="CF249" s="109"/>
    </row>
    <row r="250" spans="10:84">
      <c r="J250" s="109"/>
      <c r="K250" s="109"/>
      <c r="L250" s="109"/>
      <c r="M250" s="109"/>
      <c r="N250" s="109"/>
      <c r="O250" s="109"/>
      <c r="P250" s="109"/>
      <c r="Q250" s="109"/>
      <c r="R250" s="109"/>
      <c r="S250" s="109"/>
      <c r="T250" s="109"/>
      <c r="U250" s="109"/>
      <c r="V250" s="109"/>
      <c r="W250" s="109"/>
      <c r="X250" s="109"/>
      <c r="Y250" s="109"/>
      <c r="Z250" s="109"/>
      <c r="AA250" s="109"/>
      <c r="AB250" s="109"/>
      <c r="AC250" s="109"/>
      <c r="AD250" s="109"/>
      <c r="AE250" s="109"/>
      <c r="AF250" s="109"/>
      <c r="AG250" s="109"/>
      <c r="AH250" s="109"/>
      <c r="AI250" s="109"/>
      <c r="AJ250" s="109"/>
      <c r="AK250" s="109"/>
      <c r="AL250" s="109"/>
      <c r="AM250" s="109"/>
      <c r="AN250" s="109"/>
      <c r="AO250" s="109"/>
      <c r="AP250" s="109"/>
      <c r="AQ250" s="109"/>
      <c r="AR250" s="109"/>
      <c r="AS250" s="109"/>
      <c r="AT250" s="109"/>
      <c r="AU250" s="109"/>
      <c r="AV250" s="109"/>
      <c r="AW250" s="109"/>
      <c r="AX250" s="109"/>
      <c r="AY250" s="109"/>
      <c r="AZ250" s="109"/>
      <c r="BA250" s="109"/>
      <c r="BB250" s="109"/>
      <c r="BC250" s="109"/>
      <c r="BD250" s="109"/>
      <c r="BE250" s="109"/>
      <c r="BF250" s="109"/>
      <c r="BG250" s="109"/>
      <c r="BH250" s="109"/>
      <c r="BI250" s="109"/>
      <c r="BJ250" s="109"/>
      <c r="BK250" s="109"/>
      <c r="BL250" s="109"/>
      <c r="BM250" s="109"/>
      <c r="BN250" s="109"/>
      <c r="BO250" s="109"/>
      <c r="BP250" s="109"/>
      <c r="BQ250" s="109"/>
      <c r="BR250" s="109"/>
      <c r="BS250" s="109"/>
      <c r="BT250" s="109"/>
      <c r="BU250" s="109"/>
      <c r="BV250" s="109"/>
      <c r="BW250" s="109"/>
      <c r="BX250" s="109"/>
      <c r="BY250" s="109"/>
      <c r="BZ250" s="109"/>
      <c r="CA250" s="109"/>
      <c r="CB250" s="109"/>
      <c r="CC250" s="109"/>
      <c r="CD250" s="109"/>
      <c r="CE250" s="109"/>
      <c r="CF250" s="109"/>
    </row>
    <row r="251" spans="10:84">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109"/>
      <c r="AG251" s="109"/>
      <c r="AH251" s="109"/>
      <c r="AI251" s="109"/>
      <c r="AJ251" s="109"/>
      <c r="AK251" s="109"/>
      <c r="AL251" s="109"/>
      <c r="AM251" s="109"/>
      <c r="AN251" s="109"/>
      <c r="AO251" s="109"/>
      <c r="AP251" s="109"/>
      <c r="AQ251" s="109"/>
      <c r="AR251" s="109"/>
      <c r="AS251" s="109"/>
      <c r="AT251" s="109"/>
      <c r="AU251" s="109"/>
      <c r="AV251" s="109"/>
      <c r="AW251" s="109"/>
      <c r="AX251" s="109"/>
      <c r="AY251" s="109"/>
      <c r="AZ251" s="109"/>
      <c r="BA251" s="109"/>
      <c r="BB251" s="109"/>
      <c r="BC251" s="109"/>
      <c r="BD251" s="109"/>
      <c r="BE251" s="109"/>
      <c r="BF251" s="109"/>
      <c r="BG251" s="109"/>
      <c r="BH251" s="109"/>
      <c r="BI251" s="109"/>
      <c r="BJ251" s="109"/>
      <c r="BK251" s="109"/>
      <c r="BL251" s="109"/>
      <c r="BM251" s="109"/>
      <c r="BN251" s="109"/>
      <c r="BO251" s="109"/>
      <c r="BP251" s="109"/>
      <c r="BQ251" s="109"/>
      <c r="BR251" s="109"/>
      <c r="BS251" s="109"/>
      <c r="BT251" s="109"/>
      <c r="BU251" s="109"/>
      <c r="BV251" s="109"/>
      <c r="BW251" s="109"/>
      <c r="BX251" s="109"/>
      <c r="BY251" s="109"/>
      <c r="BZ251" s="109"/>
      <c r="CA251" s="109"/>
      <c r="CB251" s="109"/>
      <c r="CC251" s="109"/>
      <c r="CD251" s="109"/>
      <c r="CE251" s="109"/>
      <c r="CF251" s="109"/>
    </row>
    <row r="252" spans="10:84">
      <c r="J252" s="109"/>
      <c r="K252" s="109"/>
      <c r="L252" s="109"/>
      <c r="M252" s="109"/>
      <c r="N252" s="109"/>
      <c r="O252" s="109"/>
      <c r="P252" s="109"/>
      <c r="Q252" s="109"/>
      <c r="R252" s="109"/>
      <c r="S252" s="109"/>
      <c r="T252" s="109"/>
      <c r="U252" s="109"/>
      <c r="V252" s="109"/>
      <c r="W252" s="109"/>
      <c r="X252" s="109"/>
      <c r="Y252" s="109"/>
      <c r="Z252" s="109"/>
      <c r="AA252" s="109"/>
      <c r="AB252" s="109"/>
      <c r="AC252" s="109"/>
      <c r="AD252" s="109"/>
      <c r="AE252" s="109"/>
      <c r="AF252" s="109"/>
      <c r="AG252" s="109"/>
      <c r="AH252" s="109"/>
      <c r="AI252" s="109"/>
      <c r="AJ252" s="109"/>
      <c r="AK252" s="109"/>
      <c r="AL252" s="109"/>
      <c r="AM252" s="109"/>
      <c r="AN252" s="109"/>
      <c r="AO252" s="109"/>
      <c r="AP252" s="109"/>
      <c r="AQ252" s="109"/>
      <c r="AR252" s="109"/>
      <c r="AS252" s="109"/>
      <c r="AT252" s="109"/>
      <c r="AU252" s="109"/>
      <c r="AV252" s="109"/>
      <c r="AW252" s="109"/>
      <c r="AX252" s="109"/>
      <c r="AY252" s="109"/>
      <c r="AZ252" s="109"/>
      <c r="BA252" s="109"/>
      <c r="BB252" s="109"/>
      <c r="BC252" s="109"/>
      <c r="BD252" s="109"/>
      <c r="BE252" s="109"/>
      <c r="BF252" s="109"/>
      <c r="BG252" s="109"/>
      <c r="BH252" s="109"/>
      <c r="BI252" s="109"/>
      <c r="BJ252" s="109"/>
      <c r="BK252" s="109"/>
      <c r="BL252" s="109"/>
      <c r="BM252" s="109"/>
      <c r="BN252" s="109"/>
      <c r="BO252" s="109"/>
      <c r="BP252" s="109"/>
      <c r="BQ252" s="109"/>
      <c r="BR252" s="109"/>
      <c r="BS252" s="109"/>
      <c r="BT252" s="109"/>
      <c r="BU252" s="109"/>
      <c r="BV252" s="109"/>
      <c r="BW252" s="109"/>
      <c r="BX252" s="109"/>
      <c r="BY252" s="109"/>
      <c r="BZ252" s="109"/>
      <c r="CA252" s="109"/>
      <c r="CB252" s="109"/>
      <c r="CC252" s="109"/>
      <c r="CD252" s="109"/>
      <c r="CE252" s="109"/>
      <c r="CF252" s="109"/>
    </row>
    <row r="253" spans="10:84">
      <c r="J253" s="109"/>
      <c r="K253" s="109"/>
      <c r="L253" s="109"/>
      <c r="M253" s="109"/>
      <c r="N253" s="109"/>
      <c r="O253" s="109"/>
      <c r="P253" s="109"/>
      <c r="Q253" s="109"/>
      <c r="R253" s="109"/>
      <c r="S253" s="109"/>
      <c r="T253" s="109"/>
      <c r="U253" s="109"/>
      <c r="V253" s="109"/>
      <c r="W253" s="109"/>
      <c r="X253" s="109"/>
      <c r="Y253" s="109"/>
      <c r="Z253" s="109"/>
      <c r="AA253" s="109"/>
      <c r="AB253" s="109"/>
      <c r="AC253" s="109"/>
      <c r="AD253" s="109"/>
      <c r="AE253" s="109"/>
      <c r="AF253" s="109"/>
      <c r="AG253" s="109"/>
      <c r="AH253" s="109"/>
      <c r="AI253" s="109"/>
      <c r="AJ253" s="109"/>
      <c r="AK253" s="109"/>
      <c r="AL253" s="109"/>
      <c r="AM253" s="109"/>
      <c r="AN253" s="109"/>
      <c r="AO253" s="109"/>
      <c r="AP253" s="109"/>
      <c r="AQ253" s="109"/>
      <c r="AR253" s="109"/>
      <c r="AS253" s="109"/>
      <c r="AT253" s="109"/>
      <c r="AU253" s="109"/>
      <c r="AV253" s="109"/>
      <c r="AW253" s="109"/>
      <c r="AX253" s="109"/>
      <c r="AY253" s="109"/>
      <c r="AZ253" s="109"/>
      <c r="BA253" s="109"/>
      <c r="BB253" s="109"/>
      <c r="BC253" s="109"/>
      <c r="BD253" s="109"/>
      <c r="BE253" s="109"/>
      <c r="BF253" s="109"/>
      <c r="BG253" s="109"/>
      <c r="BH253" s="109"/>
      <c r="BI253" s="109"/>
      <c r="BJ253" s="109"/>
      <c r="BK253" s="109"/>
      <c r="BL253" s="109"/>
      <c r="BM253" s="109"/>
      <c r="BN253" s="109"/>
      <c r="BO253" s="109"/>
      <c r="BP253" s="109"/>
      <c r="BQ253" s="109"/>
      <c r="BR253" s="109"/>
      <c r="BS253" s="109"/>
      <c r="BT253" s="109"/>
      <c r="BU253" s="109"/>
      <c r="BV253" s="109"/>
      <c r="BW253" s="109"/>
      <c r="BX253" s="109"/>
      <c r="BY253" s="109"/>
      <c r="BZ253" s="109"/>
      <c r="CA253" s="109"/>
      <c r="CB253" s="109"/>
      <c r="CC253" s="109"/>
      <c r="CD253" s="109"/>
      <c r="CE253" s="109"/>
      <c r="CF253" s="109"/>
    </row>
    <row r="254" spans="10:84">
      <c r="J254" s="109"/>
      <c r="K254" s="109"/>
      <c r="L254" s="109"/>
      <c r="M254" s="109"/>
      <c r="N254" s="109"/>
      <c r="O254" s="109"/>
      <c r="P254" s="109"/>
      <c r="Q254" s="109"/>
      <c r="R254" s="109"/>
      <c r="S254" s="109"/>
      <c r="T254" s="109"/>
      <c r="U254" s="109"/>
      <c r="V254" s="109"/>
      <c r="W254" s="109"/>
      <c r="X254" s="109"/>
      <c r="Y254" s="109"/>
      <c r="Z254" s="109"/>
      <c r="AA254" s="109"/>
      <c r="AB254" s="109"/>
      <c r="AC254" s="109"/>
      <c r="AD254" s="109"/>
      <c r="AE254" s="109"/>
      <c r="AF254" s="109"/>
      <c r="AG254" s="109"/>
      <c r="AH254" s="109"/>
      <c r="AI254" s="109"/>
      <c r="AJ254" s="109"/>
      <c r="AK254" s="109"/>
      <c r="AL254" s="109"/>
      <c r="AM254" s="109"/>
      <c r="AN254" s="109"/>
      <c r="AO254" s="109"/>
      <c r="AP254" s="109"/>
      <c r="AQ254" s="109"/>
      <c r="AR254" s="109"/>
      <c r="AS254" s="109"/>
      <c r="AT254" s="109"/>
      <c r="AU254" s="109"/>
      <c r="AV254" s="109"/>
      <c r="AW254" s="109"/>
      <c r="AX254" s="109"/>
      <c r="AY254" s="109"/>
      <c r="AZ254" s="109"/>
      <c r="BA254" s="109"/>
      <c r="BB254" s="109"/>
      <c r="BC254" s="109"/>
      <c r="BD254" s="109"/>
      <c r="BE254" s="109"/>
      <c r="BF254" s="109"/>
      <c r="BG254" s="109"/>
      <c r="BH254" s="109"/>
      <c r="BI254" s="109"/>
      <c r="BJ254" s="109"/>
      <c r="BK254" s="109"/>
      <c r="BL254" s="109"/>
      <c r="BM254" s="109"/>
      <c r="BN254" s="109"/>
      <c r="BO254" s="109"/>
      <c r="BP254" s="109"/>
      <c r="BQ254" s="109"/>
      <c r="BR254" s="109"/>
      <c r="BS254" s="109"/>
      <c r="BT254" s="109"/>
      <c r="BU254" s="109"/>
      <c r="BV254" s="109"/>
      <c r="BW254" s="109"/>
      <c r="BX254" s="109"/>
      <c r="BY254" s="109"/>
      <c r="BZ254" s="109"/>
      <c r="CA254" s="109"/>
      <c r="CB254" s="109"/>
      <c r="CC254" s="109"/>
      <c r="CD254" s="109"/>
      <c r="CE254" s="109"/>
      <c r="CF254" s="109"/>
    </row>
    <row r="255" spans="10:84">
      <c r="J255" s="109"/>
      <c r="K255" s="109"/>
      <c r="L255" s="109"/>
      <c r="M255" s="109"/>
      <c r="N255" s="109"/>
      <c r="O255" s="109"/>
      <c r="P255" s="109"/>
      <c r="Q255" s="109"/>
      <c r="R255" s="109"/>
      <c r="S255" s="109"/>
      <c r="T255" s="109"/>
      <c r="U255" s="109"/>
      <c r="V255" s="109"/>
      <c r="W255" s="109"/>
      <c r="X255" s="109"/>
      <c r="Y255" s="109"/>
      <c r="Z255" s="109"/>
      <c r="AA255" s="109"/>
      <c r="AB255" s="109"/>
      <c r="AC255" s="109"/>
      <c r="AD255" s="109"/>
      <c r="AE255" s="109"/>
      <c r="AF255" s="109"/>
      <c r="AG255" s="109"/>
      <c r="AH255" s="109"/>
      <c r="AI255" s="109"/>
      <c r="AJ255" s="109"/>
      <c r="AK255" s="109"/>
      <c r="AL255" s="109"/>
      <c r="AM255" s="109"/>
      <c r="AN255" s="109"/>
      <c r="AO255" s="109"/>
      <c r="AP255" s="109"/>
      <c r="AQ255" s="109"/>
      <c r="AR255" s="109"/>
      <c r="AS255" s="109"/>
      <c r="AT255" s="109"/>
      <c r="AU255" s="109"/>
      <c r="AV255" s="109"/>
      <c r="AW255" s="109"/>
      <c r="AX255" s="109"/>
      <c r="AY255" s="109"/>
      <c r="AZ255" s="109"/>
      <c r="BA255" s="109"/>
      <c r="BB255" s="109"/>
      <c r="BC255" s="109"/>
      <c r="BD255" s="109"/>
      <c r="BE255" s="109"/>
      <c r="BF255" s="109"/>
      <c r="BG255" s="109"/>
      <c r="BH255" s="109"/>
      <c r="BI255" s="109"/>
      <c r="BJ255" s="109"/>
      <c r="BK255" s="109"/>
      <c r="BL255" s="109"/>
      <c r="BM255" s="109"/>
      <c r="BN255" s="109"/>
      <c r="BO255" s="109"/>
      <c r="BP255" s="109"/>
      <c r="BQ255" s="109"/>
      <c r="BR255" s="109"/>
      <c r="BS255" s="109"/>
      <c r="BT255" s="109"/>
      <c r="BU255" s="109"/>
      <c r="BV255" s="109"/>
      <c r="BW255" s="109"/>
      <c r="BX255" s="109"/>
      <c r="BY255" s="109"/>
      <c r="BZ255" s="109"/>
      <c r="CA255" s="109"/>
      <c r="CB255" s="109"/>
      <c r="CC255" s="109"/>
      <c r="CD255" s="109"/>
      <c r="CE255" s="109"/>
      <c r="CF255" s="109"/>
    </row>
    <row r="256" spans="10:84">
      <c r="J256" s="109"/>
      <c r="K256" s="109"/>
      <c r="L256" s="109"/>
      <c r="M256" s="109"/>
      <c r="N256" s="109"/>
      <c r="O256" s="109"/>
      <c r="P256" s="109"/>
      <c r="Q256" s="109"/>
      <c r="R256" s="109"/>
      <c r="S256" s="109"/>
      <c r="T256" s="109"/>
      <c r="U256" s="109"/>
      <c r="V256" s="109"/>
      <c r="W256" s="109"/>
      <c r="X256" s="109"/>
      <c r="Y256" s="109"/>
      <c r="Z256" s="109"/>
      <c r="AA256" s="109"/>
      <c r="AB256" s="109"/>
      <c r="AC256" s="109"/>
      <c r="AD256" s="109"/>
      <c r="AE256" s="109"/>
      <c r="AF256" s="109"/>
      <c r="AG256" s="109"/>
      <c r="AH256" s="109"/>
      <c r="AI256" s="109"/>
      <c r="AJ256" s="109"/>
      <c r="AK256" s="109"/>
      <c r="AL256" s="109"/>
      <c r="AM256" s="109"/>
      <c r="AN256" s="109"/>
      <c r="AO256" s="109"/>
      <c r="AP256" s="109"/>
      <c r="AQ256" s="109"/>
      <c r="AR256" s="109"/>
      <c r="AS256" s="109"/>
      <c r="AT256" s="109"/>
      <c r="AU256" s="109"/>
      <c r="AV256" s="109"/>
      <c r="AW256" s="109"/>
      <c r="AX256" s="109"/>
      <c r="AY256" s="109"/>
      <c r="AZ256" s="109"/>
      <c r="BA256" s="109"/>
      <c r="BB256" s="109"/>
      <c r="BC256" s="109"/>
      <c r="BD256" s="109"/>
      <c r="BE256" s="109"/>
      <c r="BF256" s="109"/>
      <c r="BG256" s="109"/>
      <c r="BH256" s="109"/>
      <c r="BI256" s="109"/>
      <c r="BJ256" s="109"/>
      <c r="BK256" s="109"/>
      <c r="BL256" s="109"/>
      <c r="BM256" s="109"/>
      <c r="BN256" s="109"/>
      <c r="BO256" s="109"/>
      <c r="BP256" s="109"/>
      <c r="BQ256" s="109"/>
      <c r="BR256" s="109"/>
      <c r="BS256" s="109"/>
      <c r="BT256" s="109"/>
      <c r="BU256" s="109"/>
      <c r="BV256" s="109"/>
      <c r="BW256" s="109"/>
      <c r="BX256" s="109"/>
      <c r="BY256" s="109"/>
      <c r="BZ256" s="109"/>
      <c r="CA256" s="109"/>
      <c r="CB256" s="109"/>
      <c r="CC256" s="109"/>
      <c r="CD256" s="109"/>
      <c r="CE256" s="109"/>
      <c r="CF256" s="109"/>
    </row>
    <row r="257" spans="10:84">
      <c r="J257" s="109"/>
      <c r="K257" s="109"/>
      <c r="L257" s="109"/>
      <c r="M257" s="109"/>
      <c r="N257" s="109"/>
      <c r="O257" s="109"/>
      <c r="P257" s="109"/>
      <c r="Q257" s="109"/>
      <c r="R257" s="109"/>
      <c r="S257" s="109"/>
      <c r="T257" s="109"/>
      <c r="U257" s="109"/>
      <c r="V257" s="109"/>
      <c r="W257" s="109"/>
      <c r="X257" s="109"/>
      <c r="Y257" s="109"/>
      <c r="Z257" s="109"/>
      <c r="AA257" s="109"/>
      <c r="AB257" s="109"/>
      <c r="AC257" s="109"/>
      <c r="AD257" s="109"/>
      <c r="AE257" s="109"/>
      <c r="AF257" s="109"/>
      <c r="AG257" s="109"/>
      <c r="AH257" s="109"/>
      <c r="AI257" s="109"/>
      <c r="AJ257" s="109"/>
      <c r="AK257" s="109"/>
      <c r="AL257" s="109"/>
      <c r="AM257" s="109"/>
      <c r="AN257" s="109"/>
      <c r="AO257" s="109"/>
      <c r="AP257" s="109"/>
      <c r="AQ257" s="109"/>
      <c r="AR257" s="109"/>
      <c r="AS257" s="109"/>
      <c r="AT257" s="109"/>
      <c r="AU257" s="109"/>
      <c r="AV257" s="109"/>
      <c r="AW257" s="109"/>
      <c r="AX257" s="109"/>
      <c r="AY257" s="109"/>
      <c r="AZ257" s="109"/>
      <c r="BA257" s="109"/>
      <c r="BB257" s="109"/>
      <c r="BC257" s="109"/>
      <c r="BD257" s="109"/>
      <c r="BE257" s="109"/>
      <c r="BF257" s="109"/>
      <c r="BG257" s="109"/>
      <c r="BH257" s="109"/>
      <c r="BI257" s="109"/>
      <c r="BJ257" s="109"/>
      <c r="BK257" s="109"/>
      <c r="BL257" s="109"/>
      <c r="BM257" s="109"/>
      <c r="BN257" s="109"/>
      <c r="BO257" s="109"/>
      <c r="BP257" s="109"/>
      <c r="BQ257" s="109"/>
      <c r="BR257" s="109"/>
      <c r="BS257" s="109"/>
      <c r="BT257" s="109"/>
      <c r="BU257" s="109"/>
      <c r="BV257" s="109"/>
      <c r="BW257" s="109"/>
      <c r="BX257" s="109"/>
      <c r="BY257" s="109"/>
      <c r="BZ257" s="109"/>
      <c r="CA257" s="109"/>
      <c r="CB257" s="109"/>
      <c r="CC257" s="109"/>
      <c r="CD257" s="109"/>
      <c r="CE257" s="109"/>
      <c r="CF257" s="109"/>
    </row>
    <row r="258" spans="10:84">
      <c r="J258" s="109"/>
      <c r="K258" s="109"/>
      <c r="L258" s="109"/>
      <c r="M258" s="109"/>
      <c r="N258" s="109"/>
      <c r="O258" s="109"/>
      <c r="P258" s="109"/>
      <c r="Q258" s="109"/>
      <c r="R258" s="109"/>
      <c r="S258" s="109"/>
      <c r="T258" s="109"/>
      <c r="U258" s="109"/>
      <c r="V258" s="109"/>
      <c r="W258" s="109"/>
      <c r="X258" s="109"/>
      <c r="Y258" s="109"/>
      <c r="Z258" s="109"/>
      <c r="AA258" s="109"/>
      <c r="AB258" s="109"/>
      <c r="AC258" s="109"/>
      <c r="AD258" s="109"/>
      <c r="AE258" s="109"/>
      <c r="AF258" s="109"/>
      <c r="AG258" s="109"/>
      <c r="AH258" s="109"/>
      <c r="AI258" s="109"/>
      <c r="AJ258" s="109"/>
      <c r="AK258" s="109"/>
      <c r="AL258" s="109"/>
      <c r="AM258" s="109"/>
      <c r="AN258" s="109"/>
      <c r="AO258" s="109"/>
      <c r="AP258" s="109"/>
      <c r="AQ258" s="109"/>
      <c r="AR258" s="109"/>
      <c r="AS258" s="109"/>
      <c r="AT258" s="109"/>
      <c r="AU258" s="109"/>
      <c r="AV258" s="109"/>
      <c r="AW258" s="109"/>
      <c r="AX258" s="109"/>
      <c r="AY258" s="109"/>
      <c r="AZ258" s="109"/>
      <c r="BA258" s="109"/>
      <c r="BB258" s="109"/>
      <c r="BC258" s="109"/>
      <c r="BD258" s="109"/>
      <c r="BE258" s="109"/>
      <c r="BF258" s="109"/>
      <c r="BG258" s="109"/>
      <c r="BH258" s="109"/>
      <c r="BI258" s="109"/>
      <c r="BJ258" s="109"/>
      <c r="BK258" s="109"/>
      <c r="BL258" s="109"/>
      <c r="BM258" s="109"/>
      <c r="BN258" s="109"/>
      <c r="BO258" s="109"/>
      <c r="BP258" s="109"/>
      <c r="BQ258" s="109"/>
      <c r="BR258" s="109"/>
      <c r="BS258" s="109"/>
      <c r="BT258" s="109"/>
      <c r="BU258" s="109"/>
      <c r="BV258" s="109"/>
      <c r="BW258" s="109"/>
      <c r="BX258" s="109"/>
      <c r="BY258" s="109"/>
      <c r="BZ258" s="109"/>
      <c r="CA258" s="109"/>
      <c r="CB258" s="109"/>
      <c r="CC258" s="109"/>
      <c r="CD258" s="109"/>
      <c r="CE258" s="109"/>
      <c r="CF258" s="109"/>
    </row>
    <row r="259" spans="10:84">
      <c r="J259" s="109"/>
      <c r="K259" s="109"/>
      <c r="L259" s="109"/>
      <c r="M259" s="109"/>
      <c r="N259" s="109"/>
      <c r="O259" s="109"/>
      <c r="P259" s="109"/>
      <c r="Q259" s="109"/>
      <c r="R259" s="109"/>
      <c r="S259" s="109"/>
      <c r="T259" s="109"/>
      <c r="U259" s="109"/>
      <c r="V259" s="109"/>
      <c r="W259" s="109"/>
      <c r="X259" s="109"/>
      <c r="Y259" s="109"/>
      <c r="Z259" s="109"/>
      <c r="AA259" s="109"/>
      <c r="AB259" s="109"/>
      <c r="AC259" s="109"/>
      <c r="AD259" s="109"/>
      <c r="AE259" s="109"/>
      <c r="AF259" s="109"/>
      <c r="AG259" s="109"/>
      <c r="AH259" s="109"/>
      <c r="AI259" s="109"/>
      <c r="AJ259" s="109"/>
      <c r="AK259" s="109"/>
      <c r="AL259" s="109"/>
      <c r="AM259" s="109"/>
      <c r="AN259" s="109"/>
      <c r="AO259" s="109"/>
      <c r="AP259" s="109"/>
      <c r="AQ259" s="109"/>
      <c r="AR259" s="109"/>
      <c r="AS259" s="109"/>
      <c r="AT259" s="109"/>
      <c r="AU259" s="109"/>
      <c r="AV259" s="109"/>
      <c r="AW259" s="109"/>
      <c r="AX259" s="109"/>
      <c r="AY259" s="109"/>
      <c r="AZ259" s="109"/>
      <c r="BA259" s="109"/>
      <c r="BB259" s="109"/>
      <c r="BC259" s="109"/>
      <c r="BD259" s="109"/>
      <c r="BE259" s="109"/>
      <c r="BF259" s="109"/>
      <c r="BG259" s="109"/>
      <c r="BH259" s="109"/>
      <c r="BI259" s="109"/>
      <c r="BJ259" s="109"/>
      <c r="BK259" s="109"/>
      <c r="BL259" s="109"/>
      <c r="BM259" s="109"/>
      <c r="BN259" s="109"/>
      <c r="BO259" s="109"/>
      <c r="BP259" s="109"/>
      <c r="BQ259" s="109"/>
      <c r="BR259" s="109"/>
      <c r="BS259" s="109"/>
      <c r="BT259" s="109"/>
      <c r="BU259" s="109"/>
      <c r="BV259" s="109"/>
      <c r="BW259" s="109"/>
      <c r="BX259" s="109"/>
      <c r="BY259" s="109"/>
      <c r="BZ259" s="109"/>
      <c r="CA259" s="109"/>
      <c r="CB259" s="109"/>
      <c r="CC259" s="109"/>
      <c r="CD259" s="109"/>
      <c r="CE259" s="109"/>
      <c r="CF259" s="109"/>
    </row>
    <row r="260" spans="10:84">
      <c r="J260" s="109"/>
      <c r="K260" s="109"/>
      <c r="L260" s="109"/>
      <c r="M260" s="109"/>
      <c r="N260" s="109"/>
      <c r="O260" s="109"/>
      <c r="P260" s="109"/>
      <c r="Q260" s="109"/>
      <c r="R260" s="109"/>
      <c r="S260" s="109"/>
      <c r="T260" s="109"/>
      <c r="U260" s="109"/>
      <c r="V260" s="109"/>
      <c r="W260" s="109"/>
      <c r="X260" s="109"/>
      <c r="Y260" s="109"/>
      <c r="Z260" s="109"/>
      <c r="AA260" s="109"/>
      <c r="AB260" s="109"/>
      <c r="AC260" s="109"/>
      <c r="AD260" s="109"/>
      <c r="AE260" s="109"/>
      <c r="AF260" s="109"/>
      <c r="AG260" s="109"/>
      <c r="AH260" s="109"/>
      <c r="AI260" s="109"/>
      <c r="AJ260" s="109"/>
      <c r="AK260" s="109"/>
      <c r="AL260" s="109"/>
      <c r="AM260" s="109"/>
      <c r="AN260" s="109"/>
      <c r="AO260" s="109"/>
      <c r="AP260" s="109"/>
      <c r="AQ260" s="109"/>
      <c r="AR260" s="109"/>
      <c r="AS260" s="109"/>
      <c r="AT260" s="109"/>
      <c r="AU260" s="109"/>
      <c r="AV260" s="109"/>
      <c r="AW260" s="109"/>
      <c r="AX260" s="109"/>
      <c r="AY260" s="109"/>
      <c r="AZ260" s="109"/>
      <c r="BA260" s="109"/>
      <c r="BB260" s="109"/>
      <c r="BC260" s="109"/>
      <c r="BD260" s="109"/>
      <c r="BE260" s="109"/>
      <c r="BF260" s="109"/>
      <c r="BG260" s="109"/>
      <c r="BH260" s="109"/>
      <c r="BI260" s="109"/>
      <c r="BJ260" s="109"/>
      <c r="BK260" s="109"/>
      <c r="BL260" s="109"/>
      <c r="BM260" s="109"/>
      <c r="BN260" s="109"/>
      <c r="BO260" s="109"/>
      <c r="BP260" s="109"/>
      <c r="BQ260" s="109"/>
      <c r="BR260" s="109"/>
      <c r="BS260" s="109"/>
      <c r="BT260" s="109"/>
      <c r="BU260" s="109"/>
      <c r="BV260" s="109"/>
      <c r="BW260" s="109"/>
      <c r="BX260" s="109"/>
      <c r="BY260" s="109"/>
      <c r="BZ260" s="109"/>
      <c r="CA260" s="109"/>
      <c r="CB260" s="109"/>
      <c r="CC260" s="109"/>
      <c r="CD260" s="109"/>
      <c r="CE260" s="109"/>
      <c r="CF260" s="109"/>
    </row>
    <row r="261" spans="10:84">
      <c r="J261" s="109"/>
      <c r="K261" s="109"/>
      <c r="L261" s="109"/>
      <c r="M261" s="109"/>
      <c r="N261" s="109"/>
      <c r="O261" s="109"/>
      <c r="P261" s="109"/>
      <c r="Q261" s="109"/>
      <c r="R261" s="109"/>
      <c r="S261" s="109"/>
      <c r="T261" s="109"/>
      <c r="U261" s="109"/>
      <c r="V261" s="109"/>
      <c r="W261" s="109"/>
      <c r="X261" s="109"/>
      <c r="Y261" s="109"/>
      <c r="Z261" s="109"/>
      <c r="AA261" s="109"/>
      <c r="AB261" s="109"/>
      <c r="AC261" s="109"/>
      <c r="AD261" s="109"/>
      <c r="AE261" s="109"/>
      <c r="AF261" s="109"/>
      <c r="AG261" s="109"/>
      <c r="AH261" s="109"/>
      <c r="AI261" s="109"/>
      <c r="AJ261" s="109"/>
      <c r="AK261" s="109"/>
      <c r="AL261" s="109"/>
      <c r="AM261" s="109"/>
      <c r="AN261" s="109"/>
      <c r="AO261" s="109"/>
      <c r="AP261" s="109"/>
      <c r="AQ261" s="109"/>
      <c r="AR261" s="109"/>
      <c r="AS261" s="109"/>
      <c r="AT261" s="109"/>
      <c r="AU261" s="109"/>
      <c r="AV261" s="109"/>
      <c r="AW261" s="109"/>
      <c r="AX261" s="109"/>
      <c r="AY261" s="109"/>
      <c r="AZ261" s="109"/>
      <c r="BA261" s="109"/>
      <c r="BB261" s="109"/>
      <c r="BC261" s="109"/>
      <c r="BD261" s="109"/>
      <c r="BE261" s="109"/>
      <c r="BF261" s="109"/>
      <c r="BG261" s="109"/>
      <c r="BH261" s="109"/>
      <c r="BI261" s="109"/>
      <c r="BJ261" s="109"/>
      <c r="BK261" s="109"/>
      <c r="BL261" s="109"/>
      <c r="BM261" s="109"/>
      <c r="BN261" s="109"/>
      <c r="BO261" s="109"/>
      <c r="BP261" s="109"/>
      <c r="BQ261" s="109"/>
      <c r="BR261" s="109"/>
      <c r="BS261" s="109"/>
      <c r="BT261" s="109"/>
      <c r="BU261" s="109"/>
      <c r="BV261" s="109"/>
      <c r="BW261" s="109"/>
      <c r="BX261" s="109"/>
      <c r="BY261" s="109"/>
      <c r="BZ261" s="109"/>
      <c r="CA261" s="109"/>
      <c r="CB261" s="109"/>
      <c r="CC261" s="109"/>
      <c r="CD261" s="109"/>
      <c r="CE261" s="109"/>
      <c r="CF261" s="109"/>
    </row>
    <row r="262" spans="10:84">
      <c r="J262" s="109"/>
      <c r="K262" s="109"/>
      <c r="L262" s="109"/>
      <c r="M262" s="109"/>
      <c r="N262" s="109"/>
      <c r="O262" s="109"/>
      <c r="P262" s="109"/>
      <c r="Q262" s="109"/>
      <c r="R262" s="109"/>
      <c r="S262" s="109"/>
      <c r="T262" s="109"/>
      <c r="U262" s="109"/>
      <c r="V262" s="109"/>
      <c r="W262" s="109"/>
      <c r="X262" s="109"/>
      <c r="Y262" s="109"/>
      <c r="Z262" s="109"/>
      <c r="AA262" s="109"/>
      <c r="AB262" s="109"/>
      <c r="AC262" s="109"/>
      <c r="AD262" s="109"/>
      <c r="AE262" s="109"/>
      <c r="AF262" s="109"/>
      <c r="AG262" s="109"/>
      <c r="AH262" s="109"/>
      <c r="AI262" s="109"/>
      <c r="AJ262" s="109"/>
      <c r="AK262" s="109"/>
      <c r="AL262" s="109"/>
      <c r="AM262" s="109"/>
      <c r="AN262" s="109"/>
      <c r="AO262" s="109"/>
      <c r="AP262" s="109"/>
      <c r="AQ262" s="109"/>
      <c r="AR262" s="109"/>
      <c r="AS262" s="109"/>
      <c r="AT262" s="109"/>
      <c r="AU262" s="109"/>
      <c r="AV262" s="109"/>
      <c r="AW262" s="109"/>
      <c r="AX262" s="109"/>
      <c r="AY262" s="109"/>
      <c r="AZ262" s="109"/>
      <c r="BA262" s="109"/>
      <c r="BB262" s="109"/>
      <c r="BC262" s="109"/>
      <c r="BD262" s="109"/>
      <c r="BE262" s="109"/>
      <c r="BF262" s="109"/>
      <c r="BG262" s="109"/>
      <c r="BH262" s="109"/>
      <c r="BI262" s="109"/>
      <c r="BJ262" s="109"/>
      <c r="BK262" s="109"/>
      <c r="BL262" s="109"/>
      <c r="BM262" s="109"/>
      <c r="BN262" s="109"/>
      <c r="BO262" s="109"/>
      <c r="BP262" s="109"/>
      <c r="BQ262" s="109"/>
      <c r="BR262" s="109"/>
      <c r="BS262" s="109"/>
      <c r="BT262" s="109"/>
      <c r="BU262" s="109"/>
      <c r="BV262" s="109"/>
      <c r="BW262" s="109"/>
      <c r="BX262" s="109"/>
      <c r="BY262" s="109"/>
      <c r="BZ262" s="109"/>
      <c r="CA262" s="109"/>
      <c r="CB262" s="109"/>
      <c r="CC262" s="109"/>
      <c r="CD262" s="109"/>
      <c r="CE262" s="109"/>
      <c r="CF262" s="109"/>
    </row>
    <row r="263" spans="10:84">
      <c r="J263" s="109"/>
      <c r="K263" s="109"/>
      <c r="L263" s="109"/>
      <c r="M263" s="109"/>
      <c r="N263" s="109"/>
      <c r="O263" s="109"/>
      <c r="P263" s="109"/>
      <c r="Q263" s="109"/>
      <c r="R263" s="109"/>
      <c r="S263" s="109"/>
      <c r="T263" s="109"/>
      <c r="U263" s="109"/>
      <c r="V263" s="109"/>
      <c r="W263" s="109"/>
      <c r="X263" s="109"/>
      <c r="Y263" s="109"/>
      <c r="Z263" s="109"/>
      <c r="AA263" s="109"/>
      <c r="AB263" s="109"/>
      <c r="AC263" s="109"/>
      <c r="AD263" s="109"/>
      <c r="AE263" s="109"/>
      <c r="AF263" s="109"/>
      <c r="AG263" s="109"/>
      <c r="AH263" s="109"/>
      <c r="AI263" s="109"/>
      <c r="AJ263" s="109"/>
      <c r="AK263" s="109"/>
      <c r="AL263" s="109"/>
      <c r="AM263" s="109"/>
      <c r="AN263" s="109"/>
      <c r="AO263" s="109"/>
      <c r="AP263" s="109"/>
      <c r="AQ263" s="109"/>
      <c r="AR263" s="109"/>
      <c r="AS263" s="109"/>
      <c r="AT263" s="109"/>
      <c r="AU263" s="109"/>
      <c r="AV263" s="109"/>
      <c r="AW263" s="109"/>
      <c r="AX263" s="109"/>
      <c r="AY263" s="109"/>
      <c r="AZ263" s="109"/>
      <c r="BA263" s="109"/>
      <c r="BB263" s="109"/>
      <c r="BC263" s="109"/>
      <c r="BD263" s="109"/>
      <c r="BE263" s="109"/>
      <c r="BF263" s="109"/>
      <c r="BG263" s="109"/>
      <c r="BH263" s="109"/>
      <c r="BI263" s="109"/>
      <c r="BJ263" s="109"/>
      <c r="BK263" s="109"/>
      <c r="BL263" s="109"/>
      <c r="BM263" s="109"/>
      <c r="BN263" s="109"/>
      <c r="BO263" s="109"/>
      <c r="BP263" s="109"/>
      <c r="BQ263" s="109"/>
      <c r="BR263" s="109"/>
      <c r="BS263" s="109"/>
      <c r="BT263" s="109"/>
      <c r="BU263" s="109"/>
      <c r="BV263" s="109"/>
      <c r="BW263" s="109"/>
      <c r="BX263" s="109"/>
      <c r="BY263" s="109"/>
      <c r="BZ263" s="109"/>
      <c r="CA263" s="109"/>
      <c r="CB263" s="109"/>
      <c r="CC263" s="109"/>
      <c r="CD263" s="109"/>
      <c r="CE263" s="109"/>
      <c r="CF263" s="109"/>
    </row>
    <row r="264" spans="10:84">
      <c r="J264" s="109"/>
      <c r="K264" s="109"/>
      <c r="L264" s="109"/>
      <c r="M264" s="109"/>
      <c r="N264" s="109"/>
      <c r="O264" s="109"/>
      <c r="P264" s="109"/>
      <c r="Q264" s="109"/>
      <c r="R264" s="109"/>
      <c r="S264" s="109"/>
      <c r="T264" s="109"/>
      <c r="U264" s="109"/>
      <c r="V264" s="109"/>
      <c r="W264" s="109"/>
      <c r="X264" s="109"/>
      <c r="Y264" s="109"/>
      <c r="Z264" s="109"/>
      <c r="AA264" s="109"/>
      <c r="AB264" s="109"/>
      <c r="AC264" s="109"/>
      <c r="AD264" s="109"/>
      <c r="AE264" s="109"/>
      <c r="AF264" s="109"/>
      <c r="AG264" s="109"/>
      <c r="AH264" s="109"/>
      <c r="AI264" s="109"/>
      <c r="AJ264" s="109"/>
      <c r="AK264" s="109"/>
      <c r="AL264" s="109"/>
      <c r="AM264" s="109"/>
      <c r="AN264" s="109"/>
      <c r="AO264" s="109"/>
      <c r="AP264" s="109"/>
      <c r="AQ264" s="109"/>
      <c r="AR264" s="109"/>
      <c r="AS264" s="109"/>
      <c r="AT264" s="109"/>
      <c r="AU264" s="109"/>
      <c r="AV264" s="109"/>
      <c r="AW264" s="109"/>
      <c r="AX264" s="109"/>
      <c r="AY264" s="109"/>
      <c r="AZ264" s="109"/>
      <c r="BA264" s="109"/>
      <c r="BB264" s="109"/>
      <c r="BC264" s="109"/>
      <c r="BD264" s="109"/>
      <c r="BE264" s="109"/>
      <c r="BF264" s="109"/>
      <c r="BG264" s="109"/>
      <c r="BH264" s="109"/>
      <c r="BI264" s="109"/>
      <c r="BJ264" s="109"/>
      <c r="BK264" s="109"/>
      <c r="BL264" s="109"/>
      <c r="BM264" s="109"/>
      <c r="BN264" s="109"/>
      <c r="BO264" s="109"/>
      <c r="BP264" s="109"/>
      <c r="BQ264" s="109"/>
      <c r="BR264" s="109"/>
      <c r="BS264" s="109"/>
      <c r="BT264" s="109"/>
      <c r="BU264" s="109"/>
      <c r="BV264" s="109"/>
      <c r="BW264" s="109"/>
      <c r="BX264" s="109"/>
      <c r="BY264" s="109"/>
      <c r="BZ264" s="109"/>
      <c r="CA264" s="109"/>
      <c r="CB264" s="109"/>
      <c r="CC264" s="109"/>
      <c r="CD264" s="109"/>
      <c r="CE264" s="109"/>
      <c r="CF264" s="109"/>
    </row>
    <row r="265" spans="10:84">
      <c r="J265" s="109"/>
      <c r="K265" s="109"/>
      <c r="L265" s="109"/>
      <c r="M265" s="109"/>
      <c r="N265" s="109"/>
      <c r="O265" s="109"/>
      <c r="P265" s="109"/>
      <c r="Q265" s="109"/>
      <c r="R265" s="109"/>
      <c r="S265" s="109"/>
      <c r="T265" s="109"/>
      <c r="U265" s="109"/>
      <c r="V265" s="109"/>
      <c r="W265" s="109"/>
      <c r="X265" s="109"/>
      <c r="Y265" s="109"/>
      <c r="Z265" s="109"/>
      <c r="AA265" s="109"/>
      <c r="AB265" s="109"/>
      <c r="AC265" s="109"/>
      <c r="AD265" s="109"/>
      <c r="AE265" s="109"/>
      <c r="AF265" s="109"/>
      <c r="AG265" s="109"/>
      <c r="AH265" s="109"/>
      <c r="AI265" s="109"/>
      <c r="AJ265" s="109"/>
      <c r="AK265" s="109"/>
      <c r="AL265" s="109"/>
      <c r="AM265" s="109"/>
      <c r="AN265" s="109"/>
      <c r="AO265" s="109"/>
      <c r="AP265" s="109"/>
      <c r="AQ265" s="109"/>
      <c r="AR265" s="109"/>
      <c r="AS265" s="109"/>
      <c r="AT265" s="109"/>
      <c r="AU265" s="109"/>
      <c r="AV265" s="109"/>
      <c r="AW265" s="109"/>
      <c r="AX265" s="109"/>
      <c r="AY265" s="109"/>
      <c r="AZ265" s="109"/>
      <c r="BA265" s="109"/>
      <c r="BB265" s="109"/>
      <c r="BC265" s="109"/>
      <c r="BD265" s="109"/>
      <c r="BE265" s="109"/>
      <c r="BF265" s="109"/>
      <c r="BG265" s="109"/>
      <c r="BH265" s="109"/>
      <c r="BI265" s="109"/>
      <c r="BJ265" s="109"/>
      <c r="BK265" s="109"/>
      <c r="BL265" s="109"/>
      <c r="BM265" s="109"/>
      <c r="BN265" s="109"/>
      <c r="BO265" s="109"/>
      <c r="BP265" s="109"/>
      <c r="BQ265" s="109"/>
      <c r="BR265" s="109"/>
      <c r="BS265" s="109"/>
      <c r="BT265" s="109"/>
      <c r="BU265" s="109"/>
      <c r="BV265" s="109"/>
      <c r="BW265" s="109"/>
      <c r="BX265" s="109"/>
      <c r="BY265" s="109"/>
      <c r="BZ265" s="109"/>
      <c r="CA265" s="109"/>
      <c r="CB265" s="109"/>
      <c r="CC265" s="109"/>
      <c r="CD265" s="109"/>
      <c r="CE265" s="109"/>
      <c r="CF265" s="109"/>
    </row>
    <row r="266" spans="10:84">
      <c r="J266" s="109"/>
      <c r="K266" s="109"/>
      <c r="L266" s="109"/>
      <c r="M266" s="109"/>
      <c r="N266" s="109"/>
      <c r="O266" s="109"/>
      <c r="P266" s="109"/>
      <c r="Q266" s="109"/>
      <c r="R266" s="109"/>
      <c r="S266" s="109"/>
      <c r="T266" s="109"/>
      <c r="U266" s="109"/>
      <c r="V266" s="109"/>
      <c r="W266" s="109"/>
      <c r="X266" s="109"/>
      <c r="Y266" s="109"/>
      <c r="Z266" s="109"/>
      <c r="AA266" s="109"/>
      <c r="AB266" s="109"/>
      <c r="AC266" s="109"/>
      <c r="AD266" s="109"/>
      <c r="AE266" s="109"/>
      <c r="AF266" s="109"/>
      <c r="AG266" s="109"/>
      <c r="AH266" s="109"/>
      <c r="AI266" s="109"/>
      <c r="AJ266" s="109"/>
      <c r="AK266" s="109"/>
      <c r="AL266" s="109"/>
      <c r="AM266" s="109"/>
      <c r="AN266" s="109"/>
      <c r="AO266" s="109"/>
      <c r="AP266" s="109"/>
      <c r="AQ266" s="109"/>
      <c r="AR266" s="109"/>
      <c r="AS266" s="109"/>
      <c r="AT266" s="109"/>
      <c r="AU266" s="109"/>
      <c r="AV266" s="109"/>
      <c r="AW266" s="109"/>
      <c r="AX266" s="109"/>
      <c r="AY266" s="109"/>
      <c r="AZ266" s="109"/>
      <c r="BA266" s="109"/>
      <c r="BB266" s="109"/>
      <c r="BC266" s="109"/>
      <c r="BD266" s="109"/>
      <c r="BE266" s="109"/>
      <c r="BF266" s="109"/>
      <c r="BG266" s="109"/>
      <c r="BH266" s="109"/>
      <c r="BI266" s="109"/>
      <c r="BJ266" s="109"/>
      <c r="BK266" s="109"/>
      <c r="BL266" s="109"/>
      <c r="BM266" s="109"/>
      <c r="BN266" s="109"/>
      <c r="BO266" s="109"/>
      <c r="BP266" s="109"/>
      <c r="BQ266" s="109"/>
      <c r="BR266" s="109"/>
      <c r="BS266" s="109"/>
      <c r="BT266" s="109"/>
      <c r="BU266" s="109"/>
      <c r="BV266" s="109"/>
      <c r="BW266" s="109"/>
      <c r="BX266" s="109"/>
      <c r="BY266" s="109"/>
      <c r="BZ266" s="109"/>
      <c r="CA266" s="109"/>
      <c r="CB266" s="109"/>
      <c r="CC266" s="109"/>
      <c r="CD266" s="109"/>
      <c r="CE266" s="109"/>
      <c r="CF266" s="109"/>
    </row>
    <row r="267" spans="10:84">
      <c r="J267" s="109"/>
      <c r="K267" s="109"/>
      <c r="L267" s="109"/>
      <c r="M267" s="109"/>
      <c r="N267" s="109"/>
      <c r="O267" s="109"/>
      <c r="P267" s="109"/>
      <c r="Q267" s="109"/>
      <c r="R267" s="109"/>
      <c r="S267" s="109"/>
      <c r="T267" s="109"/>
      <c r="U267" s="109"/>
      <c r="V267" s="109"/>
      <c r="W267" s="109"/>
      <c r="X267" s="109"/>
      <c r="Y267" s="109"/>
      <c r="Z267" s="109"/>
      <c r="AA267" s="109"/>
      <c r="AB267" s="109"/>
      <c r="AC267" s="109"/>
      <c r="AD267" s="109"/>
      <c r="AE267" s="109"/>
      <c r="AF267" s="109"/>
      <c r="AG267" s="109"/>
      <c r="AH267" s="109"/>
      <c r="AI267" s="109"/>
      <c r="AJ267" s="109"/>
      <c r="AK267" s="109"/>
      <c r="AL267" s="109"/>
      <c r="AM267" s="109"/>
      <c r="AN267" s="109"/>
      <c r="AO267" s="109"/>
      <c r="AP267" s="109"/>
      <c r="AQ267" s="109"/>
      <c r="AR267" s="109"/>
      <c r="AS267" s="109"/>
      <c r="AT267" s="109"/>
      <c r="AU267" s="109"/>
      <c r="AV267" s="109"/>
      <c r="AW267" s="109"/>
      <c r="AX267" s="109"/>
      <c r="AY267" s="109"/>
      <c r="AZ267" s="109"/>
      <c r="BA267" s="109"/>
      <c r="BB267" s="109"/>
      <c r="BC267" s="109"/>
      <c r="BD267" s="109"/>
      <c r="BE267" s="109"/>
      <c r="BF267" s="109"/>
      <c r="BG267" s="109"/>
      <c r="BH267" s="109"/>
      <c r="BI267" s="109"/>
      <c r="BJ267" s="109"/>
      <c r="BK267" s="109"/>
      <c r="BL267" s="109"/>
      <c r="BM267" s="109"/>
      <c r="BN267" s="109"/>
      <c r="BO267" s="109"/>
      <c r="BP267" s="109"/>
      <c r="BQ267" s="109"/>
      <c r="BR267" s="109"/>
      <c r="BS267" s="109"/>
      <c r="BT267" s="109"/>
      <c r="BU267" s="109"/>
      <c r="BV267" s="109"/>
      <c r="BW267" s="109"/>
      <c r="BX267" s="109"/>
      <c r="BY267" s="109"/>
      <c r="BZ267" s="109"/>
      <c r="CA267" s="109"/>
      <c r="CB267" s="109"/>
      <c r="CC267" s="109"/>
      <c r="CD267" s="109"/>
      <c r="CE267" s="109"/>
      <c r="CF267" s="109"/>
    </row>
    <row r="268" spans="10:84">
      <c r="J268" s="109"/>
      <c r="K268" s="109"/>
      <c r="L268" s="109"/>
      <c r="M268" s="109"/>
      <c r="N268" s="109"/>
      <c r="O268" s="109"/>
      <c r="P268" s="109"/>
      <c r="Q268" s="109"/>
      <c r="R268" s="109"/>
      <c r="S268" s="109"/>
      <c r="T268" s="109"/>
      <c r="U268" s="109"/>
      <c r="V268" s="109"/>
      <c r="W268" s="109"/>
      <c r="X268" s="109"/>
      <c r="Y268" s="109"/>
      <c r="Z268" s="109"/>
      <c r="AA268" s="109"/>
      <c r="AB268" s="109"/>
      <c r="AC268" s="109"/>
      <c r="AD268" s="109"/>
      <c r="AE268" s="109"/>
      <c r="AF268" s="109"/>
      <c r="AG268" s="109"/>
      <c r="AH268" s="109"/>
      <c r="AI268" s="109"/>
      <c r="AJ268" s="109"/>
      <c r="AK268" s="109"/>
      <c r="AL268" s="109"/>
      <c r="AM268" s="109"/>
      <c r="AN268" s="109"/>
      <c r="AO268" s="109"/>
      <c r="AP268" s="109"/>
      <c r="AQ268" s="109"/>
      <c r="AR268" s="109"/>
      <c r="AS268" s="109"/>
      <c r="AT268" s="109"/>
      <c r="AU268" s="109"/>
      <c r="AV268" s="109"/>
      <c r="AW268" s="109"/>
      <c r="AX268" s="109"/>
      <c r="AY268" s="109"/>
      <c r="AZ268" s="109"/>
      <c r="BA268" s="109"/>
      <c r="BB268" s="109"/>
      <c r="BC268" s="109"/>
      <c r="BD268" s="109"/>
      <c r="BE268" s="109"/>
      <c r="BF268" s="109"/>
      <c r="BG268" s="109"/>
      <c r="BH268" s="109"/>
      <c r="BI268" s="109"/>
      <c r="BJ268" s="109"/>
      <c r="BK268" s="109"/>
      <c r="BL268" s="109"/>
      <c r="BM268" s="109"/>
      <c r="BN268" s="109"/>
      <c r="BO268" s="109"/>
      <c r="BP268" s="109"/>
      <c r="BQ268" s="109"/>
      <c r="BR268" s="109"/>
      <c r="BS268" s="109"/>
      <c r="BT268" s="109"/>
      <c r="BU268" s="109"/>
      <c r="BV268" s="109"/>
      <c r="BW268" s="109"/>
      <c r="BX268" s="109"/>
      <c r="BY268" s="109"/>
      <c r="BZ268" s="109"/>
      <c r="CA268" s="109"/>
      <c r="CB268" s="109"/>
      <c r="CC268" s="109"/>
      <c r="CD268" s="109"/>
      <c r="CE268" s="109"/>
      <c r="CF268" s="109"/>
    </row>
    <row r="269" spans="10:84">
      <c r="J269" s="109"/>
      <c r="K269" s="109"/>
      <c r="L269" s="109"/>
      <c r="M269" s="109"/>
      <c r="N269" s="109"/>
      <c r="O269" s="109"/>
      <c r="P269" s="109"/>
      <c r="Q269" s="109"/>
      <c r="R269" s="109"/>
      <c r="S269" s="109"/>
      <c r="T269" s="109"/>
      <c r="U269" s="109"/>
      <c r="V269" s="109"/>
      <c r="W269" s="109"/>
      <c r="X269" s="109"/>
      <c r="Y269" s="109"/>
      <c r="Z269" s="109"/>
      <c r="AA269" s="109"/>
      <c r="AB269" s="109"/>
      <c r="AC269" s="109"/>
      <c r="AD269" s="109"/>
      <c r="AE269" s="109"/>
      <c r="AF269" s="109"/>
      <c r="AG269" s="109"/>
      <c r="AH269" s="109"/>
      <c r="AI269" s="109"/>
      <c r="AJ269" s="109"/>
      <c r="AK269" s="109"/>
      <c r="AL269" s="109"/>
      <c r="AM269" s="109"/>
      <c r="AN269" s="109"/>
      <c r="AO269" s="109"/>
      <c r="AP269" s="109"/>
      <c r="AQ269" s="109"/>
      <c r="AR269" s="109"/>
      <c r="AS269" s="109"/>
      <c r="AT269" s="109"/>
      <c r="AU269" s="109"/>
      <c r="AV269" s="109"/>
      <c r="AW269" s="109"/>
      <c r="AX269" s="109"/>
      <c r="AY269" s="109"/>
      <c r="AZ269" s="109"/>
      <c r="BA269" s="109"/>
      <c r="BB269" s="109"/>
      <c r="BC269" s="109"/>
      <c r="BD269" s="109"/>
      <c r="BE269" s="109"/>
      <c r="BF269" s="109"/>
      <c r="BG269" s="109"/>
      <c r="BH269" s="109"/>
      <c r="BI269" s="109"/>
      <c r="BJ269" s="109"/>
      <c r="BK269" s="109"/>
      <c r="BL269" s="109"/>
      <c r="BM269" s="109"/>
      <c r="BN269" s="109"/>
      <c r="BO269" s="109"/>
      <c r="BP269" s="109"/>
      <c r="BQ269" s="109"/>
      <c r="BR269" s="109"/>
      <c r="BS269" s="109"/>
      <c r="BT269" s="109"/>
      <c r="BU269" s="109"/>
      <c r="BV269" s="109"/>
      <c r="BW269" s="109"/>
      <c r="BX269" s="109"/>
      <c r="BY269" s="109"/>
      <c r="BZ269" s="109"/>
      <c r="CA269" s="109"/>
      <c r="CB269" s="109"/>
      <c r="CC269" s="109"/>
      <c r="CD269" s="109"/>
      <c r="CE269" s="109"/>
      <c r="CF269" s="109"/>
    </row>
    <row r="270" spans="10:84">
      <c r="J270" s="109"/>
      <c r="K270" s="109"/>
      <c r="L270" s="109"/>
      <c r="M270" s="109"/>
      <c r="N270" s="109"/>
      <c r="O270" s="109"/>
      <c r="P270" s="109"/>
      <c r="Q270" s="109"/>
      <c r="R270" s="109"/>
      <c r="S270" s="109"/>
      <c r="T270" s="109"/>
      <c r="U270" s="109"/>
      <c r="V270" s="109"/>
      <c r="W270" s="109"/>
      <c r="X270" s="109"/>
      <c r="Y270" s="109"/>
      <c r="Z270" s="109"/>
      <c r="AA270" s="109"/>
      <c r="AB270" s="109"/>
      <c r="AC270" s="109"/>
      <c r="AD270" s="109"/>
      <c r="AE270" s="109"/>
      <c r="AF270" s="109"/>
      <c r="AG270" s="109"/>
      <c r="AH270" s="109"/>
      <c r="AI270" s="109"/>
      <c r="AJ270" s="109"/>
      <c r="AK270" s="109"/>
      <c r="AL270" s="109"/>
      <c r="AM270" s="109"/>
      <c r="AN270" s="109"/>
      <c r="AO270" s="109"/>
      <c r="AP270" s="109"/>
      <c r="AQ270" s="109"/>
      <c r="AR270" s="109"/>
      <c r="AS270" s="109"/>
      <c r="AT270" s="109"/>
      <c r="AU270" s="109"/>
      <c r="AV270" s="109"/>
      <c r="AW270" s="109"/>
      <c r="AX270" s="109"/>
      <c r="AY270" s="109"/>
      <c r="AZ270" s="109"/>
      <c r="BA270" s="109"/>
      <c r="BB270" s="109"/>
      <c r="BC270" s="109"/>
      <c r="BD270" s="109"/>
      <c r="BE270" s="109"/>
      <c r="BF270" s="109"/>
      <c r="BG270" s="109"/>
      <c r="BH270" s="109"/>
      <c r="BI270" s="109"/>
      <c r="BJ270" s="109"/>
      <c r="BK270" s="109"/>
      <c r="BL270" s="109"/>
      <c r="BM270" s="109"/>
      <c r="BN270" s="109"/>
      <c r="BO270" s="109"/>
      <c r="BP270" s="109"/>
      <c r="BQ270" s="109"/>
      <c r="BR270" s="109"/>
      <c r="BS270" s="109"/>
      <c r="BT270" s="109"/>
      <c r="BU270" s="109"/>
      <c r="BV270" s="109"/>
      <c r="BW270" s="109"/>
      <c r="BX270" s="109"/>
      <c r="BY270" s="109"/>
      <c r="BZ270" s="109"/>
      <c r="CA270" s="109"/>
      <c r="CB270" s="109"/>
      <c r="CC270" s="109"/>
      <c r="CD270" s="109"/>
      <c r="CE270" s="109"/>
      <c r="CF270" s="109"/>
    </row>
    <row r="271" spans="10:84">
      <c r="J271" s="109"/>
      <c r="K271" s="109"/>
      <c r="L271" s="109"/>
      <c r="M271" s="109"/>
      <c r="N271" s="109"/>
      <c r="O271" s="109"/>
      <c r="P271" s="109"/>
      <c r="Q271" s="109"/>
      <c r="R271" s="109"/>
      <c r="S271" s="109"/>
      <c r="T271" s="109"/>
      <c r="U271" s="109"/>
      <c r="V271" s="109"/>
      <c r="W271" s="109"/>
      <c r="X271" s="109"/>
      <c r="Y271" s="109"/>
      <c r="Z271" s="109"/>
      <c r="AA271" s="109"/>
      <c r="AB271" s="109"/>
      <c r="AC271" s="109"/>
      <c r="AD271" s="109"/>
      <c r="AE271" s="109"/>
      <c r="AF271" s="109"/>
      <c r="AG271" s="109"/>
      <c r="AH271" s="109"/>
      <c r="AI271" s="109"/>
      <c r="AJ271" s="109"/>
      <c r="AK271" s="109"/>
      <c r="AL271" s="109"/>
      <c r="AM271" s="109"/>
      <c r="AN271" s="109"/>
      <c r="AO271" s="109"/>
      <c r="AP271" s="109"/>
      <c r="AQ271" s="109"/>
      <c r="AR271" s="109"/>
      <c r="AS271" s="109"/>
      <c r="AT271" s="109"/>
      <c r="AU271" s="109"/>
      <c r="AV271" s="109"/>
      <c r="AW271" s="109"/>
      <c r="AX271" s="109"/>
      <c r="AY271" s="109"/>
      <c r="AZ271" s="109"/>
      <c r="BA271" s="109"/>
      <c r="BB271" s="109"/>
      <c r="BC271" s="109"/>
      <c r="BD271" s="109"/>
      <c r="BE271" s="109"/>
      <c r="BF271" s="109"/>
      <c r="BG271" s="109"/>
      <c r="BH271" s="109"/>
      <c r="BI271" s="109"/>
      <c r="BJ271" s="109"/>
      <c r="BK271" s="109"/>
      <c r="BL271" s="109"/>
      <c r="BM271" s="109"/>
      <c r="BN271" s="109"/>
      <c r="BO271" s="109"/>
      <c r="BP271" s="109"/>
      <c r="BQ271" s="109"/>
      <c r="BR271" s="109"/>
      <c r="BS271" s="109"/>
      <c r="BT271" s="109"/>
      <c r="BU271" s="109"/>
      <c r="BV271" s="109"/>
      <c r="BW271" s="109"/>
      <c r="BX271" s="109"/>
      <c r="BY271" s="109"/>
      <c r="BZ271" s="109"/>
      <c r="CA271" s="109"/>
      <c r="CB271" s="109"/>
      <c r="CC271" s="109"/>
      <c r="CD271" s="109"/>
      <c r="CE271" s="109"/>
      <c r="CF271" s="109"/>
    </row>
    <row r="272" spans="10:84">
      <c r="J272" s="109"/>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109"/>
      <c r="AG272" s="109"/>
      <c r="AH272" s="109"/>
      <c r="AI272" s="109"/>
      <c r="AJ272" s="109"/>
      <c r="AK272" s="109"/>
      <c r="AL272" s="109"/>
      <c r="AM272" s="109"/>
      <c r="AN272" s="109"/>
      <c r="AO272" s="109"/>
      <c r="AP272" s="109"/>
      <c r="AQ272" s="109"/>
      <c r="AR272" s="109"/>
      <c r="AS272" s="109"/>
      <c r="AT272" s="109"/>
      <c r="AU272" s="109"/>
      <c r="AV272" s="109"/>
      <c r="AW272" s="109"/>
      <c r="AX272" s="109"/>
      <c r="AY272" s="109"/>
      <c r="AZ272" s="109"/>
      <c r="BA272" s="109"/>
      <c r="BB272" s="109"/>
      <c r="BC272" s="109"/>
      <c r="BD272" s="109"/>
      <c r="BE272" s="109"/>
      <c r="BF272" s="109"/>
      <c r="BG272" s="109"/>
      <c r="BH272" s="109"/>
      <c r="BI272" s="109"/>
      <c r="BJ272" s="109"/>
      <c r="BK272" s="109"/>
      <c r="BL272" s="109"/>
      <c r="BM272" s="109"/>
      <c r="BN272" s="109"/>
      <c r="BO272" s="109"/>
      <c r="BP272" s="109"/>
      <c r="BQ272" s="109"/>
      <c r="BR272" s="109"/>
      <c r="BS272" s="109"/>
      <c r="BT272" s="109"/>
      <c r="BU272" s="109"/>
      <c r="BV272" s="109"/>
      <c r="BW272" s="109"/>
      <c r="BX272" s="109"/>
      <c r="BY272" s="109"/>
      <c r="BZ272" s="109"/>
      <c r="CA272" s="109"/>
      <c r="CB272" s="109"/>
      <c r="CC272" s="109"/>
      <c r="CD272" s="109"/>
      <c r="CE272" s="109"/>
      <c r="CF272" s="109"/>
    </row>
    <row r="273" spans="10:84">
      <c r="J273" s="109"/>
      <c r="K273" s="109"/>
      <c r="L273" s="109"/>
      <c r="M273" s="109"/>
      <c r="N273" s="109"/>
      <c r="O273" s="109"/>
      <c r="P273" s="109"/>
      <c r="Q273" s="109"/>
      <c r="R273" s="109"/>
      <c r="S273" s="109"/>
      <c r="T273" s="109"/>
      <c r="U273" s="109"/>
      <c r="V273" s="109"/>
      <c r="W273" s="109"/>
      <c r="X273" s="109"/>
      <c r="Y273" s="109"/>
      <c r="Z273" s="109"/>
      <c r="AA273" s="109"/>
      <c r="AB273" s="109"/>
      <c r="AC273" s="109"/>
      <c r="AD273" s="109"/>
      <c r="AE273" s="109"/>
      <c r="AF273" s="109"/>
      <c r="AG273" s="109"/>
      <c r="AH273" s="109"/>
      <c r="AI273" s="109"/>
      <c r="AJ273" s="109"/>
      <c r="AK273" s="109"/>
      <c r="AL273" s="109"/>
      <c r="AM273" s="109"/>
      <c r="AN273" s="109"/>
      <c r="AO273" s="109"/>
      <c r="AP273" s="109"/>
      <c r="AQ273" s="109"/>
      <c r="AR273" s="109"/>
      <c r="AS273" s="109"/>
      <c r="AT273" s="109"/>
      <c r="AU273" s="109"/>
      <c r="AV273" s="109"/>
      <c r="AW273" s="109"/>
      <c r="AX273" s="109"/>
      <c r="AY273" s="109"/>
      <c r="AZ273" s="109"/>
      <c r="BA273" s="109"/>
      <c r="BB273" s="109"/>
      <c r="BC273" s="109"/>
      <c r="BD273" s="109"/>
      <c r="BE273" s="109"/>
      <c r="BF273" s="109"/>
      <c r="BG273" s="109"/>
      <c r="BH273" s="109"/>
      <c r="BI273" s="109"/>
      <c r="BJ273" s="109"/>
      <c r="BK273" s="109"/>
      <c r="BL273" s="109"/>
      <c r="BM273" s="109"/>
      <c r="BN273" s="109"/>
      <c r="BO273" s="109"/>
      <c r="BP273" s="109"/>
      <c r="BQ273" s="109"/>
      <c r="BR273" s="109"/>
      <c r="BS273" s="109"/>
      <c r="BT273" s="109"/>
      <c r="BU273" s="109"/>
      <c r="BV273" s="109"/>
      <c r="BW273" s="109"/>
      <c r="BX273" s="109"/>
      <c r="BY273" s="109"/>
      <c r="BZ273" s="109"/>
      <c r="CA273" s="109"/>
      <c r="CB273" s="109"/>
      <c r="CC273" s="109"/>
      <c r="CD273" s="109"/>
      <c r="CE273" s="109"/>
      <c r="CF273" s="109"/>
    </row>
    <row r="274" spans="10:84">
      <c r="J274" s="109"/>
      <c r="K274" s="109"/>
      <c r="L274" s="109"/>
      <c r="M274" s="109"/>
      <c r="N274" s="109"/>
      <c r="O274" s="109"/>
      <c r="P274" s="109"/>
      <c r="Q274" s="109"/>
      <c r="R274" s="109"/>
      <c r="S274" s="109"/>
      <c r="T274" s="109"/>
      <c r="U274" s="109"/>
      <c r="V274" s="109"/>
      <c r="W274" s="109"/>
      <c r="X274" s="109"/>
      <c r="Y274" s="109"/>
      <c r="Z274" s="109"/>
      <c r="AA274" s="109"/>
      <c r="AB274" s="109"/>
      <c r="AC274" s="109"/>
      <c r="AD274" s="109"/>
      <c r="AE274" s="109"/>
      <c r="AF274" s="109"/>
      <c r="AG274" s="109"/>
      <c r="AH274" s="109"/>
      <c r="AI274" s="109"/>
      <c r="AJ274" s="109"/>
      <c r="AK274" s="109"/>
      <c r="AL274" s="109"/>
      <c r="AM274" s="109"/>
      <c r="AN274" s="109"/>
      <c r="AO274" s="109"/>
      <c r="AP274" s="109"/>
      <c r="AQ274" s="109"/>
      <c r="AR274" s="109"/>
      <c r="AS274" s="109"/>
      <c r="AT274" s="109"/>
      <c r="AU274" s="109"/>
      <c r="AV274" s="109"/>
      <c r="AW274" s="109"/>
      <c r="AX274" s="109"/>
      <c r="AY274" s="109"/>
      <c r="AZ274" s="109"/>
      <c r="BA274" s="109"/>
      <c r="BB274" s="109"/>
      <c r="BC274" s="109"/>
      <c r="BD274" s="109"/>
      <c r="BE274" s="109"/>
      <c r="BF274" s="109"/>
      <c r="BG274" s="109"/>
      <c r="BH274" s="109"/>
      <c r="BI274" s="109"/>
      <c r="BJ274" s="109"/>
      <c r="BK274" s="109"/>
      <c r="BL274" s="109"/>
      <c r="BM274" s="109"/>
      <c r="BN274" s="109"/>
      <c r="BO274" s="109"/>
      <c r="BP274" s="109"/>
      <c r="BQ274" s="109"/>
      <c r="BR274" s="109"/>
      <c r="BS274" s="109"/>
      <c r="BT274" s="109"/>
      <c r="BU274" s="109"/>
      <c r="BV274" s="109"/>
      <c r="BW274" s="109"/>
      <c r="BX274" s="109"/>
      <c r="BY274" s="109"/>
      <c r="BZ274" s="109"/>
      <c r="CA274" s="109"/>
      <c r="CB274" s="109"/>
      <c r="CC274" s="109"/>
      <c r="CD274" s="109"/>
      <c r="CE274" s="109"/>
      <c r="CF274" s="109"/>
    </row>
    <row r="275" spans="10:84">
      <c r="J275" s="109"/>
      <c r="K275" s="109"/>
      <c r="L275" s="109"/>
      <c r="M275" s="109"/>
      <c r="N275" s="109"/>
      <c r="O275" s="109"/>
      <c r="P275" s="109"/>
      <c r="Q275" s="109"/>
      <c r="R275" s="109"/>
      <c r="S275" s="109"/>
      <c r="T275" s="109"/>
      <c r="U275" s="109"/>
      <c r="V275" s="109"/>
      <c r="W275" s="109"/>
      <c r="X275" s="109"/>
      <c r="Y275" s="109"/>
      <c r="Z275" s="109"/>
      <c r="AA275" s="109"/>
      <c r="AB275" s="109"/>
      <c r="AC275" s="109"/>
      <c r="AD275" s="109"/>
      <c r="AE275" s="109"/>
      <c r="AF275" s="109"/>
      <c r="AG275" s="109"/>
      <c r="AH275" s="109"/>
      <c r="AI275" s="109"/>
      <c r="AJ275" s="109"/>
      <c r="AK275" s="109"/>
      <c r="AL275" s="109"/>
      <c r="AM275" s="109"/>
      <c r="AN275" s="109"/>
      <c r="AO275" s="109"/>
      <c r="AP275" s="109"/>
      <c r="AQ275" s="109"/>
      <c r="AR275" s="109"/>
      <c r="AS275" s="109"/>
      <c r="AT275" s="109"/>
      <c r="AU275" s="109"/>
      <c r="AV275" s="109"/>
      <c r="AW275" s="109"/>
      <c r="AX275" s="109"/>
      <c r="AY275" s="109"/>
      <c r="AZ275" s="109"/>
      <c r="BA275" s="109"/>
      <c r="BB275" s="109"/>
      <c r="BC275" s="109"/>
      <c r="BD275" s="109"/>
      <c r="BE275" s="109"/>
      <c r="BF275" s="109"/>
      <c r="BG275" s="109"/>
      <c r="BH275" s="109"/>
      <c r="BI275" s="109"/>
      <c r="BJ275" s="109"/>
      <c r="BK275" s="109"/>
      <c r="BL275" s="109"/>
      <c r="BM275" s="109"/>
      <c r="BN275" s="109"/>
      <c r="BO275" s="109"/>
      <c r="BP275" s="109"/>
      <c r="BQ275" s="109"/>
      <c r="BR275" s="109"/>
      <c r="BS275" s="109"/>
      <c r="BT275" s="109"/>
      <c r="BU275" s="109"/>
      <c r="BV275" s="109"/>
      <c r="BW275" s="109"/>
      <c r="BX275" s="109"/>
      <c r="BY275" s="109"/>
      <c r="BZ275" s="109"/>
      <c r="CA275" s="109"/>
      <c r="CB275" s="109"/>
      <c r="CC275" s="109"/>
      <c r="CD275" s="109"/>
      <c r="CE275" s="109"/>
      <c r="CF275" s="109"/>
    </row>
    <row r="276" spans="10:84">
      <c r="J276" s="109"/>
      <c r="K276" s="109"/>
      <c r="L276" s="109"/>
      <c r="M276" s="109"/>
      <c r="N276" s="109"/>
      <c r="O276" s="109"/>
      <c r="P276" s="109"/>
      <c r="Q276" s="109"/>
      <c r="R276" s="109"/>
      <c r="S276" s="109"/>
      <c r="T276" s="109"/>
      <c r="U276" s="109"/>
      <c r="V276" s="109"/>
      <c r="W276" s="109"/>
      <c r="X276" s="109"/>
      <c r="Y276" s="109"/>
      <c r="Z276" s="109"/>
      <c r="AA276" s="109"/>
      <c r="AB276" s="109"/>
      <c r="AC276" s="109"/>
      <c r="AD276" s="109"/>
      <c r="AE276" s="109"/>
      <c r="AF276" s="109"/>
      <c r="AG276" s="109"/>
      <c r="AH276" s="109"/>
      <c r="AI276" s="109"/>
      <c r="AJ276" s="109"/>
      <c r="AK276" s="109"/>
      <c r="AL276" s="109"/>
      <c r="AM276" s="109"/>
      <c r="AN276" s="109"/>
      <c r="AO276" s="109"/>
      <c r="AP276" s="109"/>
      <c r="AQ276" s="109"/>
      <c r="AR276" s="109"/>
      <c r="AS276" s="109"/>
      <c r="AT276" s="109"/>
      <c r="AU276" s="109"/>
      <c r="AV276" s="109"/>
      <c r="AW276" s="109"/>
      <c r="AX276" s="109"/>
      <c r="AY276" s="109"/>
      <c r="AZ276" s="109"/>
      <c r="BA276" s="109"/>
      <c r="BB276" s="109"/>
      <c r="BC276" s="109"/>
      <c r="BD276" s="109"/>
      <c r="BE276" s="109"/>
      <c r="BF276" s="109"/>
      <c r="BG276" s="109"/>
      <c r="BH276" s="109"/>
      <c r="BI276" s="109"/>
      <c r="BJ276" s="109"/>
      <c r="BK276" s="109"/>
      <c r="BL276" s="109"/>
      <c r="BM276" s="109"/>
      <c r="BN276" s="109"/>
      <c r="BO276" s="109"/>
      <c r="BP276" s="109"/>
      <c r="BQ276" s="109"/>
      <c r="BR276" s="109"/>
      <c r="BS276" s="109"/>
      <c r="BT276" s="109"/>
      <c r="BU276" s="109"/>
      <c r="BV276" s="109"/>
      <c r="BW276" s="109"/>
      <c r="BX276" s="109"/>
      <c r="BY276" s="109"/>
      <c r="BZ276" s="109"/>
      <c r="CA276" s="109"/>
      <c r="CB276" s="109"/>
      <c r="CC276" s="109"/>
      <c r="CD276" s="109"/>
      <c r="CE276" s="109"/>
      <c r="CF276" s="109"/>
    </row>
    <row r="277" spans="10:84">
      <c r="J277" s="109"/>
      <c r="K277" s="109"/>
      <c r="L277" s="109"/>
      <c r="M277" s="109"/>
      <c r="N277" s="109"/>
      <c r="O277" s="109"/>
      <c r="P277" s="109"/>
      <c r="Q277" s="109"/>
      <c r="R277" s="109"/>
      <c r="S277" s="109"/>
      <c r="T277" s="109"/>
      <c r="U277" s="109"/>
      <c r="V277" s="109"/>
      <c r="W277" s="109"/>
      <c r="X277" s="109"/>
      <c r="Y277" s="109"/>
      <c r="Z277" s="109"/>
      <c r="AA277" s="109"/>
      <c r="AB277" s="109"/>
      <c r="AC277" s="109"/>
      <c r="AD277" s="109"/>
      <c r="AE277" s="109"/>
      <c r="AF277" s="109"/>
      <c r="AG277" s="109"/>
      <c r="AH277" s="109"/>
      <c r="AI277" s="109"/>
      <c r="AJ277" s="109"/>
      <c r="AK277" s="109"/>
      <c r="AL277" s="109"/>
      <c r="AM277" s="109"/>
      <c r="AN277" s="109"/>
      <c r="AO277" s="109"/>
      <c r="AP277" s="109"/>
      <c r="AQ277" s="109"/>
      <c r="AR277" s="109"/>
      <c r="AS277" s="109"/>
      <c r="AT277" s="109"/>
      <c r="AU277" s="109"/>
      <c r="AV277" s="109"/>
      <c r="AW277" s="109"/>
      <c r="AX277" s="109"/>
      <c r="AY277" s="109"/>
      <c r="AZ277" s="109"/>
      <c r="BA277" s="109"/>
      <c r="BB277" s="109"/>
      <c r="BC277" s="109"/>
      <c r="BD277" s="109"/>
      <c r="BE277" s="109"/>
      <c r="BF277" s="109"/>
      <c r="BG277" s="109"/>
      <c r="BH277" s="109"/>
      <c r="BI277" s="109"/>
      <c r="BJ277" s="109"/>
      <c r="BK277" s="109"/>
      <c r="BL277" s="109"/>
      <c r="BM277" s="109"/>
      <c r="BN277" s="109"/>
      <c r="BO277" s="109"/>
      <c r="BP277" s="109"/>
      <c r="BQ277" s="109"/>
      <c r="BR277" s="109"/>
      <c r="BS277" s="109"/>
      <c r="BT277" s="109"/>
      <c r="BU277" s="109"/>
      <c r="BV277" s="109"/>
      <c r="BW277" s="109"/>
      <c r="BX277" s="109"/>
      <c r="BY277" s="109"/>
      <c r="BZ277" s="109"/>
      <c r="CA277" s="109"/>
      <c r="CB277" s="109"/>
      <c r="CC277" s="109"/>
      <c r="CD277" s="109"/>
      <c r="CE277" s="109"/>
      <c r="CF277" s="109"/>
    </row>
    <row r="278" spans="10:84">
      <c r="J278" s="109"/>
      <c r="K278" s="109"/>
      <c r="L278" s="109"/>
      <c r="M278" s="109"/>
      <c r="N278" s="109"/>
      <c r="O278" s="109"/>
      <c r="P278" s="109"/>
      <c r="Q278" s="109"/>
      <c r="R278" s="109"/>
      <c r="S278" s="109"/>
      <c r="T278" s="109"/>
      <c r="U278" s="109"/>
      <c r="V278" s="109"/>
      <c r="W278" s="109"/>
      <c r="X278" s="109"/>
      <c r="Y278" s="109"/>
      <c r="Z278" s="109"/>
      <c r="AA278" s="109"/>
      <c r="AB278" s="109"/>
      <c r="AC278" s="109"/>
      <c r="AD278" s="109"/>
      <c r="AE278" s="109"/>
      <c r="AF278" s="109"/>
      <c r="AG278" s="109"/>
      <c r="AH278" s="109"/>
      <c r="AI278" s="109"/>
      <c r="AJ278" s="109"/>
      <c r="AK278" s="109"/>
      <c r="AL278" s="109"/>
      <c r="AM278" s="109"/>
      <c r="AN278" s="109"/>
      <c r="AO278" s="109"/>
      <c r="AP278" s="109"/>
      <c r="AQ278" s="109"/>
      <c r="AR278" s="109"/>
      <c r="AS278" s="109"/>
      <c r="AT278" s="109"/>
      <c r="AU278" s="109"/>
      <c r="AV278" s="109"/>
      <c r="AW278" s="109"/>
      <c r="AX278" s="109"/>
      <c r="AY278" s="109"/>
      <c r="AZ278" s="109"/>
      <c r="BA278" s="109"/>
      <c r="BB278" s="109"/>
      <c r="BC278" s="109"/>
      <c r="BD278" s="109"/>
      <c r="BE278" s="109"/>
      <c r="BF278" s="109"/>
      <c r="BG278" s="109"/>
      <c r="BH278" s="109"/>
      <c r="BI278" s="109"/>
      <c r="BJ278" s="109"/>
      <c r="BK278" s="109"/>
      <c r="BL278" s="109"/>
      <c r="BM278" s="109"/>
      <c r="BN278" s="109"/>
      <c r="BO278" s="109"/>
      <c r="BP278" s="109"/>
      <c r="BQ278" s="109"/>
      <c r="BR278" s="109"/>
      <c r="BS278" s="109"/>
      <c r="BT278" s="109"/>
      <c r="BU278" s="109"/>
      <c r="BV278" s="109"/>
      <c r="BW278" s="109"/>
      <c r="BX278" s="109"/>
      <c r="BY278" s="109"/>
      <c r="BZ278" s="109"/>
      <c r="CA278" s="109"/>
      <c r="CB278" s="109"/>
      <c r="CC278" s="109"/>
      <c r="CD278" s="109"/>
      <c r="CE278" s="109"/>
      <c r="CF278" s="109"/>
    </row>
    <row r="279" spans="10:84">
      <c r="J279" s="109"/>
      <c r="K279" s="109"/>
      <c r="L279" s="109"/>
      <c r="M279" s="109"/>
      <c r="N279" s="109"/>
      <c r="O279" s="109"/>
      <c r="P279" s="109"/>
      <c r="Q279" s="109"/>
      <c r="R279" s="109"/>
      <c r="S279" s="109"/>
      <c r="T279" s="109"/>
      <c r="U279" s="109"/>
      <c r="V279" s="109"/>
      <c r="W279" s="109"/>
      <c r="X279" s="109"/>
      <c r="Y279" s="109"/>
      <c r="Z279" s="109"/>
      <c r="AA279" s="109"/>
      <c r="AB279" s="109"/>
      <c r="AC279" s="109"/>
      <c r="AD279" s="109"/>
      <c r="AE279" s="109"/>
      <c r="AF279" s="109"/>
      <c r="AG279" s="109"/>
      <c r="AH279" s="109"/>
      <c r="AI279" s="109"/>
      <c r="AJ279" s="109"/>
      <c r="AK279" s="109"/>
      <c r="AL279" s="109"/>
      <c r="AM279" s="109"/>
      <c r="AN279" s="109"/>
      <c r="AO279" s="109"/>
      <c r="AP279" s="109"/>
      <c r="AQ279" s="109"/>
      <c r="AR279" s="109"/>
      <c r="AS279" s="109"/>
      <c r="AT279" s="109"/>
      <c r="AU279" s="109"/>
      <c r="AV279" s="109"/>
      <c r="AW279" s="109"/>
      <c r="AX279" s="109"/>
      <c r="AY279" s="109"/>
      <c r="AZ279" s="109"/>
      <c r="BA279" s="109"/>
      <c r="BB279" s="109"/>
      <c r="BC279" s="109"/>
      <c r="BD279" s="109"/>
      <c r="BE279" s="109"/>
      <c r="BF279" s="109"/>
      <c r="BG279" s="109"/>
      <c r="BH279" s="109"/>
      <c r="BI279" s="109"/>
      <c r="BJ279" s="109"/>
      <c r="BK279" s="109"/>
      <c r="BL279" s="109"/>
      <c r="BM279" s="109"/>
      <c r="BN279" s="109"/>
      <c r="BO279" s="109"/>
      <c r="BP279" s="109"/>
      <c r="BQ279" s="109"/>
      <c r="BR279" s="109"/>
      <c r="BS279" s="109"/>
      <c r="BT279" s="109"/>
      <c r="BU279" s="109"/>
      <c r="BV279" s="109"/>
      <c r="BW279" s="109"/>
      <c r="BX279" s="109"/>
      <c r="BY279" s="109"/>
      <c r="BZ279" s="109"/>
      <c r="CA279" s="109"/>
      <c r="CB279" s="109"/>
      <c r="CC279" s="109"/>
      <c r="CD279" s="109"/>
      <c r="CE279" s="109"/>
      <c r="CF279" s="109"/>
    </row>
    <row r="280" spans="10:84">
      <c r="J280" s="109"/>
      <c r="K280" s="109"/>
      <c r="L280" s="109"/>
      <c r="M280" s="109"/>
      <c r="N280" s="109"/>
      <c r="O280" s="109"/>
      <c r="P280" s="109"/>
      <c r="Q280" s="109"/>
      <c r="R280" s="109"/>
      <c r="S280" s="109"/>
      <c r="T280" s="109"/>
      <c r="U280" s="109"/>
      <c r="V280" s="109"/>
      <c r="W280" s="109"/>
      <c r="X280" s="109"/>
      <c r="Y280" s="109"/>
      <c r="Z280" s="109"/>
      <c r="AA280" s="109"/>
      <c r="AB280" s="109"/>
      <c r="AC280" s="109"/>
      <c r="AD280" s="109"/>
      <c r="AE280" s="109"/>
      <c r="AF280" s="109"/>
      <c r="AG280" s="109"/>
      <c r="AH280" s="109"/>
      <c r="AI280" s="109"/>
      <c r="AJ280" s="109"/>
      <c r="AK280" s="109"/>
      <c r="AL280" s="109"/>
      <c r="AM280" s="109"/>
      <c r="AN280" s="109"/>
      <c r="AO280" s="109"/>
      <c r="AP280" s="109"/>
      <c r="AQ280" s="109"/>
      <c r="AR280" s="109"/>
      <c r="AS280" s="109"/>
      <c r="AT280" s="109"/>
      <c r="AU280" s="109"/>
      <c r="AV280" s="109"/>
      <c r="AW280" s="109"/>
      <c r="AX280" s="109"/>
      <c r="AY280" s="109"/>
      <c r="AZ280" s="109"/>
      <c r="BA280" s="109"/>
      <c r="BB280" s="109"/>
      <c r="BC280" s="109"/>
      <c r="BD280" s="109"/>
      <c r="BE280" s="109"/>
      <c r="BF280" s="109"/>
      <c r="BG280" s="109"/>
      <c r="BH280" s="109"/>
      <c r="BI280" s="109"/>
      <c r="BJ280" s="109"/>
      <c r="BK280" s="109"/>
      <c r="BL280" s="109"/>
      <c r="BM280" s="109"/>
      <c r="BN280" s="109"/>
      <c r="BO280" s="109"/>
      <c r="BP280" s="109"/>
      <c r="BQ280" s="109"/>
      <c r="BR280" s="109"/>
      <c r="BS280" s="109"/>
      <c r="BT280" s="109"/>
      <c r="BU280" s="109"/>
      <c r="BV280" s="109"/>
      <c r="BW280" s="109"/>
      <c r="BX280" s="109"/>
      <c r="BY280" s="109"/>
      <c r="BZ280" s="109"/>
      <c r="CA280" s="109"/>
      <c r="CB280" s="109"/>
      <c r="CC280" s="109"/>
      <c r="CD280" s="109"/>
      <c r="CE280" s="109"/>
      <c r="CF280" s="109"/>
    </row>
    <row r="281" spans="10:84">
      <c r="J281" s="109"/>
      <c r="K281" s="109"/>
      <c r="L281" s="109"/>
      <c r="M281" s="109"/>
      <c r="N281" s="109"/>
      <c r="O281" s="109"/>
      <c r="P281" s="109"/>
      <c r="Q281" s="109"/>
      <c r="R281" s="109"/>
      <c r="S281" s="109"/>
      <c r="T281" s="109"/>
      <c r="U281" s="109"/>
      <c r="V281" s="109"/>
      <c r="W281" s="109"/>
      <c r="X281" s="109"/>
      <c r="Y281" s="109"/>
      <c r="Z281" s="109"/>
      <c r="AA281" s="109"/>
      <c r="AB281" s="109"/>
      <c r="AC281" s="109"/>
      <c r="AD281" s="109"/>
      <c r="AE281" s="109"/>
      <c r="AF281" s="109"/>
      <c r="AG281" s="109"/>
      <c r="AH281" s="109"/>
      <c r="AI281" s="109"/>
      <c r="AJ281" s="109"/>
      <c r="AK281" s="109"/>
      <c r="AL281" s="109"/>
      <c r="AM281" s="109"/>
      <c r="AN281" s="109"/>
      <c r="AO281" s="109"/>
      <c r="AP281" s="109"/>
      <c r="AQ281" s="109"/>
      <c r="AR281" s="109"/>
      <c r="AS281" s="109"/>
      <c r="AT281" s="109"/>
      <c r="AU281" s="109"/>
      <c r="AV281" s="109"/>
      <c r="AW281" s="109"/>
      <c r="AX281" s="109"/>
      <c r="AY281" s="109"/>
      <c r="AZ281" s="109"/>
      <c r="BA281" s="109"/>
      <c r="BB281" s="109"/>
      <c r="BC281" s="109"/>
      <c r="BD281" s="109"/>
      <c r="BE281" s="109"/>
      <c r="BF281" s="109"/>
      <c r="BG281" s="109"/>
      <c r="BH281" s="109"/>
      <c r="BI281" s="109"/>
      <c r="BJ281" s="109"/>
      <c r="BK281" s="109"/>
      <c r="BL281" s="109"/>
      <c r="BM281" s="109"/>
      <c r="BN281" s="109"/>
      <c r="BO281" s="109"/>
      <c r="BP281" s="109"/>
      <c r="BQ281" s="109"/>
      <c r="BR281" s="109"/>
      <c r="BS281" s="109"/>
      <c r="BT281" s="109"/>
      <c r="BU281" s="109"/>
      <c r="BV281" s="109"/>
      <c r="BW281" s="109"/>
      <c r="BX281" s="109"/>
      <c r="BY281" s="109"/>
      <c r="BZ281" s="109"/>
      <c r="CA281" s="109"/>
      <c r="CB281" s="109"/>
      <c r="CC281" s="109"/>
      <c r="CD281" s="109"/>
      <c r="CE281" s="109"/>
      <c r="CF281" s="109"/>
    </row>
    <row r="282" spans="10:84">
      <c r="J282" s="109"/>
      <c r="K282" s="109"/>
      <c r="L282" s="109"/>
      <c r="M282" s="109"/>
      <c r="N282" s="109"/>
      <c r="O282" s="109"/>
      <c r="P282" s="109"/>
      <c r="Q282" s="109"/>
      <c r="R282" s="109"/>
      <c r="S282" s="109"/>
      <c r="T282" s="109"/>
      <c r="U282" s="109"/>
      <c r="V282" s="109"/>
      <c r="W282" s="109"/>
      <c r="X282" s="109"/>
      <c r="Y282" s="109"/>
      <c r="Z282" s="109"/>
      <c r="AA282" s="109"/>
      <c r="AB282" s="109"/>
      <c r="AC282" s="109"/>
      <c r="AD282" s="109"/>
      <c r="AE282" s="109"/>
      <c r="AF282" s="109"/>
      <c r="AG282" s="109"/>
      <c r="AH282" s="109"/>
      <c r="AI282" s="109"/>
      <c r="AJ282" s="109"/>
      <c r="AK282" s="109"/>
      <c r="AL282" s="109"/>
      <c r="AM282" s="109"/>
      <c r="AN282" s="109"/>
      <c r="AO282" s="109"/>
      <c r="AP282" s="109"/>
      <c r="AQ282" s="109"/>
      <c r="AR282" s="109"/>
      <c r="AS282" s="109"/>
      <c r="AT282" s="109"/>
      <c r="AU282" s="109"/>
      <c r="AV282" s="109"/>
      <c r="AW282" s="109"/>
      <c r="AX282" s="109"/>
      <c r="AY282" s="109"/>
      <c r="AZ282" s="109"/>
      <c r="BA282" s="109"/>
      <c r="BB282" s="109"/>
      <c r="BC282" s="109"/>
      <c r="BD282" s="109"/>
      <c r="BE282" s="109"/>
      <c r="BF282" s="109"/>
      <c r="BG282" s="109"/>
      <c r="BH282" s="109"/>
      <c r="BI282" s="109"/>
      <c r="BJ282" s="109"/>
      <c r="BK282" s="109"/>
      <c r="BL282" s="109"/>
      <c r="BM282" s="109"/>
      <c r="BN282" s="109"/>
      <c r="BO282" s="109"/>
      <c r="BP282" s="109"/>
      <c r="BQ282" s="109"/>
      <c r="BR282" s="109"/>
      <c r="BS282" s="109"/>
      <c r="BT282" s="109"/>
      <c r="BU282" s="109"/>
      <c r="BV282" s="109"/>
      <c r="BW282" s="109"/>
      <c r="BX282" s="109"/>
      <c r="BY282" s="109"/>
      <c r="BZ282" s="109"/>
      <c r="CA282" s="109"/>
      <c r="CB282" s="109"/>
      <c r="CC282" s="109"/>
      <c r="CD282" s="109"/>
      <c r="CE282" s="109"/>
      <c r="CF282" s="109"/>
    </row>
    <row r="283" spans="10:84">
      <c r="J283" s="109"/>
      <c r="K283" s="109"/>
      <c r="L283" s="109"/>
      <c r="M283" s="109"/>
      <c r="N283" s="109"/>
      <c r="O283" s="109"/>
      <c r="P283" s="109"/>
      <c r="Q283" s="109"/>
      <c r="R283" s="109"/>
      <c r="S283" s="109"/>
      <c r="T283" s="109"/>
      <c r="U283" s="109"/>
      <c r="V283" s="109"/>
      <c r="W283" s="109"/>
      <c r="X283" s="109"/>
      <c r="Y283" s="109"/>
      <c r="Z283" s="109"/>
      <c r="AA283" s="109"/>
      <c r="AB283" s="109"/>
      <c r="AC283" s="109"/>
      <c r="AD283" s="109"/>
      <c r="AE283" s="109"/>
      <c r="AF283" s="109"/>
      <c r="AG283" s="109"/>
      <c r="AH283" s="109"/>
      <c r="AI283" s="109"/>
      <c r="AJ283" s="109"/>
      <c r="AK283" s="109"/>
      <c r="AL283" s="109"/>
      <c r="AM283" s="109"/>
      <c r="AN283" s="109"/>
      <c r="AO283" s="109"/>
      <c r="AP283" s="109"/>
      <c r="AQ283" s="109"/>
      <c r="AR283" s="109"/>
      <c r="AS283" s="109"/>
      <c r="AT283" s="109"/>
      <c r="AU283" s="109"/>
      <c r="AV283" s="109"/>
      <c r="AW283" s="109"/>
      <c r="AX283" s="109"/>
      <c r="AY283" s="109"/>
      <c r="AZ283" s="109"/>
      <c r="BA283" s="109"/>
      <c r="BB283" s="109"/>
      <c r="BC283" s="109"/>
      <c r="BD283" s="109"/>
      <c r="BE283" s="109"/>
      <c r="BF283" s="109"/>
      <c r="BG283" s="109"/>
      <c r="BH283" s="109"/>
      <c r="BI283" s="109"/>
      <c r="BJ283" s="109"/>
      <c r="BK283" s="109"/>
      <c r="BL283" s="109"/>
      <c r="BM283" s="109"/>
      <c r="BN283" s="109"/>
      <c r="BO283" s="109"/>
      <c r="BP283" s="109"/>
      <c r="BQ283" s="109"/>
      <c r="BR283" s="109"/>
      <c r="BS283" s="109"/>
      <c r="BT283" s="109"/>
      <c r="BU283" s="109"/>
      <c r="BV283" s="109"/>
      <c r="BW283" s="109"/>
      <c r="BX283" s="109"/>
      <c r="BY283" s="109"/>
      <c r="BZ283" s="109"/>
      <c r="CA283" s="109"/>
      <c r="CB283" s="109"/>
      <c r="CC283" s="109"/>
      <c r="CD283" s="109"/>
      <c r="CE283" s="109"/>
      <c r="CF283" s="109"/>
    </row>
    <row r="284" spans="10:84">
      <c r="J284" s="109"/>
      <c r="K284" s="109"/>
      <c r="L284" s="109"/>
      <c r="M284" s="109"/>
      <c r="N284" s="109"/>
      <c r="O284" s="109"/>
      <c r="P284" s="109"/>
      <c r="Q284" s="109"/>
      <c r="R284" s="109"/>
      <c r="S284" s="109"/>
      <c r="T284" s="109"/>
      <c r="U284" s="109"/>
      <c r="V284" s="109"/>
      <c r="W284" s="109"/>
      <c r="X284" s="109"/>
      <c r="Y284" s="109"/>
      <c r="Z284" s="109"/>
      <c r="AA284" s="109"/>
      <c r="AB284" s="109"/>
      <c r="AC284" s="109"/>
      <c r="AD284" s="109"/>
      <c r="AE284" s="109"/>
      <c r="AF284" s="109"/>
      <c r="AG284" s="109"/>
      <c r="AH284" s="109"/>
      <c r="AI284" s="109"/>
      <c r="AJ284" s="109"/>
      <c r="AK284" s="109"/>
      <c r="AL284" s="109"/>
      <c r="AM284" s="109"/>
      <c r="AN284" s="109"/>
      <c r="AO284" s="109"/>
      <c r="AP284" s="109"/>
      <c r="AQ284" s="109"/>
      <c r="AR284" s="109"/>
      <c r="AS284" s="109"/>
      <c r="AT284" s="109"/>
      <c r="AU284" s="109"/>
      <c r="AV284" s="109"/>
      <c r="AW284" s="109"/>
      <c r="AX284" s="109"/>
      <c r="AY284" s="109"/>
      <c r="AZ284" s="109"/>
      <c r="BA284" s="109"/>
      <c r="BB284" s="109"/>
      <c r="BC284" s="109"/>
      <c r="BD284" s="109"/>
      <c r="BE284" s="109"/>
      <c r="BF284" s="109"/>
      <c r="BG284" s="109"/>
      <c r="BH284" s="109"/>
      <c r="BI284" s="109"/>
      <c r="BJ284" s="109"/>
      <c r="BK284" s="109"/>
      <c r="BL284" s="109"/>
      <c r="BM284" s="109"/>
      <c r="BN284" s="109"/>
      <c r="BO284" s="109"/>
      <c r="BP284" s="109"/>
      <c r="BQ284" s="109"/>
      <c r="BR284" s="109"/>
      <c r="BS284" s="109"/>
      <c r="BT284" s="109"/>
      <c r="BU284" s="109"/>
      <c r="BV284" s="109"/>
      <c r="BW284" s="109"/>
      <c r="BX284" s="109"/>
      <c r="BY284" s="109"/>
      <c r="BZ284" s="109"/>
      <c r="CA284" s="109"/>
      <c r="CB284" s="109"/>
      <c r="CC284" s="109"/>
      <c r="CD284" s="109"/>
      <c r="CE284" s="109"/>
      <c r="CF284" s="109"/>
    </row>
    <row r="285" spans="10:84">
      <c r="J285" s="109"/>
      <c r="K285" s="109"/>
      <c r="L285" s="109"/>
      <c r="M285" s="109"/>
      <c r="N285" s="109"/>
      <c r="O285" s="109"/>
      <c r="P285" s="109"/>
      <c r="Q285" s="109"/>
      <c r="R285" s="109"/>
      <c r="S285" s="109"/>
      <c r="T285" s="109"/>
      <c r="U285" s="109"/>
      <c r="V285" s="109"/>
      <c r="W285" s="109"/>
      <c r="X285" s="109"/>
      <c r="Y285" s="109"/>
      <c r="Z285" s="109"/>
      <c r="AA285" s="109"/>
      <c r="AB285" s="109"/>
      <c r="AC285" s="109"/>
      <c r="AD285" s="109"/>
      <c r="AE285" s="109"/>
      <c r="AF285" s="109"/>
      <c r="AG285" s="109"/>
      <c r="AH285" s="109"/>
      <c r="AI285" s="109"/>
      <c r="AJ285" s="109"/>
      <c r="AK285" s="109"/>
      <c r="AL285" s="109"/>
      <c r="AM285" s="109"/>
      <c r="AN285" s="109"/>
      <c r="AO285" s="109"/>
      <c r="AP285" s="109"/>
      <c r="AQ285" s="109"/>
      <c r="AR285" s="109"/>
      <c r="AS285" s="109"/>
      <c r="AT285" s="109"/>
      <c r="AU285" s="109"/>
      <c r="AV285" s="109"/>
      <c r="AW285" s="109"/>
      <c r="AX285" s="109"/>
      <c r="AY285" s="109"/>
      <c r="AZ285" s="109"/>
      <c r="BA285" s="109"/>
      <c r="BB285" s="109"/>
      <c r="BC285" s="109"/>
      <c r="BD285" s="109"/>
      <c r="BE285" s="109"/>
      <c r="BF285" s="109"/>
      <c r="BG285" s="109"/>
      <c r="BH285" s="109"/>
      <c r="BI285" s="109"/>
      <c r="BJ285" s="109"/>
      <c r="BK285" s="109"/>
      <c r="BL285" s="109"/>
      <c r="BM285" s="109"/>
      <c r="BN285" s="109"/>
      <c r="BO285" s="109"/>
      <c r="BP285" s="109"/>
      <c r="BQ285" s="109"/>
      <c r="BR285" s="109"/>
      <c r="BS285" s="109"/>
      <c r="BT285" s="109"/>
      <c r="BU285" s="109"/>
      <c r="BV285" s="109"/>
      <c r="BW285" s="109"/>
      <c r="BX285" s="109"/>
      <c r="BY285" s="109"/>
      <c r="BZ285" s="109"/>
      <c r="CA285" s="109"/>
      <c r="CB285" s="109"/>
      <c r="CC285" s="109"/>
      <c r="CD285" s="109"/>
      <c r="CE285" s="109"/>
      <c r="CF285" s="109"/>
    </row>
    <row r="286" spans="10:84">
      <c r="J286" s="109"/>
      <c r="K286" s="109"/>
      <c r="L286" s="109"/>
      <c r="M286" s="109"/>
      <c r="N286" s="109"/>
      <c r="O286" s="109"/>
      <c r="P286" s="109"/>
      <c r="Q286" s="109"/>
      <c r="R286" s="109"/>
      <c r="S286" s="109"/>
      <c r="T286" s="109"/>
      <c r="U286" s="109"/>
      <c r="V286" s="109"/>
      <c r="W286" s="109"/>
      <c r="X286" s="109"/>
      <c r="Y286" s="109"/>
      <c r="Z286" s="109"/>
      <c r="AA286" s="109"/>
      <c r="AB286" s="109"/>
      <c r="AC286" s="109"/>
      <c r="AD286" s="109"/>
      <c r="AE286" s="109"/>
      <c r="AF286" s="109"/>
      <c r="AG286" s="109"/>
      <c r="AH286" s="109"/>
      <c r="AI286" s="109"/>
      <c r="AJ286" s="109"/>
      <c r="AK286" s="109"/>
      <c r="AL286" s="109"/>
      <c r="AM286" s="109"/>
      <c r="AN286" s="109"/>
      <c r="AO286" s="109"/>
      <c r="AP286" s="109"/>
      <c r="AQ286" s="109"/>
      <c r="AR286" s="109"/>
      <c r="AS286" s="109"/>
      <c r="AT286" s="109"/>
      <c r="AU286" s="109"/>
      <c r="AV286" s="109"/>
      <c r="AW286" s="109"/>
      <c r="AX286" s="109"/>
      <c r="AY286" s="109"/>
      <c r="AZ286" s="109"/>
      <c r="BA286" s="109"/>
      <c r="BB286" s="109"/>
      <c r="BC286" s="109"/>
      <c r="BD286" s="109"/>
      <c r="BE286" s="109"/>
      <c r="BF286" s="109"/>
      <c r="BG286" s="109"/>
      <c r="BH286" s="109"/>
      <c r="BI286" s="109"/>
      <c r="BJ286" s="109"/>
      <c r="BK286" s="109"/>
      <c r="BL286" s="109"/>
      <c r="BM286" s="109"/>
      <c r="BN286" s="109"/>
      <c r="BO286" s="109"/>
      <c r="BP286" s="109"/>
      <c r="BQ286" s="109"/>
      <c r="BR286" s="109"/>
      <c r="BS286" s="109"/>
      <c r="BT286" s="109"/>
      <c r="BU286" s="109"/>
      <c r="BV286" s="109"/>
      <c r="BW286" s="109"/>
      <c r="BX286" s="109"/>
      <c r="BY286" s="109"/>
      <c r="BZ286" s="109"/>
      <c r="CA286" s="109"/>
      <c r="CB286" s="109"/>
      <c r="CC286" s="109"/>
      <c r="CD286" s="109"/>
      <c r="CE286" s="109"/>
      <c r="CF286" s="109"/>
    </row>
    <row r="287" spans="10:84">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109"/>
      <c r="AG287" s="109"/>
      <c r="AH287" s="109"/>
      <c r="AI287" s="109"/>
      <c r="AJ287" s="109"/>
      <c r="AK287" s="109"/>
      <c r="AL287" s="109"/>
      <c r="AM287" s="109"/>
      <c r="AN287" s="109"/>
      <c r="AO287" s="109"/>
      <c r="AP287" s="109"/>
      <c r="AQ287" s="109"/>
      <c r="AR287" s="109"/>
      <c r="AS287" s="109"/>
      <c r="AT287" s="109"/>
      <c r="AU287" s="109"/>
      <c r="AV287" s="109"/>
      <c r="AW287" s="109"/>
      <c r="AX287" s="109"/>
      <c r="AY287" s="109"/>
      <c r="AZ287" s="109"/>
      <c r="BA287" s="109"/>
      <c r="BB287" s="109"/>
      <c r="BC287" s="109"/>
      <c r="BD287" s="109"/>
      <c r="BE287" s="109"/>
      <c r="BF287" s="109"/>
      <c r="BG287" s="109"/>
      <c r="BH287" s="109"/>
      <c r="BI287" s="109"/>
      <c r="BJ287" s="109"/>
      <c r="BK287" s="109"/>
      <c r="BL287" s="109"/>
      <c r="BM287" s="109"/>
      <c r="BN287" s="109"/>
      <c r="BO287" s="109"/>
      <c r="BP287" s="109"/>
      <c r="BQ287" s="109"/>
      <c r="BR287" s="109"/>
      <c r="BS287" s="109"/>
      <c r="BT287" s="109"/>
      <c r="BU287" s="109"/>
      <c r="BV287" s="109"/>
      <c r="BW287" s="109"/>
      <c r="BX287" s="109"/>
      <c r="BY287" s="109"/>
      <c r="BZ287" s="109"/>
      <c r="CA287" s="109"/>
      <c r="CB287" s="109"/>
      <c r="CC287" s="109"/>
      <c r="CD287" s="109"/>
      <c r="CE287" s="109"/>
      <c r="CF287" s="109"/>
    </row>
    <row r="288" spans="10:84">
      <c r="J288" s="109"/>
      <c r="K288" s="109"/>
      <c r="L288" s="109"/>
      <c r="M288" s="109"/>
      <c r="N288" s="109"/>
      <c r="O288" s="109"/>
      <c r="P288" s="109"/>
      <c r="Q288" s="109"/>
      <c r="R288" s="109"/>
      <c r="S288" s="109"/>
      <c r="T288" s="109"/>
      <c r="U288" s="109"/>
      <c r="V288" s="109"/>
      <c r="W288" s="109"/>
      <c r="X288" s="109"/>
      <c r="Y288" s="109"/>
      <c r="Z288" s="109"/>
      <c r="AA288" s="109"/>
      <c r="AB288" s="109"/>
      <c r="AC288" s="109"/>
      <c r="AD288" s="109"/>
      <c r="AE288" s="109"/>
      <c r="AF288" s="109"/>
      <c r="AG288" s="109"/>
      <c r="AH288" s="109"/>
      <c r="AI288" s="109"/>
      <c r="AJ288" s="109"/>
      <c r="AK288" s="109"/>
      <c r="AL288" s="109"/>
      <c r="AM288" s="109"/>
      <c r="AN288" s="109"/>
      <c r="AO288" s="109"/>
      <c r="AP288" s="109"/>
      <c r="AQ288" s="109"/>
      <c r="AR288" s="109"/>
      <c r="AS288" s="109"/>
      <c r="AT288" s="109"/>
      <c r="AU288" s="109"/>
      <c r="AV288" s="109"/>
      <c r="AW288" s="109"/>
      <c r="AX288" s="109"/>
      <c r="AY288" s="109"/>
      <c r="AZ288" s="109"/>
      <c r="BA288" s="109"/>
      <c r="BB288" s="109"/>
      <c r="BC288" s="109"/>
      <c r="BD288" s="109"/>
      <c r="BE288" s="109"/>
      <c r="BF288" s="109"/>
      <c r="BG288" s="109"/>
      <c r="BH288" s="109"/>
      <c r="BI288" s="109"/>
      <c r="BJ288" s="109"/>
      <c r="BK288" s="109"/>
      <c r="BL288" s="109"/>
      <c r="BM288" s="109"/>
      <c r="BN288" s="109"/>
      <c r="BO288" s="109"/>
      <c r="BP288" s="109"/>
      <c r="BQ288" s="109"/>
      <c r="BR288" s="109"/>
      <c r="BS288" s="109"/>
      <c r="BT288" s="109"/>
      <c r="BU288" s="109"/>
      <c r="BV288" s="109"/>
      <c r="BW288" s="109"/>
      <c r="BX288" s="109"/>
      <c r="BY288" s="109"/>
      <c r="BZ288" s="109"/>
      <c r="CA288" s="109"/>
      <c r="CB288" s="109"/>
      <c r="CC288" s="109"/>
      <c r="CD288" s="109"/>
      <c r="CE288" s="109"/>
      <c r="CF288" s="109"/>
    </row>
    <row r="289" spans="10:84">
      <c r="J289" s="109"/>
      <c r="K289" s="109"/>
      <c r="L289" s="109"/>
      <c r="M289" s="109"/>
      <c r="N289" s="109"/>
      <c r="O289" s="109"/>
      <c r="P289" s="109"/>
      <c r="Q289" s="109"/>
      <c r="R289" s="109"/>
      <c r="S289" s="109"/>
      <c r="T289" s="109"/>
      <c r="U289" s="109"/>
      <c r="V289" s="109"/>
      <c r="W289" s="109"/>
      <c r="X289" s="109"/>
      <c r="Y289" s="109"/>
      <c r="Z289" s="109"/>
      <c r="AA289" s="109"/>
      <c r="AB289" s="109"/>
      <c r="AC289" s="109"/>
      <c r="AD289" s="109"/>
      <c r="AE289" s="109"/>
      <c r="AF289" s="109"/>
      <c r="AG289" s="109"/>
      <c r="AH289" s="109"/>
      <c r="AI289" s="109"/>
      <c r="AJ289" s="109"/>
      <c r="AK289" s="109"/>
      <c r="AL289" s="109"/>
      <c r="AM289" s="109"/>
      <c r="AN289" s="109"/>
      <c r="AO289" s="109"/>
      <c r="AP289" s="109"/>
      <c r="AQ289" s="109"/>
      <c r="AR289" s="109"/>
      <c r="AS289" s="109"/>
      <c r="AT289" s="109"/>
      <c r="AU289" s="109"/>
      <c r="AV289" s="109"/>
      <c r="AW289" s="109"/>
      <c r="AX289" s="109"/>
      <c r="AY289" s="109"/>
      <c r="AZ289" s="109"/>
      <c r="BA289" s="109"/>
      <c r="BB289" s="109"/>
      <c r="BC289" s="109"/>
      <c r="BD289" s="109"/>
      <c r="BE289" s="109"/>
      <c r="BF289" s="109"/>
      <c r="BG289" s="109"/>
      <c r="BH289" s="109"/>
      <c r="BI289" s="109"/>
      <c r="BJ289" s="109"/>
      <c r="BK289" s="109"/>
      <c r="BL289" s="109"/>
      <c r="BM289" s="109"/>
      <c r="BN289" s="109"/>
      <c r="BO289" s="109"/>
      <c r="BP289" s="109"/>
      <c r="BQ289" s="109"/>
      <c r="BR289" s="109"/>
      <c r="BS289" s="109"/>
      <c r="BT289" s="109"/>
      <c r="BU289" s="109"/>
      <c r="BV289" s="109"/>
      <c r="BW289" s="109"/>
      <c r="BX289" s="109"/>
      <c r="BY289" s="109"/>
      <c r="BZ289" s="109"/>
      <c r="CA289" s="109"/>
      <c r="CB289" s="109"/>
      <c r="CC289" s="109"/>
      <c r="CD289" s="109"/>
      <c r="CE289" s="109"/>
      <c r="CF289" s="109"/>
    </row>
    <row r="290" spans="10:84">
      <c r="J290" s="109"/>
      <c r="K290" s="109"/>
      <c r="L290" s="109"/>
      <c r="M290" s="109"/>
      <c r="N290" s="109"/>
      <c r="O290" s="109"/>
      <c r="P290" s="109"/>
      <c r="Q290" s="109"/>
      <c r="R290" s="109"/>
      <c r="S290" s="109"/>
      <c r="T290" s="109"/>
      <c r="U290" s="109"/>
      <c r="V290" s="109"/>
      <c r="W290" s="109"/>
      <c r="X290" s="109"/>
      <c r="Y290" s="109"/>
      <c r="Z290" s="109"/>
      <c r="AA290" s="109"/>
      <c r="AB290" s="109"/>
      <c r="AC290" s="109"/>
      <c r="AD290" s="109"/>
      <c r="AE290" s="109"/>
      <c r="AF290" s="109"/>
      <c r="AG290" s="109"/>
      <c r="AH290" s="109"/>
      <c r="AI290" s="109"/>
      <c r="AJ290" s="109"/>
      <c r="AK290" s="109"/>
      <c r="AL290" s="109"/>
      <c r="AM290" s="109"/>
      <c r="AN290" s="109"/>
      <c r="AO290" s="109"/>
      <c r="AP290" s="109"/>
      <c r="AQ290" s="109"/>
      <c r="AR290" s="109"/>
      <c r="AS290" s="109"/>
      <c r="AT290" s="109"/>
      <c r="AU290" s="109"/>
      <c r="AV290" s="109"/>
      <c r="AW290" s="109"/>
      <c r="AX290" s="109"/>
      <c r="AY290" s="109"/>
      <c r="AZ290" s="109"/>
      <c r="BA290" s="109"/>
      <c r="BB290" s="109"/>
      <c r="BC290" s="109"/>
      <c r="BD290" s="109"/>
      <c r="BE290" s="109"/>
      <c r="BF290" s="109"/>
      <c r="BG290" s="109"/>
      <c r="BH290" s="109"/>
      <c r="BI290" s="109"/>
      <c r="BJ290" s="109"/>
      <c r="BK290" s="109"/>
      <c r="BL290" s="109"/>
      <c r="BM290" s="109"/>
      <c r="BN290" s="109"/>
      <c r="BO290" s="109"/>
      <c r="BP290" s="109"/>
      <c r="BQ290" s="109"/>
      <c r="BR290" s="109"/>
      <c r="BS290" s="109"/>
      <c r="BT290" s="109"/>
      <c r="BU290" s="109"/>
      <c r="BV290" s="109"/>
      <c r="BW290" s="109"/>
      <c r="BX290" s="109"/>
      <c r="BY290" s="109"/>
      <c r="BZ290" s="109"/>
      <c r="CA290" s="109"/>
      <c r="CB290" s="109"/>
      <c r="CC290" s="109"/>
      <c r="CD290" s="109"/>
      <c r="CE290" s="109"/>
      <c r="CF290" s="109"/>
    </row>
    <row r="291" spans="10:84">
      <c r="J291" s="109"/>
      <c r="K291" s="109"/>
      <c r="L291" s="109"/>
      <c r="M291" s="109"/>
      <c r="N291" s="109"/>
      <c r="O291" s="109"/>
      <c r="P291" s="109"/>
      <c r="Q291" s="109"/>
      <c r="R291" s="109"/>
      <c r="S291" s="109"/>
      <c r="T291" s="109"/>
      <c r="U291" s="109"/>
      <c r="V291" s="109"/>
      <c r="W291" s="109"/>
      <c r="X291" s="109"/>
      <c r="Y291" s="109"/>
      <c r="Z291" s="109"/>
      <c r="AA291" s="109"/>
      <c r="AB291" s="109"/>
      <c r="AC291" s="109"/>
      <c r="AD291" s="109"/>
      <c r="AE291" s="109"/>
      <c r="AF291" s="109"/>
      <c r="AG291" s="109"/>
      <c r="AH291" s="109"/>
      <c r="AI291" s="109"/>
      <c r="AJ291" s="109"/>
      <c r="AK291" s="109"/>
      <c r="AL291" s="109"/>
      <c r="AM291" s="109"/>
      <c r="AN291" s="109"/>
      <c r="AO291" s="109"/>
      <c r="AP291" s="109"/>
      <c r="AQ291" s="109"/>
      <c r="AR291" s="109"/>
      <c r="AS291" s="109"/>
      <c r="AT291" s="109"/>
      <c r="AU291" s="109"/>
      <c r="AV291" s="109"/>
      <c r="AW291" s="109"/>
      <c r="AX291" s="109"/>
      <c r="AY291" s="109"/>
      <c r="AZ291" s="109"/>
      <c r="BA291" s="109"/>
      <c r="BB291" s="109"/>
      <c r="BC291" s="109"/>
      <c r="BD291" s="109"/>
      <c r="BE291" s="109"/>
      <c r="BF291" s="109"/>
      <c r="BG291" s="109"/>
      <c r="BH291" s="109"/>
      <c r="BI291" s="109"/>
      <c r="BJ291" s="109"/>
      <c r="BK291" s="109"/>
      <c r="BL291" s="109"/>
      <c r="BM291" s="109"/>
      <c r="BN291" s="109"/>
      <c r="BO291" s="109"/>
      <c r="BP291" s="109"/>
      <c r="BQ291" s="109"/>
      <c r="BR291" s="109"/>
      <c r="BS291" s="109"/>
      <c r="BT291" s="109"/>
      <c r="BU291" s="109"/>
      <c r="BV291" s="109"/>
      <c r="BW291" s="109"/>
      <c r="BX291" s="109"/>
      <c r="BY291" s="109"/>
      <c r="BZ291" s="109"/>
      <c r="CA291" s="109"/>
      <c r="CB291" s="109"/>
      <c r="CC291" s="109"/>
      <c r="CD291" s="109"/>
      <c r="CE291" s="109"/>
      <c r="CF291" s="109"/>
    </row>
    <row r="292" spans="10:84">
      <c r="J292" s="109"/>
      <c r="K292" s="109"/>
      <c r="L292" s="109"/>
      <c r="M292" s="109"/>
      <c r="N292" s="109"/>
      <c r="O292" s="109"/>
      <c r="P292" s="109"/>
      <c r="Q292" s="109"/>
      <c r="R292" s="109"/>
      <c r="S292" s="109"/>
      <c r="T292" s="109"/>
      <c r="U292" s="109"/>
      <c r="V292" s="109"/>
      <c r="W292" s="109"/>
      <c r="X292" s="109"/>
      <c r="Y292" s="109"/>
      <c r="Z292" s="109"/>
      <c r="AA292" s="109"/>
      <c r="AB292" s="109"/>
      <c r="AC292" s="109"/>
      <c r="AD292" s="109"/>
      <c r="AE292" s="109"/>
      <c r="AF292" s="109"/>
      <c r="AG292" s="109"/>
      <c r="AH292" s="109"/>
      <c r="AI292" s="109"/>
      <c r="AJ292" s="109"/>
      <c r="AK292" s="109"/>
      <c r="AL292" s="109"/>
      <c r="AM292" s="109"/>
      <c r="AN292" s="109"/>
      <c r="AO292" s="109"/>
      <c r="AP292" s="109"/>
      <c r="AQ292" s="109"/>
      <c r="AR292" s="109"/>
      <c r="AS292" s="109"/>
      <c r="AT292" s="109"/>
      <c r="AU292" s="109"/>
      <c r="AV292" s="109"/>
      <c r="AW292" s="109"/>
      <c r="AX292" s="109"/>
      <c r="AY292" s="109"/>
      <c r="AZ292" s="109"/>
      <c r="BA292" s="109"/>
      <c r="BB292" s="109"/>
      <c r="BC292" s="109"/>
      <c r="BD292" s="109"/>
      <c r="BE292" s="109"/>
      <c r="BF292" s="109"/>
      <c r="BG292" s="109"/>
      <c r="BH292" s="109"/>
      <c r="BI292" s="109"/>
      <c r="BJ292" s="109"/>
      <c r="BK292" s="109"/>
      <c r="BL292" s="109"/>
      <c r="BM292" s="109"/>
      <c r="BN292" s="109"/>
      <c r="BO292" s="109"/>
      <c r="BP292" s="109"/>
      <c r="BQ292" s="109"/>
      <c r="BR292" s="109"/>
      <c r="BS292" s="109"/>
      <c r="BT292" s="109"/>
      <c r="BU292" s="109"/>
      <c r="BV292" s="109"/>
      <c r="BW292" s="109"/>
      <c r="BX292" s="109"/>
      <c r="BY292" s="109"/>
      <c r="BZ292" s="109"/>
      <c r="CA292" s="109"/>
      <c r="CB292" s="109"/>
      <c r="CC292" s="109"/>
      <c r="CD292" s="109"/>
      <c r="CE292" s="109"/>
      <c r="CF292" s="109"/>
    </row>
    <row r="293" spans="10:84">
      <c r="J293" s="109"/>
      <c r="K293" s="109"/>
      <c r="L293" s="109"/>
      <c r="M293" s="109"/>
      <c r="N293" s="109"/>
      <c r="O293" s="109"/>
      <c r="P293" s="109"/>
      <c r="Q293" s="109"/>
      <c r="R293" s="109"/>
      <c r="S293" s="109"/>
      <c r="T293" s="109"/>
      <c r="U293" s="109"/>
      <c r="V293" s="109"/>
      <c r="W293" s="109"/>
      <c r="X293" s="109"/>
      <c r="Y293" s="109"/>
      <c r="Z293" s="109"/>
      <c r="AA293" s="109"/>
      <c r="AB293" s="109"/>
      <c r="AC293" s="109"/>
      <c r="AD293" s="109"/>
      <c r="AE293" s="109"/>
      <c r="AF293" s="109"/>
      <c r="AG293" s="109"/>
      <c r="AH293" s="109"/>
      <c r="AI293" s="109"/>
      <c r="AJ293" s="109"/>
      <c r="AK293" s="109"/>
      <c r="AL293" s="109"/>
      <c r="AM293" s="109"/>
      <c r="AN293" s="109"/>
      <c r="AO293" s="109"/>
      <c r="AP293" s="109"/>
      <c r="AQ293" s="109"/>
      <c r="AR293" s="109"/>
      <c r="AS293" s="109"/>
      <c r="AT293" s="109"/>
      <c r="AU293" s="109"/>
      <c r="AV293" s="109"/>
      <c r="AW293" s="109"/>
      <c r="AX293" s="109"/>
      <c r="AY293" s="109"/>
      <c r="AZ293" s="109"/>
      <c r="BA293" s="109"/>
      <c r="BB293" s="109"/>
      <c r="BC293" s="109"/>
      <c r="BD293" s="109"/>
      <c r="BE293" s="109"/>
      <c r="BF293" s="109"/>
      <c r="BG293" s="109"/>
      <c r="BH293" s="109"/>
      <c r="BI293" s="109"/>
      <c r="BJ293" s="109"/>
      <c r="BK293" s="109"/>
      <c r="BL293" s="109"/>
      <c r="BM293" s="109"/>
      <c r="BN293" s="109"/>
      <c r="BO293" s="109"/>
      <c r="BP293" s="109"/>
      <c r="BQ293" s="109"/>
      <c r="BR293" s="109"/>
      <c r="BS293" s="109"/>
      <c r="BT293" s="109"/>
      <c r="BU293" s="109"/>
      <c r="BV293" s="109"/>
      <c r="BW293" s="109"/>
      <c r="BX293" s="109"/>
      <c r="BY293" s="109"/>
      <c r="BZ293" s="109"/>
      <c r="CA293" s="109"/>
      <c r="CB293" s="109"/>
      <c r="CC293" s="109"/>
      <c r="CD293" s="109"/>
      <c r="CE293" s="109"/>
      <c r="CF293" s="109"/>
    </row>
    <row r="294" spans="10:84">
      <c r="J294" s="109"/>
      <c r="K294" s="109"/>
      <c r="L294" s="109"/>
      <c r="M294" s="109"/>
      <c r="N294" s="109"/>
      <c r="O294" s="109"/>
      <c r="P294" s="109"/>
      <c r="Q294" s="109"/>
      <c r="R294" s="109"/>
      <c r="S294" s="109"/>
      <c r="T294" s="109"/>
      <c r="U294" s="109"/>
      <c r="V294" s="109"/>
      <c r="W294" s="109"/>
      <c r="X294" s="109"/>
      <c r="Y294" s="109"/>
      <c r="Z294" s="109"/>
      <c r="AA294" s="109"/>
      <c r="AB294" s="109"/>
      <c r="AC294" s="109"/>
      <c r="AD294" s="109"/>
      <c r="AE294" s="109"/>
      <c r="AF294" s="109"/>
      <c r="AG294" s="109"/>
      <c r="AH294" s="109"/>
      <c r="AI294" s="109"/>
      <c r="AJ294" s="109"/>
      <c r="AK294" s="109"/>
      <c r="AL294" s="109"/>
      <c r="AM294" s="109"/>
      <c r="AN294" s="109"/>
      <c r="AO294" s="109"/>
      <c r="AP294" s="109"/>
      <c r="AQ294" s="109"/>
      <c r="AR294" s="109"/>
      <c r="AS294" s="109"/>
      <c r="AT294" s="109"/>
      <c r="AU294" s="109"/>
      <c r="AV294" s="109"/>
      <c r="AW294" s="109"/>
      <c r="AX294" s="109"/>
      <c r="AY294" s="109"/>
      <c r="AZ294" s="109"/>
      <c r="BA294" s="109"/>
      <c r="BB294" s="109"/>
      <c r="BC294" s="109"/>
      <c r="BD294" s="109"/>
      <c r="BE294" s="109"/>
      <c r="BF294" s="109"/>
      <c r="BG294" s="109"/>
      <c r="BH294" s="109"/>
      <c r="BI294" s="109"/>
      <c r="BJ294" s="109"/>
      <c r="BK294" s="109"/>
      <c r="BL294" s="109"/>
      <c r="BM294" s="109"/>
      <c r="BN294" s="109"/>
      <c r="BO294" s="109"/>
      <c r="BP294" s="109"/>
      <c r="BQ294" s="109"/>
      <c r="BR294" s="109"/>
      <c r="BS294" s="109"/>
      <c r="BT294" s="109"/>
      <c r="BU294" s="109"/>
      <c r="BV294" s="109"/>
      <c r="BW294" s="109"/>
      <c r="BX294" s="109"/>
      <c r="BY294" s="109"/>
      <c r="BZ294" s="109"/>
      <c r="CA294" s="109"/>
      <c r="CB294" s="109"/>
      <c r="CC294" s="109"/>
      <c r="CD294" s="109"/>
      <c r="CE294" s="109"/>
      <c r="CF294" s="109"/>
    </row>
    <row r="295" spans="10:84">
      <c r="J295" s="109"/>
      <c r="K295" s="109"/>
      <c r="L295" s="109"/>
      <c r="M295" s="109"/>
      <c r="N295" s="109"/>
      <c r="O295" s="109"/>
      <c r="P295" s="109"/>
      <c r="Q295" s="109"/>
      <c r="R295" s="109"/>
      <c r="S295" s="109"/>
      <c r="T295" s="109"/>
      <c r="U295" s="109"/>
      <c r="V295" s="109"/>
      <c r="W295" s="109"/>
      <c r="X295" s="109"/>
      <c r="Y295" s="109"/>
      <c r="Z295" s="109"/>
      <c r="AA295" s="109"/>
      <c r="AB295" s="109"/>
      <c r="AC295" s="109"/>
      <c r="AD295" s="109"/>
      <c r="AE295" s="109"/>
      <c r="AF295" s="109"/>
      <c r="AG295" s="109"/>
      <c r="AH295" s="109"/>
      <c r="AI295" s="109"/>
      <c r="AJ295" s="109"/>
      <c r="AK295" s="109"/>
      <c r="AL295" s="109"/>
      <c r="AM295" s="109"/>
      <c r="AN295" s="109"/>
      <c r="AO295" s="109"/>
      <c r="AP295" s="109"/>
      <c r="AQ295" s="109"/>
      <c r="AR295" s="109"/>
      <c r="AS295" s="109"/>
      <c r="AT295" s="109"/>
      <c r="AU295" s="109"/>
      <c r="AV295" s="109"/>
      <c r="AW295" s="109"/>
      <c r="AX295" s="109"/>
      <c r="AY295" s="109"/>
      <c r="AZ295" s="109"/>
      <c r="BA295" s="109"/>
      <c r="BB295" s="109"/>
      <c r="BC295" s="109"/>
      <c r="BD295" s="109"/>
      <c r="BE295" s="109"/>
      <c r="BF295" s="109"/>
      <c r="BG295" s="109"/>
      <c r="BH295" s="109"/>
      <c r="BI295" s="109"/>
      <c r="BJ295" s="109"/>
      <c r="BK295" s="109"/>
      <c r="BL295" s="109"/>
      <c r="BM295" s="109"/>
      <c r="BN295" s="109"/>
      <c r="BO295" s="109"/>
      <c r="BP295" s="109"/>
      <c r="BQ295" s="109"/>
      <c r="BR295" s="109"/>
      <c r="BS295" s="109"/>
      <c r="BT295" s="109"/>
      <c r="BU295" s="109"/>
      <c r="BV295" s="109"/>
      <c r="BW295" s="109"/>
      <c r="BX295" s="109"/>
      <c r="BY295" s="109"/>
      <c r="BZ295" s="109"/>
      <c r="CA295" s="109"/>
      <c r="CB295" s="109"/>
      <c r="CC295" s="109"/>
      <c r="CD295" s="109"/>
      <c r="CE295" s="109"/>
      <c r="CF295" s="109"/>
    </row>
    <row r="296" spans="10:84">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109"/>
      <c r="AJ296" s="109"/>
      <c r="AK296" s="109"/>
      <c r="AL296" s="109"/>
      <c r="AM296" s="109"/>
      <c r="AN296" s="109"/>
      <c r="AO296" s="109"/>
      <c r="AP296" s="109"/>
      <c r="AQ296" s="109"/>
      <c r="AR296" s="109"/>
      <c r="AS296" s="109"/>
      <c r="AT296" s="109"/>
      <c r="AU296" s="109"/>
      <c r="AV296" s="109"/>
      <c r="AW296" s="109"/>
      <c r="AX296" s="109"/>
      <c r="AY296" s="109"/>
      <c r="AZ296" s="109"/>
      <c r="BA296" s="109"/>
      <c r="BB296" s="109"/>
      <c r="BC296" s="109"/>
      <c r="BD296" s="109"/>
      <c r="BE296" s="109"/>
      <c r="BF296" s="109"/>
      <c r="BG296" s="109"/>
      <c r="BH296" s="109"/>
      <c r="BI296" s="109"/>
      <c r="BJ296" s="109"/>
      <c r="BK296" s="109"/>
      <c r="BL296" s="109"/>
      <c r="BM296" s="109"/>
      <c r="BN296" s="109"/>
      <c r="BO296" s="109"/>
      <c r="BP296" s="109"/>
      <c r="BQ296" s="109"/>
      <c r="BR296" s="109"/>
      <c r="BS296" s="109"/>
      <c r="BT296" s="109"/>
      <c r="BU296" s="109"/>
      <c r="BV296" s="109"/>
      <c r="BW296" s="109"/>
      <c r="BX296" s="109"/>
      <c r="BY296" s="109"/>
      <c r="BZ296" s="109"/>
      <c r="CA296" s="109"/>
      <c r="CB296" s="109"/>
      <c r="CC296" s="109"/>
      <c r="CD296" s="109"/>
      <c r="CE296" s="109"/>
      <c r="CF296" s="109"/>
    </row>
    <row r="297" spans="10:84">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c r="AJ297" s="109"/>
      <c r="AK297" s="109"/>
      <c r="AL297" s="109"/>
      <c r="AM297" s="109"/>
      <c r="AN297" s="109"/>
      <c r="AO297" s="109"/>
      <c r="AP297" s="109"/>
      <c r="AQ297" s="109"/>
      <c r="AR297" s="109"/>
      <c r="AS297" s="109"/>
      <c r="AT297" s="109"/>
      <c r="AU297" s="109"/>
      <c r="AV297" s="109"/>
      <c r="AW297" s="109"/>
      <c r="AX297" s="109"/>
      <c r="AY297" s="109"/>
      <c r="AZ297" s="109"/>
      <c r="BA297" s="109"/>
      <c r="BB297" s="109"/>
      <c r="BC297" s="109"/>
      <c r="BD297" s="109"/>
      <c r="BE297" s="109"/>
      <c r="BF297" s="109"/>
      <c r="BG297" s="109"/>
      <c r="BH297" s="109"/>
      <c r="BI297" s="109"/>
      <c r="BJ297" s="109"/>
      <c r="BK297" s="109"/>
      <c r="BL297" s="109"/>
      <c r="BM297" s="109"/>
      <c r="BN297" s="109"/>
      <c r="BO297" s="109"/>
      <c r="BP297" s="109"/>
      <c r="BQ297" s="109"/>
      <c r="BR297" s="109"/>
      <c r="BS297" s="109"/>
      <c r="BT297" s="109"/>
      <c r="BU297" s="109"/>
      <c r="BV297" s="109"/>
      <c r="BW297" s="109"/>
      <c r="BX297" s="109"/>
      <c r="BY297" s="109"/>
      <c r="BZ297" s="109"/>
      <c r="CA297" s="109"/>
      <c r="CB297" s="109"/>
      <c r="CC297" s="109"/>
      <c r="CD297" s="109"/>
      <c r="CE297" s="109"/>
      <c r="CF297" s="109"/>
    </row>
    <row r="298" spans="10:84">
      <c r="J298" s="109"/>
      <c r="K298" s="109"/>
      <c r="L298" s="109"/>
      <c r="M298" s="109"/>
      <c r="N298" s="109"/>
      <c r="O298" s="109"/>
      <c r="P298" s="109"/>
      <c r="Q298" s="109"/>
      <c r="R298" s="109"/>
      <c r="S298" s="109"/>
      <c r="T298" s="109"/>
      <c r="U298" s="109"/>
      <c r="V298" s="109"/>
      <c r="W298" s="109"/>
      <c r="X298" s="109"/>
      <c r="Y298" s="109"/>
      <c r="Z298" s="109"/>
      <c r="AA298" s="109"/>
      <c r="AB298" s="109"/>
      <c r="AC298" s="109"/>
      <c r="AD298" s="109"/>
      <c r="AE298" s="109"/>
      <c r="AF298" s="109"/>
      <c r="AG298" s="109"/>
      <c r="AH298" s="109"/>
      <c r="AI298" s="109"/>
      <c r="AJ298" s="109"/>
      <c r="AK298" s="109"/>
      <c r="AL298" s="109"/>
      <c r="AM298" s="109"/>
      <c r="AN298" s="109"/>
      <c r="AO298" s="109"/>
      <c r="AP298" s="109"/>
      <c r="AQ298" s="109"/>
      <c r="AR298" s="109"/>
      <c r="AS298" s="109"/>
      <c r="AT298" s="109"/>
      <c r="AU298" s="109"/>
      <c r="AV298" s="109"/>
      <c r="AW298" s="109"/>
      <c r="AX298" s="109"/>
      <c r="AY298" s="109"/>
      <c r="AZ298" s="109"/>
      <c r="BA298" s="109"/>
      <c r="BB298" s="109"/>
      <c r="BC298" s="109"/>
      <c r="BD298" s="109"/>
      <c r="BE298" s="109"/>
      <c r="BF298" s="109"/>
      <c r="BG298" s="109"/>
      <c r="BH298" s="109"/>
      <c r="BI298" s="109"/>
      <c r="BJ298" s="109"/>
      <c r="BK298" s="109"/>
      <c r="BL298" s="109"/>
      <c r="BM298" s="109"/>
      <c r="BN298" s="109"/>
      <c r="BO298" s="109"/>
      <c r="BP298" s="109"/>
      <c r="BQ298" s="109"/>
      <c r="BR298" s="109"/>
      <c r="BS298" s="109"/>
      <c r="BT298" s="109"/>
      <c r="BU298" s="109"/>
      <c r="BV298" s="109"/>
      <c r="BW298" s="109"/>
      <c r="BX298" s="109"/>
      <c r="BY298" s="109"/>
      <c r="BZ298" s="109"/>
      <c r="CA298" s="109"/>
      <c r="CB298" s="109"/>
      <c r="CC298" s="109"/>
      <c r="CD298" s="109"/>
      <c r="CE298" s="109"/>
      <c r="CF298" s="109"/>
    </row>
    <row r="299" spans="10:84">
      <c r="J299" s="109"/>
      <c r="K299" s="109"/>
      <c r="L299" s="109"/>
      <c r="M299" s="109"/>
      <c r="N299" s="109"/>
      <c r="O299" s="109"/>
      <c r="P299" s="109"/>
      <c r="Q299" s="109"/>
      <c r="R299" s="109"/>
      <c r="S299" s="109"/>
      <c r="T299" s="109"/>
      <c r="U299" s="109"/>
      <c r="V299" s="109"/>
      <c r="W299" s="109"/>
      <c r="X299" s="109"/>
      <c r="Y299" s="109"/>
      <c r="Z299" s="109"/>
      <c r="AA299" s="109"/>
      <c r="AB299" s="109"/>
      <c r="AC299" s="109"/>
      <c r="AD299" s="109"/>
      <c r="AE299" s="109"/>
      <c r="AF299" s="109"/>
      <c r="AG299" s="109"/>
      <c r="AH299" s="109"/>
      <c r="AI299" s="109"/>
      <c r="AJ299" s="109"/>
      <c r="AK299" s="109"/>
      <c r="AL299" s="109"/>
      <c r="AM299" s="109"/>
      <c r="AN299" s="109"/>
      <c r="AO299" s="109"/>
      <c r="AP299" s="109"/>
      <c r="AQ299" s="109"/>
      <c r="AR299" s="109"/>
      <c r="AS299" s="109"/>
      <c r="AT299" s="109"/>
      <c r="AU299" s="109"/>
      <c r="AV299" s="109"/>
      <c r="AW299" s="109"/>
      <c r="AX299" s="109"/>
      <c r="AY299" s="109"/>
      <c r="AZ299" s="109"/>
      <c r="BA299" s="109"/>
      <c r="BB299" s="109"/>
      <c r="BC299" s="109"/>
      <c r="BD299" s="109"/>
      <c r="BE299" s="109"/>
      <c r="BF299" s="109"/>
      <c r="BG299" s="109"/>
      <c r="BH299" s="109"/>
      <c r="BI299" s="109"/>
      <c r="BJ299" s="109"/>
      <c r="BK299" s="109"/>
      <c r="BL299" s="109"/>
      <c r="BM299" s="109"/>
      <c r="BN299" s="109"/>
      <c r="BO299" s="109"/>
      <c r="BP299" s="109"/>
      <c r="BQ299" s="109"/>
      <c r="BR299" s="109"/>
      <c r="BS299" s="109"/>
      <c r="BT299" s="109"/>
      <c r="BU299" s="109"/>
      <c r="BV299" s="109"/>
      <c r="BW299" s="109"/>
      <c r="BX299" s="109"/>
      <c r="BY299" s="109"/>
      <c r="BZ299" s="109"/>
      <c r="CA299" s="109"/>
      <c r="CB299" s="109"/>
      <c r="CC299" s="109"/>
      <c r="CD299" s="109"/>
      <c r="CE299" s="109"/>
      <c r="CF299" s="109"/>
    </row>
    <row r="300" spans="10:84">
      <c r="J300" s="109"/>
      <c r="K300" s="109"/>
      <c r="L300" s="109"/>
      <c r="M300" s="109"/>
      <c r="N300" s="109"/>
      <c r="O300" s="109"/>
      <c r="P300" s="109"/>
      <c r="Q300" s="109"/>
      <c r="R300" s="109"/>
      <c r="S300" s="109"/>
      <c r="T300" s="109"/>
      <c r="U300" s="109"/>
      <c r="V300" s="109"/>
      <c r="W300" s="109"/>
      <c r="X300" s="109"/>
      <c r="Y300" s="109"/>
      <c r="Z300" s="109"/>
      <c r="AA300" s="109"/>
      <c r="AB300" s="109"/>
      <c r="AC300" s="109"/>
      <c r="AD300" s="109"/>
      <c r="AE300" s="109"/>
      <c r="AF300" s="109"/>
      <c r="AG300" s="109"/>
      <c r="AH300" s="109"/>
      <c r="AI300" s="109"/>
      <c r="AJ300" s="109"/>
      <c r="AK300" s="109"/>
      <c r="AL300" s="109"/>
      <c r="AM300" s="109"/>
      <c r="AN300" s="109"/>
      <c r="AO300" s="109"/>
      <c r="AP300" s="109"/>
      <c r="AQ300" s="109"/>
      <c r="AR300" s="109"/>
      <c r="AS300" s="109"/>
      <c r="AT300" s="109"/>
      <c r="AU300" s="109"/>
      <c r="AV300" s="109"/>
      <c r="AW300" s="109"/>
      <c r="AX300" s="109"/>
      <c r="AY300" s="109"/>
      <c r="AZ300" s="109"/>
      <c r="BA300" s="109"/>
      <c r="BB300" s="109"/>
      <c r="BC300" s="109"/>
      <c r="BD300" s="109"/>
      <c r="BE300" s="109"/>
      <c r="BF300" s="109"/>
      <c r="BG300" s="109"/>
      <c r="BH300" s="109"/>
      <c r="BI300" s="109"/>
      <c r="BJ300" s="109"/>
      <c r="BK300" s="109"/>
      <c r="BL300" s="109"/>
      <c r="BM300" s="109"/>
      <c r="BN300" s="109"/>
      <c r="BO300" s="109"/>
      <c r="BP300" s="109"/>
      <c r="BQ300" s="109"/>
      <c r="BR300" s="109"/>
      <c r="BS300" s="109"/>
      <c r="BT300" s="109"/>
      <c r="BU300" s="109"/>
      <c r="BV300" s="109"/>
      <c r="BW300" s="109"/>
      <c r="BX300" s="109"/>
      <c r="BY300" s="109"/>
      <c r="BZ300" s="109"/>
      <c r="CA300" s="109"/>
      <c r="CB300" s="109"/>
      <c r="CC300" s="109"/>
      <c r="CD300" s="109"/>
      <c r="CE300" s="109"/>
      <c r="CF300" s="109"/>
    </row>
    <row r="301" spans="10:84">
      <c r="J301" s="109"/>
      <c r="K301" s="109"/>
      <c r="L301" s="109"/>
      <c r="M301" s="109"/>
      <c r="N301" s="109"/>
      <c r="O301" s="109"/>
      <c r="P301" s="109"/>
      <c r="Q301" s="109"/>
      <c r="R301" s="109"/>
      <c r="S301" s="109"/>
      <c r="T301" s="109"/>
      <c r="U301" s="109"/>
      <c r="V301" s="109"/>
      <c r="W301" s="109"/>
      <c r="X301" s="109"/>
      <c r="Y301" s="109"/>
      <c r="Z301" s="109"/>
      <c r="AA301" s="109"/>
      <c r="AB301" s="109"/>
      <c r="AC301" s="109"/>
      <c r="AD301" s="109"/>
      <c r="AE301" s="109"/>
      <c r="AF301" s="109"/>
      <c r="AG301" s="109"/>
      <c r="AH301" s="109"/>
      <c r="AI301" s="109"/>
      <c r="AJ301" s="109"/>
      <c r="AK301" s="109"/>
      <c r="AL301" s="109"/>
      <c r="AM301" s="109"/>
      <c r="AN301" s="109"/>
      <c r="AO301" s="109"/>
      <c r="AP301" s="109"/>
      <c r="AQ301" s="109"/>
      <c r="AR301" s="109"/>
      <c r="AS301" s="109"/>
      <c r="AT301" s="109"/>
      <c r="AU301" s="109"/>
      <c r="AV301" s="109"/>
      <c r="AW301" s="109"/>
      <c r="AX301" s="109"/>
      <c r="AY301" s="109"/>
      <c r="AZ301" s="109"/>
      <c r="BA301" s="109"/>
      <c r="BB301" s="109"/>
      <c r="BC301" s="109"/>
      <c r="BD301" s="109"/>
      <c r="BE301" s="109"/>
      <c r="BF301" s="109"/>
      <c r="BG301" s="109"/>
      <c r="BH301" s="109"/>
      <c r="BI301" s="109"/>
      <c r="BJ301" s="109"/>
      <c r="BK301" s="109"/>
      <c r="BL301" s="109"/>
      <c r="BM301" s="109"/>
      <c r="BN301" s="109"/>
      <c r="BO301" s="109"/>
      <c r="BP301" s="109"/>
      <c r="BQ301" s="109"/>
      <c r="BR301" s="109"/>
      <c r="BS301" s="109"/>
      <c r="BT301" s="109"/>
      <c r="BU301" s="109"/>
      <c r="BV301" s="109"/>
      <c r="BW301" s="109"/>
      <c r="BX301" s="109"/>
      <c r="BY301" s="109"/>
      <c r="BZ301" s="109"/>
      <c r="CA301" s="109"/>
      <c r="CB301" s="109"/>
      <c r="CC301" s="109"/>
      <c r="CD301" s="109"/>
      <c r="CE301" s="109"/>
      <c r="CF301" s="109"/>
    </row>
    <row r="302" spans="10:84">
      <c r="J302" s="109"/>
      <c r="K302" s="109"/>
      <c r="L302" s="109"/>
      <c r="M302" s="109"/>
      <c r="N302" s="109"/>
      <c r="O302" s="109"/>
      <c r="P302" s="109"/>
      <c r="Q302" s="109"/>
      <c r="R302" s="109"/>
      <c r="S302" s="109"/>
      <c r="T302" s="109"/>
      <c r="U302" s="109"/>
      <c r="V302" s="109"/>
      <c r="W302" s="109"/>
      <c r="X302" s="109"/>
      <c r="Y302" s="109"/>
      <c r="Z302" s="109"/>
      <c r="AA302" s="109"/>
      <c r="AB302" s="109"/>
      <c r="AC302" s="109"/>
      <c r="AD302" s="109"/>
      <c r="AE302" s="109"/>
      <c r="AF302" s="109"/>
      <c r="AG302" s="109"/>
      <c r="AH302" s="109"/>
      <c r="AI302" s="109"/>
      <c r="AJ302" s="109"/>
      <c r="AK302" s="109"/>
      <c r="AL302" s="109"/>
      <c r="AM302" s="109"/>
      <c r="AN302" s="109"/>
      <c r="AO302" s="109"/>
      <c r="AP302" s="109"/>
      <c r="AQ302" s="109"/>
      <c r="AR302" s="109"/>
      <c r="AS302" s="109"/>
      <c r="AT302" s="109"/>
      <c r="AU302" s="109"/>
      <c r="AV302" s="109"/>
      <c r="AW302" s="109"/>
      <c r="AX302" s="109"/>
      <c r="AY302" s="109"/>
      <c r="AZ302" s="109"/>
      <c r="BA302" s="109"/>
      <c r="BB302" s="109"/>
      <c r="BC302" s="109"/>
      <c r="BD302" s="109"/>
      <c r="BE302" s="109"/>
      <c r="BF302" s="109"/>
      <c r="BG302" s="109"/>
      <c r="BH302" s="109"/>
      <c r="BI302" s="109"/>
      <c r="BJ302" s="109"/>
      <c r="BK302" s="109"/>
      <c r="BL302" s="109"/>
      <c r="BM302" s="109"/>
      <c r="BN302" s="109"/>
      <c r="BO302" s="109"/>
      <c r="BP302" s="109"/>
      <c r="BQ302" s="109"/>
      <c r="BR302" s="109"/>
      <c r="BS302" s="109"/>
      <c r="BT302" s="109"/>
      <c r="BU302" s="109"/>
      <c r="BV302" s="109"/>
      <c r="BW302" s="109"/>
      <c r="BX302" s="109"/>
      <c r="BY302" s="109"/>
      <c r="BZ302" s="109"/>
      <c r="CA302" s="109"/>
      <c r="CB302" s="109"/>
      <c r="CC302" s="109"/>
      <c r="CD302" s="109"/>
      <c r="CE302" s="109"/>
      <c r="CF302" s="109"/>
    </row>
    <row r="303" spans="10:84">
      <c r="J303" s="109"/>
      <c r="K303" s="109"/>
      <c r="L303" s="109"/>
      <c r="M303" s="109"/>
      <c r="N303" s="109"/>
      <c r="O303" s="109"/>
      <c r="P303" s="109"/>
      <c r="Q303" s="109"/>
      <c r="R303" s="109"/>
      <c r="S303" s="109"/>
      <c r="T303" s="109"/>
      <c r="U303" s="109"/>
      <c r="V303" s="109"/>
      <c r="W303" s="109"/>
      <c r="X303" s="109"/>
      <c r="Y303" s="109"/>
      <c r="Z303" s="109"/>
      <c r="AA303" s="109"/>
      <c r="AB303" s="109"/>
      <c r="AC303" s="109"/>
      <c r="AD303" s="109"/>
      <c r="AE303" s="109"/>
      <c r="AF303" s="109"/>
      <c r="AG303" s="109"/>
      <c r="AH303" s="109"/>
      <c r="AI303" s="109"/>
      <c r="AJ303" s="109"/>
      <c r="AK303" s="109"/>
      <c r="AL303" s="109"/>
      <c r="AM303" s="109"/>
      <c r="AN303" s="109"/>
      <c r="AO303" s="109"/>
      <c r="AP303" s="109"/>
      <c r="AQ303" s="109"/>
      <c r="AR303" s="109"/>
      <c r="AS303" s="109"/>
      <c r="AT303" s="109"/>
      <c r="AU303" s="109"/>
      <c r="AV303" s="109"/>
      <c r="AW303" s="109"/>
      <c r="AX303" s="109"/>
      <c r="AY303" s="109"/>
      <c r="AZ303" s="109"/>
      <c r="BA303" s="109"/>
      <c r="BB303" s="109"/>
      <c r="BC303" s="109"/>
      <c r="BD303" s="109"/>
      <c r="BE303" s="109"/>
      <c r="BF303" s="109"/>
      <c r="BG303" s="109"/>
      <c r="BH303" s="109"/>
      <c r="BI303" s="109"/>
      <c r="BJ303" s="109"/>
      <c r="BK303" s="109"/>
      <c r="BL303" s="109"/>
      <c r="BM303" s="109"/>
      <c r="BN303" s="109"/>
      <c r="BO303" s="109"/>
      <c r="BP303" s="109"/>
      <c r="BQ303" s="109"/>
      <c r="BR303" s="109"/>
      <c r="BS303" s="109"/>
      <c r="BT303" s="109"/>
      <c r="BU303" s="109"/>
      <c r="BV303" s="109"/>
      <c r="BW303" s="109"/>
      <c r="BX303" s="109"/>
      <c r="BY303" s="109"/>
      <c r="BZ303" s="109"/>
      <c r="CA303" s="109"/>
      <c r="CB303" s="109"/>
      <c r="CC303" s="109"/>
      <c r="CD303" s="109"/>
      <c r="CE303" s="109"/>
      <c r="CF303" s="109"/>
    </row>
    <row r="304" spans="10:84">
      <c r="J304" s="109"/>
      <c r="K304" s="109"/>
      <c r="L304" s="109"/>
      <c r="M304" s="109"/>
      <c r="N304" s="109"/>
      <c r="O304" s="109"/>
      <c r="P304" s="109"/>
      <c r="Q304" s="109"/>
      <c r="R304" s="109"/>
      <c r="S304" s="109"/>
      <c r="T304" s="109"/>
      <c r="U304" s="109"/>
      <c r="V304" s="109"/>
      <c r="W304" s="109"/>
      <c r="X304" s="109"/>
      <c r="Y304" s="109"/>
      <c r="Z304" s="109"/>
      <c r="AA304" s="109"/>
      <c r="AB304" s="109"/>
      <c r="AC304" s="109"/>
      <c r="AD304" s="109"/>
      <c r="AE304" s="109"/>
      <c r="AF304" s="109"/>
      <c r="AG304" s="109"/>
      <c r="AH304" s="109"/>
      <c r="AI304" s="109"/>
      <c r="AJ304" s="109"/>
      <c r="AK304" s="109"/>
      <c r="AL304" s="109"/>
      <c r="AM304" s="109"/>
      <c r="AN304" s="109"/>
      <c r="AO304" s="109"/>
      <c r="AP304" s="109"/>
      <c r="AQ304" s="109"/>
      <c r="AR304" s="109"/>
      <c r="AS304" s="109"/>
      <c r="AT304" s="109"/>
      <c r="AU304" s="109"/>
      <c r="AV304" s="109"/>
      <c r="AW304" s="109"/>
      <c r="AX304" s="109"/>
      <c r="AY304" s="109"/>
      <c r="AZ304" s="109"/>
      <c r="BA304" s="109"/>
      <c r="BB304" s="109"/>
      <c r="BC304" s="109"/>
      <c r="BD304" s="109"/>
      <c r="BE304" s="109"/>
      <c r="BF304" s="109"/>
      <c r="BG304" s="109"/>
      <c r="BH304" s="109"/>
      <c r="BI304" s="109"/>
      <c r="BJ304" s="109"/>
      <c r="BK304" s="109"/>
      <c r="BL304" s="109"/>
      <c r="BM304" s="109"/>
      <c r="BN304" s="109"/>
      <c r="BO304" s="109"/>
      <c r="BP304" s="109"/>
      <c r="BQ304" s="109"/>
      <c r="BR304" s="109"/>
      <c r="BS304" s="109"/>
      <c r="BT304" s="109"/>
      <c r="BU304" s="109"/>
      <c r="BV304" s="109"/>
      <c r="BW304" s="109"/>
      <c r="BX304" s="109"/>
      <c r="BY304" s="109"/>
      <c r="BZ304" s="109"/>
      <c r="CA304" s="109"/>
      <c r="CB304" s="109"/>
      <c r="CC304" s="109"/>
      <c r="CD304" s="109"/>
      <c r="CE304" s="109"/>
      <c r="CF304" s="109"/>
    </row>
    <row r="305" spans="10:84">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c r="AJ305" s="109"/>
      <c r="AK305" s="109"/>
      <c r="AL305" s="109"/>
      <c r="AM305" s="109"/>
      <c r="AN305" s="109"/>
      <c r="AO305" s="109"/>
      <c r="AP305" s="109"/>
      <c r="AQ305" s="109"/>
      <c r="AR305" s="109"/>
      <c r="AS305" s="109"/>
      <c r="AT305" s="109"/>
      <c r="AU305" s="109"/>
      <c r="AV305" s="109"/>
      <c r="AW305" s="109"/>
      <c r="AX305" s="109"/>
      <c r="AY305" s="109"/>
      <c r="AZ305" s="109"/>
      <c r="BA305" s="109"/>
      <c r="BB305" s="109"/>
      <c r="BC305" s="109"/>
      <c r="BD305" s="109"/>
      <c r="BE305" s="109"/>
      <c r="BF305" s="109"/>
      <c r="BG305" s="109"/>
      <c r="BH305" s="109"/>
      <c r="BI305" s="109"/>
      <c r="BJ305" s="109"/>
      <c r="BK305" s="109"/>
      <c r="BL305" s="109"/>
      <c r="BM305" s="109"/>
      <c r="BN305" s="109"/>
      <c r="BO305" s="109"/>
      <c r="BP305" s="109"/>
      <c r="BQ305" s="109"/>
      <c r="BR305" s="109"/>
      <c r="BS305" s="109"/>
      <c r="BT305" s="109"/>
      <c r="BU305" s="109"/>
      <c r="BV305" s="109"/>
      <c r="BW305" s="109"/>
      <c r="BX305" s="109"/>
      <c r="BY305" s="109"/>
      <c r="BZ305" s="109"/>
      <c r="CA305" s="109"/>
      <c r="CB305" s="109"/>
      <c r="CC305" s="109"/>
      <c r="CD305" s="109"/>
      <c r="CE305" s="109"/>
      <c r="CF305" s="109"/>
    </row>
    <row r="306" spans="10:84">
      <c r="J306" s="109"/>
      <c r="K306" s="109"/>
      <c r="L306" s="109"/>
      <c r="M306" s="109"/>
      <c r="N306" s="109"/>
      <c r="O306" s="109"/>
      <c r="P306" s="109"/>
      <c r="Q306" s="109"/>
      <c r="R306" s="109"/>
      <c r="S306" s="109"/>
      <c r="T306" s="109"/>
      <c r="U306" s="109"/>
      <c r="V306" s="109"/>
      <c r="W306" s="109"/>
      <c r="X306" s="109"/>
      <c r="Y306" s="109"/>
      <c r="Z306" s="109"/>
      <c r="AA306" s="109"/>
      <c r="AB306" s="109"/>
      <c r="AC306" s="109"/>
      <c r="AD306" s="109"/>
      <c r="AE306" s="109"/>
      <c r="AF306" s="109"/>
      <c r="AG306" s="109"/>
      <c r="AH306" s="109"/>
      <c r="AI306" s="109"/>
      <c r="AJ306" s="109"/>
      <c r="AK306" s="109"/>
      <c r="AL306" s="109"/>
      <c r="AM306" s="109"/>
      <c r="AN306" s="109"/>
      <c r="AO306" s="109"/>
      <c r="AP306" s="109"/>
      <c r="AQ306" s="109"/>
      <c r="AR306" s="109"/>
      <c r="AS306" s="109"/>
      <c r="AT306" s="109"/>
      <c r="AU306" s="109"/>
      <c r="AV306" s="109"/>
      <c r="AW306" s="109"/>
      <c r="AX306" s="109"/>
      <c r="AY306" s="109"/>
      <c r="AZ306" s="109"/>
      <c r="BA306" s="109"/>
      <c r="BB306" s="109"/>
      <c r="BC306" s="109"/>
      <c r="BD306" s="109"/>
      <c r="BE306" s="109"/>
      <c r="BF306" s="109"/>
      <c r="BG306" s="109"/>
      <c r="BH306" s="109"/>
      <c r="BI306" s="109"/>
      <c r="BJ306" s="109"/>
      <c r="BK306" s="109"/>
      <c r="BL306" s="109"/>
      <c r="BM306" s="109"/>
      <c r="BN306" s="109"/>
      <c r="BO306" s="109"/>
      <c r="BP306" s="109"/>
      <c r="BQ306" s="109"/>
      <c r="BR306" s="109"/>
      <c r="BS306" s="109"/>
      <c r="BT306" s="109"/>
      <c r="BU306" s="109"/>
      <c r="BV306" s="109"/>
      <c r="BW306" s="109"/>
      <c r="BX306" s="109"/>
      <c r="BY306" s="109"/>
      <c r="BZ306" s="109"/>
      <c r="CA306" s="109"/>
      <c r="CB306" s="109"/>
      <c r="CC306" s="109"/>
      <c r="CD306" s="109"/>
      <c r="CE306" s="109"/>
      <c r="CF306" s="109"/>
    </row>
    <row r="307" spans="10:84">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109"/>
      <c r="AG307" s="109"/>
      <c r="AH307" s="109"/>
      <c r="AI307" s="109"/>
      <c r="AJ307" s="109"/>
      <c r="AK307" s="109"/>
      <c r="AL307" s="109"/>
      <c r="AM307" s="109"/>
      <c r="AN307" s="109"/>
      <c r="AO307" s="109"/>
      <c r="AP307" s="109"/>
      <c r="AQ307" s="109"/>
      <c r="AR307" s="109"/>
      <c r="AS307" s="109"/>
      <c r="AT307" s="109"/>
      <c r="AU307" s="109"/>
      <c r="AV307" s="109"/>
      <c r="AW307" s="109"/>
      <c r="AX307" s="109"/>
      <c r="AY307" s="109"/>
      <c r="AZ307" s="109"/>
      <c r="BA307" s="109"/>
      <c r="BB307" s="109"/>
      <c r="BC307" s="109"/>
      <c r="BD307" s="109"/>
      <c r="BE307" s="109"/>
      <c r="BF307" s="109"/>
      <c r="BG307" s="109"/>
      <c r="BH307" s="109"/>
      <c r="BI307" s="109"/>
      <c r="BJ307" s="109"/>
      <c r="BK307" s="109"/>
      <c r="BL307" s="109"/>
      <c r="BM307" s="109"/>
      <c r="BN307" s="109"/>
      <c r="BO307" s="109"/>
      <c r="BP307" s="109"/>
      <c r="BQ307" s="109"/>
      <c r="BR307" s="109"/>
      <c r="BS307" s="109"/>
      <c r="BT307" s="109"/>
      <c r="BU307" s="109"/>
      <c r="BV307" s="109"/>
      <c r="BW307" s="109"/>
      <c r="BX307" s="109"/>
      <c r="BY307" s="109"/>
      <c r="BZ307" s="109"/>
      <c r="CA307" s="109"/>
      <c r="CB307" s="109"/>
      <c r="CC307" s="109"/>
      <c r="CD307" s="109"/>
      <c r="CE307" s="109"/>
      <c r="CF307" s="109"/>
    </row>
    <row r="308" spans="10:84">
      <c r="J308" s="109"/>
      <c r="K308" s="109"/>
      <c r="L308" s="109"/>
      <c r="M308" s="109"/>
      <c r="N308" s="109"/>
      <c r="O308" s="109"/>
      <c r="P308" s="109"/>
      <c r="Q308" s="109"/>
      <c r="R308" s="109"/>
      <c r="S308" s="109"/>
      <c r="T308" s="109"/>
      <c r="U308" s="109"/>
      <c r="V308" s="109"/>
      <c r="W308" s="109"/>
      <c r="X308" s="109"/>
      <c r="Y308" s="109"/>
      <c r="Z308" s="109"/>
      <c r="AA308" s="109"/>
      <c r="AB308" s="109"/>
      <c r="AC308" s="109"/>
      <c r="AD308" s="109"/>
      <c r="AE308" s="109"/>
      <c r="AF308" s="109"/>
      <c r="AG308" s="109"/>
      <c r="AH308" s="109"/>
      <c r="AI308" s="109"/>
      <c r="AJ308" s="109"/>
      <c r="AK308" s="109"/>
      <c r="AL308" s="109"/>
      <c r="AM308" s="109"/>
      <c r="AN308" s="109"/>
      <c r="AO308" s="109"/>
      <c r="AP308" s="109"/>
      <c r="AQ308" s="109"/>
      <c r="AR308" s="109"/>
      <c r="AS308" s="109"/>
      <c r="AT308" s="109"/>
      <c r="AU308" s="109"/>
      <c r="AV308" s="109"/>
      <c r="AW308" s="109"/>
      <c r="AX308" s="109"/>
      <c r="AY308" s="109"/>
      <c r="AZ308" s="109"/>
      <c r="BA308" s="109"/>
      <c r="BB308" s="109"/>
      <c r="BC308" s="109"/>
      <c r="BD308" s="109"/>
      <c r="BE308" s="109"/>
      <c r="BF308" s="109"/>
      <c r="BG308" s="109"/>
      <c r="BH308" s="109"/>
      <c r="BI308" s="109"/>
      <c r="BJ308" s="109"/>
      <c r="BK308" s="109"/>
      <c r="BL308" s="109"/>
      <c r="BM308" s="109"/>
      <c r="BN308" s="109"/>
      <c r="BO308" s="109"/>
      <c r="BP308" s="109"/>
      <c r="BQ308" s="109"/>
      <c r="BR308" s="109"/>
      <c r="BS308" s="109"/>
      <c r="BT308" s="109"/>
      <c r="BU308" s="109"/>
      <c r="BV308" s="109"/>
      <c r="BW308" s="109"/>
      <c r="BX308" s="109"/>
      <c r="BY308" s="109"/>
      <c r="BZ308" s="109"/>
      <c r="CA308" s="109"/>
      <c r="CB308" s="109"/>
      <c r="CC308" s="109"/>
      <c r="CD308" s="109"/>
      <c r="CE308" s="109"/>
      <c r="CF308" s="109"/>
    </row>
    <row r="309" spans="10:84">
      <c r="J309" s="109"/>
      <c r="K309" s="109"/>
      <c r="L309" s="109"/>
      <c r="M309" s="109"/>
      <c r="N309" s="109"/>
      <c r="O309" s="109"/>
      <c r="P309" s="109"/>
      <c r="Q309" s="109"/>
      <c r="R309" s="109"/>
      <c r="S309" s="109"/>
      <c r="T309" s="109"/>
      <c r="U309" s="109"/>
      <c r="V309" s="109"/>
      <c r="W309" s="109"/>
      <c r="X309" s="109"/>
      <c r="Y309" s="109"/>
      <c r="Z309" s="109"/>
      <c r="AA309" s="109"/>
      <c r="AB309" s="109"/>
      <c r="AC309" s="109"/>
      <c r="AD309" s="109"/>
      <c r="AE309" s="109"/>
      <c r="AF309" s="109"/>
      <c r="AG309" s="109"/>
      <c r="AH309" s="109"/>
      <c r="AI309" s="109"/>
      <c r="AJ309" s="109"/>
      <c r="AK309" s="109"/>
      <c r="AL309" s="109"/>
      <c r="AM309" s="109"/>
      <c r="AN309" s="109"/>
      <c r="AO309" s="109"/>
      <c r="AP309" s="109"/>
      <c r="AQ309" s="109"/>
      <c r="AR309" s="109"/>
      <c r="AS309" s="109"/>
      <c r="AT309" s="109"/>
      <c r="AU309" s="109"/>
      <c r="AV309" s="109"/>
      <c r="AW309" s="109"/>
      <c r="AX309" s="109"/>
      <c r="AY309" s="109"/>
      <c r="AZ309" s="109"/>
      <c r="BA309" s="109"/>
      <c r="BB309" s="109"/>
      <c r="BC309" s="109"/>
      <c r="BD309" s="109"/>
      <c r="BE309" s="109"/>
      <c r="BF309" s="109"/>
      <c r="BG309" s="109"/>
      <c r="BH309" s="109"/>
      <c r="BI309" s="109"/>
      <c r="BJ309" s="109"/>
      <c r="BK309" s="109"/>
      <c r="BL309" s="109"/>
      <c r="BM309" s="109"/>
      <c r="BN309" s="109"/>
      <c r="BO309" s="109"/>
      <c r="BP309" s="109"/>
      <c r="BQ309" s="109"/>
      <c r="BR309" s="109"/>
      <c r="BS309" s="109"/>
      <c r="BT309" s="109"/>
      <c r="BU309" s="109"/>
      <c r="BV309" s="109"/>
      <c r="BW309" s="109"/>
      <c r="BX309" s="109"/>
      <c r="BY309" s="109"/>
      <c r="BZ309" s="109"/>
      <c r="CA309" s="109"/>
      <c r="CB309" s="109"/>
      <c r="CC309" s="109"/>
      <c r="CD309" s="109"/>
      <c r="CE309" s="109"/>
      <c r="CF309" s="109"/>
    </row>
    <row r="310" spans="10:84">
      <c r="J310" s="109"/>
      <c r="K310" s="109"/>
      <c r="L310" s="109"/>
      <c r="M310" s="109"/>
      <c r="N310" s="109"/>
      <c r="O310" s="109"/>
      <c r="P310" s="109"/>
      <c r="Q310" s="109"/>
      <c r="R310" s="109"/>
      <c r="S310" s="109"/>
      <c r="T310" s="109"/>
      <c r="U310" s="109"/>
      <c r="V310" s="109"/>
      <c r="W310" s="109"/>
      <c r="X310" s="109"/>
      <c r="Y310" s="109"/>
      <c r="Z310" s="109"/>
      <c r="AA310" s="109"/>
      <c r="AB310" s="109"/>
      <c r="AC310" s="109"/>
      <c r="AD310" s="109"/>
      <c r="AE310" s="109"/>
      <c r="AF310" s="109"/>
      <c r="AG310" s="109"/>
      <c r="AH310" s="109"/>
      <c r="AI310" s="109"/>
      <c r="AJ310" s="109"/>
      <c r="AK310" s="109"/>
      <c r="AL310" s="109"/>
      <c r="AM310" s="109"/>
      <c r="AN310" s="109"/>
      <c r="AO310" s="109"/>
      <c r="AP310" s="109"/>
      <c r="AQ310" s="109"/>
      <c r="AR310" s="109"/>
      <c r="AS310" s="109"/>
      <c r="AT310" s="109"/>
      <c r="AU310" s="109"/>
      <c r="AV310" s="109"/>
      <c r="AW310" s="109"/>
      <c r="AX310" s="109"/>
      <c r="AY310" s="109"/>
      <c r="AZ310" s="109"/>
      <c r="BA310" s="109"/>
      <c r="BB310" s="109"/>
      <c r="BC310" s="109"/>
      <c r="BD310" s="109"/>
      <c r="BE310" s="109"/>
      <c r="BF310" s="109"/>
      <c r="BG310" s="109"/>
      <c r="BH310" s="109"/>
      <c r="BI310" s="109"/>
      <c r="BJ310" s="109"/>
      <c r="BK310" s="109"/>
      <c r="BL310" s="109"/>
      <c r="BM310" s="109"/>
      <c r="BN310" s="109"/>
      <c r="BO310" s="109"/>
      <c r="BP310" s="109"/>
      <c r="BQ310" s="109"/>
      <c r="BR310" s="109"/>
      <c r="BS310" s="109"/>
      <c r="BT310" s="109"/>
      <c r="BU310" s="109"/>
      <c r="BV310" s="109"/>
      <c r="BW310" s="109"/>
      <c r="BX310" s="109"/>
      <c r="BY310" s="109"/>
      <c r="BZ310" s="109"/>
      <c r="CA310" s="109"/>
      <c r="CB310" s="109"/>
      <c r="CC310" s="109"/>
      <c r="CD310" s="109"/>
      <c r="CE310" s="109"/>
      <c r="CF310" s="109"/>
    </row>
    <row r="311" spans="10:84">
      <c r="J311" s="109"/>
      <c r="K311" s="109"/>
      <c r="L311" s="109"/>
      <c r="M311" s="109"/>
      <c r="N311" s="109"/>
      <c r="O311" s="109"/>
      <c r="P311" s="109"/>
      <c r="Q311" s="109"/>
      <c r="R311" s="109"/>
      <c r="S311" s="109"/>
      <c r="T311" s="109"/>
      <c r="U311" s="109"/>
      <c r="V311" s="109"/>
      <c r="W311" s="109"/>
      <c r="X311" s="109"/>
      <c r="Y311" s="109"/>
      <c r="Z311" s="109"/>
      <c r="AA311" s="109"/>
      <c r="AB311" s="109"/>
      <c r="AC311" s="109"/>
      <c r="AD311" s="109"/>
      <c r="AE311" s="109"/>
      <c r="AF311" s="109"/>
      <c r="AG311" s="109"/>
      <c r="AH311" s="109"/>
      <c r="AI311" s="109"/>
      <c r="AJ311" s="109"/>
      <c r="AK311" s="109"/>
      <c r="AL311" s="109"/>
      <c r="AM311" s="109"/>
      <c r="AN311" s="109"/>
      <c r="AO311" s="109"/>
      <c r="AP311" s="109"/>
      <c r="AQ311" s="109"/>
      <c r="AR311" s="109"/>
      <c r="AS311" s="109"/>
      <c r="AT311" s="109"/>
      <c r="AU311" s="109"/>
      <c r="AV311" s="109"/>
      <c r="AW311" s="109"/>
      <c r="AX311" s="109"/>
      <c r="AY311" s="109"/>
      <c r="AZ311" s="109"/>
      <c r="BA311" s="109"/>
      <c r="BB311" s="109"/>
      <c r="BC311" s="109"/>
      <c r="BD311" s="109"/>
      <c r="BE311" s="109"/>
      <c r="BF311" s="109"/>
      <c r="BG311" s="109"/>
      <c r="BH311" s="109"/>
      <c r="BI311" s="109"/>
      <c r="BJ311" s="109"/>
      <c r="BK311" s="109"/>
      <c r="BL311" s="109"/>
      <c r="BM311" s="109"/>
      <c r="BN311" s="109"/>
      <c r="BO311" s="109"/>
      <c r="BP311" s="109"/>
      <c r="BQ311" s="109"/>
      <c r="BR311" s="109"/>
      <c r="BS311" s="109"/>
      <c r="BT311" s="109"/>
      <c r="BU311" s="109"/>
      <c r="BV311" s="109"/>
      <c r="BW311" s="109"/>
      <c r="BX311" s="109"/>
      <c r="BY311" s="109"/>
      <c r="BZ311" s="109"/>
      <c r="CA311" s="109"/>
      <c r="CB311" s="109"/>
      <c r="CC311" s="109"/>
      <c r="CD311" s="109"/>
      <c r="CE311" s="109"/>
      <c r="CF311" s="109"/>
    </row>
    <row r="312" spans="10:84">
      <c r="J312" s="109"/>
      <c r="K312" s="109"/>
      <c r="L312" s="109"/>
      <c r="M312" s="109"/>
      <c r="N312" s="109"/>
      <c r="O312" s="109"/>
      <c r="P312" s="109"/>
      <c r="Q312" s="109"/>
      <c r="R312" s="109"/>
      <c r="S312" s="109"/>
      <c r="T312" s="109"/>
      <c r="U312" s="109"/>
      <c r="V312" s="109"/>
      <c r="W312" s="109"/>
      <c r="X312" s="109"/>
      <c r="Y312" s="109"/>
      <c r="Z312" s="109"/>
      <c r="AA312" s="109"/>
      <c r="AB312" s="109"/>
      <c r="AC312" s="109"/>
      <c r="AD312" s="109"/>
      <c r="AE312" s="109"/>
      <c r="AF312" s="109"/>
      <c r="AG312" s="109"/>
      <c r="AH312" s="109"/>
      <c r="AI312" s="109"/>
      <c r="AJ312" s="109"/>
      <c r="AK312" s="109"/>
      <c r="AL312" s="109"/>
      <c r="AM312" s="109"/>
      <c r="AN312" s="109"/>
      <c r="AO312" s="109"/>
      <c r="AP312" s="109"/>
      <c r="AQ312" s="109"/>
      <c r="AR312" s="109"/>
      <c r="AS312" s="109"/>
      <c r="AT312" s="109"/>
      <c r="AU312" s="109"/>
      <c r="AV312" s="109"/>
      <c r="AW312" s="109"/>
      <c r="AX312" s="109"/>
      <c r="AY312" s="109"/>
      <c r="AZ312" s="109"/>
      <c r="BA312" s="109"/>
      <c r="BB312" s="109"/>
      <c r="BC312" s="109"/>
      <c r="BD312" s="109"/>
      <c r="BE312" s="109"/>
      <c r="BF312" s="109"/>
      <c r="BG312" s="109"/>
      <c r="BH312" s="109"/>
      <c r="BI312" s="109"/>
      <c r="BJ312" s="109"/>
      <c r="BK312" s="109"/>
      <c r="BL312" s="109"/>
      <c r="BM312" s="109"/>
      <c r="BN312" s="109"/>
      <c r="BO312" s="109"/>
      <c r="BP312" s="109"/>
      <c r="BQ312" s="109"/>
      <c r="BR312" s="109"/>
      <c r="BS312" s="109"/>
      <c r="BT312" s="109"/>
      <c r="BU312" s="109"/>
      <c r="BV312" s="109"/>
      <c r="BW312" s="109"/>
      <c r="BX312" s="109"/>
      <c r="BY312" s="109"/>
      <c r="BZ312" s="109"/>
      <c r="CA312" s="109"/>
      <c r="CB312" s="109"/>
      <c r="CC312" s="109"/>
      <c r="CD312" s="109"/>
      <c r="CE312" s="109"/>
      <c r="CF312" s="109"/>
    </row>
    <row r="313" spans="10:84">
      <c r="J313" s="109"/>
      <c r="K313" s="109"/>
      <c r="L313" s="109"/>
      <c r="M313" s="109"/>
      <c r="N313" s="109"/>
      <c r="O313" s="109"/>
      <c r="P313" s="109"/>
      <c r="Q313" s="109"/>
      <c r="R313" s="109"/>
      <c r="S313" s="109"/>
      <c r="T313" s="109"/>
      <c r="U313" s="109"/>
      <c r="V313" s="109"/>
      <c r="W313" s="109"/>
      <c r="X313" s="109"/>
      <c r="Y313" s="109"/>
      <c r="Z313" s="109"/>
      <c r="AA313" s="109"/>
      <c r="AB313" s="109"/>
      <c r="AC313" s="109"/>
      <c r="AD313" s="109"/>
      <c r="AE313" s="109"/>
      <c r="AF313" s="109"/>
      <c r="AG313" s="109"/>
      <c r="AH313" s="109"/>
      <c r="AI313" s="109"/>
      <c r="AJ313" s="109"/>
      <c r="AK313" s="109"/>
      <c r="AL313" s="109"/>
      <c r="AM313" s="109"/>
      <c r="AN313" s="109"/>
      <c r="AO313" s="109"/>
      <c r="AP313" s="109"/>
      <c r="AQ313" s="109"/>
      <c r="AR313" s="109"/>
      <c r="AS313" s="109"/>
      <c r="AT313" s="109"/>
      <c r="AU313" s="109"/>
      <c r="AV313" s="109"/>
      <c r="AW313" s="109"/>
      <c r="AX313" s="109"/>
      <c r="AY313" s="109"/>
      <c r="AZ313" s="109"/>
      <c r="BA313" s="109"/>
      <c r="BB313" s="109"/>
      <c r="BC313" s="109"/>
      <c r="BD313" s="109"/>
      <c r="BE313" s="109"/>
      <c r="BF313" s="109"/>
      <c r="BG313" s="109"/>
      <c r="BH313" s="109"/>
      <c r="BI313" s="109"/>
      <c r="BJ313" s="109"/>
      <c r="BK313" s="109"/>
      <c r="BL313" s="109"/>
      <c r="BM313" s="109"/>
      <c r="BN313" s="109"/>
      <c r="BO313" s="109"/>
      <c r="BP313" s="109"/>
      <c r="BQ313" s="109"/>
      <c r="BR313" s="109"/>
      <c r="BS313" s="109"/>
      <c r="BT313" s="109"/>
      <c r="BU313" s="109"/>
      <c r="BV313" s="109"/>
      <c r="BW313" s="109"/>
      <c r="BX313" s="109"/>
      <c r="BY313" s="109"/>
      <c r="BZ313" s="109"/>
      <c r="CA313" s="109"/>
      <c r="CB313" s="109"/>
      <c r="CC313" s="109"/>
      <c r="CD313" s="109"/>
      <c r="CE313" s="109"/>
      <c r="CF313" s="109"/>
    </row>
    <row r="314" spans="10:84">
      <c r="J314" s="109"/>
      <c r="K314" s="109"/>
      <c r="L314" s="109"/>
      <c r="M314" s="109"/>
      <c r="N314" s="109"/>
      <c r="O314" s="109"/>
      <c r="P314" s="109"/>
      <c r="Q314" s="109"/>
      <c r="R314" s="109"/>
      <c r="S314" s="109"/>
      <c r="T314" s="109"/>
      <c r="U314" s="109"/>
      <c r="V314" s="109"/>
      <c r="W314" s="109"/>
      <c r="X314" s="109"/>
      <c r="Y314" s="109"/>
      <c r="Z314" s="109"/>
      <c r="AA314" s="109"/>
      <c r="AB314" s="109"/>
      <c r="AC314" s="109"/>
      <c r="AD314" s="109"/>
      <c r="AE314" s="109"/>
      <c r="AF314" s="109"/>
      <c r="AG314" s="109"/>
      <c r="AH314" s="109"/>
      <c r="AI314" s="109"/>
      <c r="AJ314" s="109"/>
      <c r="AK314" s="109"/>
      <c r="AL314" s="109"/>
      <c r="AM314" s="109"/>
      <c r="AN314" s="109"/>
      <c r="AO314" s="109"/>
      <c r="AP314" s="109"/>
      <c r="AQ314" s="109"/>
      <c r="AR314" s="109"/>
      <c r="AS314" s="109"/>
      <c r="AT314" s="109"/>
      <c r="AU314" s="109"/>
      <c r="AV314" s="109"/>
      <c r="AW314" s="109"/>
      <c r="AX314" s="109"/>
      <c r="AY314" s="109"/>
      <c r="AZ314" s="109"/>
      <c r="BA314" s="109"/>
      <c r="BB314" s="109"/>
      <c r="BC314" s="109"/>
      <c r="BD314" s="109"/>
      <c r="BE314" s="109"/>
      <c r="BF314" s="109"/>
      <c r="BG314" s="109"/>
      <c r="BH314" s="109"/>
      <c r="BI314" s="109"/>
      <c r="BJ314" s="109"/>
      <c r="BK314" s="109"/>
      <c r="BL314" s="109"/>
      <c r="BM314" s="109"/>
      <c r="BN314" s="109"/>
      <c r="BO314" s="109"/>
      <c r="BP314" s="109"/>
      <c r="BQ314" s="109"/>
      <c r="BR314" s="109"/>
      <c r="BS314" s="109"/>
      <c r="BT314" s="109"/>
      <c r="BU314" s="109"/>
      <c r="BV314" s="109"/>
      <c r="BW314" s="109"/>
      <c r="BX314" s="109"/>
      <c r="BY314" s="109"/>
      <c r="BZ314" s="109"/>
      <c r="CA314" s="109"/>
      <c r="CB314" s="109"/>
      <c r="CC314" s="109"/>
      <c r="CD314" s="109"/>
      <c r="CE314" s="109"/>
      <c r="CF314" s="109"/>
    </row>
    <row r="315" spans="10:84">
      <c r="J315" s="109"/>
      <c r="K315" s="109"/>
      <c r="L315" s="109"/>
      <c r="M315" s="109"/>
      <c r="N315" s="109"/>
      <c r="O315" s="109"/>
      <c r="P315" s="109"/>
      <c r="Q315" s="109"/>
      <c r="R315" s="109"/>
      <c r="S315" s="109"/>
      <c r="T315" s="109"/>
      <c r="U315" s="109"/>
      <c r="V315" s="109"/>
      <c r="W315" s="109"/>
      <c r="X315" s="109"/>
      <c r="Y315" s="109"/>
      <c r="Z315" s="109"/>
      <c r="AA315" s="109"/>
      <c r="AB315" s="109"/>
      <c r="AC315" s="109"/>
      <c r="AD315" s="109"/>
      <c r="AE315" s="109"/>
      <c r="AF315" s="109"/>
      <c r="AG315" s="109"/>
      <c r="AH315" s="109"/>
      <c r="AI315" s="109"/>
      <c r="AJ315" s="109"/>
      <c r="AK315" s="109"/>
      <c r="AL315" s="109"/>
      <c r="AM315" s="109"/>
      <c r="AN315" s="109"/>
      <c r="AO315" s="109"/>
      <c r="AP315" s="109"/>
      <c r="AQ315" s="109"/>
      <c r="AR315" s="109"/>
      <c r="AS315" s="109"/>
      <c r="AT315" s="109"/>
      <c r="AU315" s="109"/>
      <c r="AV315" s="109"/>
      <c r="AW315" s="109"/>
      <c r="AX315" s="109"/>
      <c r="AY315" s="109"/>
      <c r="AZ315" s="109"/>
      <c r="BA315" s="109"/>
      <c r="BB315" s="109"/>
      <c r="BC315" s="109"/>
      <c r="BD315" s="109"/>
      <c r="BE315" s="109"/>
      <c r="BF315" s="109"/>
      <c r="BG315" s="109"/>
      <c r="BH315" s="109"/>
      <c r="BI315" s="109"/>
      <c r="BJ315" s="109"/>
      <c r="BK315" s="109"/>
      <c r="BL315" s="109"/>
      <c r="BM315" s="109"/>
      <c r="BN315" s="109"/>
      <c r="BO315" s="109"/>
      <c r="BP315" s="109"/>
      <c r="BQ315" s="109"/>
      <c r="BR315" s="109"/>
      <c r="BS315" s="109"/>
      <c r="BT315" s="109"/>
      <c r="BU315" s="109"/>
      <c r="BV315" s="109"/>
      <c r="BW315" s="109"/>
      <c r="BX315" s="109"/>
      <c r="BY315" s="109"/>
      <c r="BZ315" s="109"/>
      <c r="CA315" s="109"/>
      <c r="CB315" s="109"/>
      <c r="CC315" s="109"/>
      <c r="CD315" s="109"/>
      <c r="CE315" s="109"/>
      <c r="CF315" s="109"/>
    </row>
    <row r="316" spans="10:84">
      <c r="J316" s="109"/>
      <c r="K316" s="109"/>
      <c r="L316" s="109"/>
      <c r="M316" s="109"/>
      <c r="N316" s="109"/>
      <c r="O316" s="109"/>
      <c r="P316" s="109"/>
      <c r="Q316" s="109"/>
      <c r="R316" s="109"/>
      <c r="S316" s="109"/>
      <c r="T316" s="109"/>
      <c r="U316" s="109"/>
      <c r="V316" s="109"/>
      <c r="W316" s="109"/>
      <c r="X316" s="109"/>
      <c r="Y316" s="109"/>
      <c r="Z316" s="109"/>
      <c r="AA316" s="109"/>
      <c r="AB316" s="109"/>
      <c r="AC316" s="109"/>
      <c r="AD316" s="109"/>
      <c r="AE316" s="109"/>
      <c r="AF316" s="109"/>
      <c r="AG316" s="109"/>
      <c r="AH316" s="109"/>
      <c r="AI316" s="109"/>
      <c r="AJ316" s="109"/>
      <c r="AK316" s="109"/>
      <c r="AL316" s="109"/>
      <c r="AM316" s="109"/>
      <c r="AN316" s="109"/>
      <c r="AO316" s="109"/>
      <c r="AP316" s="109"/>
      <c r="AQ316" s="109"/>
      <c r="AR316" s="109"/>
      <c r="AS316" s="109"/>
      <c r="AT316" s="109"/>
      <c r="AU316" s="109"/>
      <c r="AV316" s="109"/>
      <c r="AW316" s="109"/>
      <c r="AX316" s="109"/>
      <c r="AY316" s="109"/>
      <c r="AZ316" s="109"/>
      <c r="BA316" s="109"/>
      <c r="BB316" s="109"/>
      <c r="BC316" s="109"/>
      <c r="BD316" s="109"/>
      <c r="BE316" s="109"/>
      <c r="BF316" s="109"/>
      <c r="BG316" s="109"/>
      <c r="BH316" s="109"/>
      <c r="BI316" s="109"/>
      <c r="BJ316" s="109"/>
      <c r="BK316" s="109"/>
      <c r="BL316" s="109"/>
      <c r="BM316" s="109"/>
      <c r="BN316" s="109"/>
      <c r="BO316" s="109"/>
      <c r="BP316" s="109"/>
      <c r="BQ316" s="109"/>
      <c r="BR316" s="109"/>
      <c r="BS316" s="109"/>
      <c r="BT316" s="109"/>
      <c r="BU316" s="109"/>
      <c r="BV316" s="109"/>
      <c r="BW316" s="109"/>
      <c r="BX316" s="109"/>
      <c r="BY316" s="109"/>
      <c r="BZ316" s="109"/>
      <c r="CA316" s="109"/>
      <c r="CB316" s="109"/>
      <c r="CC316" s="109"/>
      <c r="CD316" s="109"/>
      <c r="CE316" s="109"/>
      <c r="CF316" s="109"/>
    </row>
    <row r="317" spans="10:84">
      <c r="J317" s="109"/>
      <c r="K317" s="109"/>
      <c r="L317" s="109"/>
      <c r="M317" s="109"/>
      <c r="N317" s="109"/>
      <c r="O317" s="109"/>
      <c r="P317" s="109"/>
      <c r="Q317" s="109"/>
      <c r="R317" s="109"/>
      <c r="S317" s="109"/>
      <c r="T317" s="109"/>
      <c r="U317" s="109"/>
      <c r="V317" s="109"/>
      <c r="W317" s="109"/>
      <c r="X317" s="109"/>
      <c r="Y317" s="109"/>
      <c r="Z317" s="109"/>
      <c r="AA317" s="109"/>
      <c r="AB317" s="109"/>
      <c r="AC317" s="109"/>
      <c r="AD317" s="109"/>
      <c r="AE317" s="109"/>
      <c r="AF317" s="109"/>
      <c r="AG317" s="109"/>
      <c r="AH317" s="109"/>
      <c r="AI317" s="109"/>
      <c r="AJ317" s="109"/>
      <c r="AK317" s="109"/>
      <c r="AL317" s="109"/>
      <c r="AM317" s="109"/>
      <c r="AN317" s="109"/>
      <c r="AO317" s="109"/>
      <c r="AP317" s="109"/>
      <c r="AQ317" s="109"/>
      <c r="AR317" s="109"/>
      <c r="AS317" s="109"/>
      <c r="AT317" s="109"/>
      <c r="AU317" s="109"/>
      <c r="AV317" s="109"/>
      <c r="AW317" s="109"/>
      <c r="AX317" s="109"/>
      <c r="AY317" s="109"/>
      <c r="AZ317" s="109"/>
      <c r="BA317" s="109"/>
      <c r="BB317" s="109"/>
      <c r="BC317" s="109"/>
      <c r="BD317" s="109"/>
      <c r="BE317" s="109"/>
      <c r="BF317" s="109"/>
      <c r="BG317" s="109"/>
      <c r="BH317" s="109"/>
      <c r="BI317" s="109"/>
      <c r="BJ317" s="109"/>
      <c r="BK317" s="109"/>
      <c r="BL317" s="109"/>
      <c r="BM317" s="109"/>
      <c r="BN317" s="109"/>
      <c r="BO317" s="109"/>
      <c r="BP317" s="109"/>
      <c r="BQ317" s="109"/>
      <c r="BR317" s="109"/>
      <c r="BS317" s="109"/>
      <c r="BT317" s="109"/>
      <c r="BU317" s="109"/>
      <c r="BV317" s="109"/>
      <c r="BW317" s="109"/>
      <c r="BX317" s="109"/>
      <c r="BY317" s="109"/>
      <c r="BZ317" s="109"/>
      <c r="CA317" s="109"/>
      <c r="CB317" s="109"/>
      <c r="CC317" s="109"/>
      <c r="CD317" s="109"/>
      <c r="CE317" s="109"/>
      <c r="CF317" s="109"/>
    </row>
    <row r="318" spans="10:84">
      <c r="J318" s="109"/>
      <c r="K318" s="109"/>
      <c r="L318" s="109"/>
      <c r="M318" s="109"/>
      <c r="N318" s="109"/>
      <c r="O318" s="109"/>
      <c r="P318" s="109"/>
      <c r="Q318" s="109"/>
      <c r="R318" s="109"/>
      <c r="S318" s="109"/>
      <c r="T318" s="109"/>
      <c r="U318" s="109"/>
      <c r="V318" s="109"/>
      <c r="W318" s="109"/>
      <c r="X318" s="109"/>
      <c r="Y318" s="109"/>
      <c r="Z318" s="109"/>
      <c r="AA318" s="109"/>
      <c r="AB318" s="109"/>
      <c r="AC318" s="109"/>
      <c r="AD318" s="109"/>
      <c r="AE318" s="109"/>
      <c r="AF318" s="109"/>
      <c r="AG318" s="109"/>
      <c r="AH318" s="109"/>
      <c r="AI318" s="109"/>
      <c r="AJ318" s="109"/>
      <c r="AK318" s="109"/>
      <c r="AL318" s="109"/>
      <c r="AM318" s="109"/>
      <c r="AN318" s="109"/>
      <c r="AO318" s="109"/>
      <c r="AP318" s="109"/>
      <c r="AQ318" s="109"/>
      <c r="AR318" s="109"/>
      <c r="AS318" s="109"/>
      <c r="AT318" s="109"/>
      <c r="AU318" s="109"/>
      <c r="AV318" s="109"/>
      <c r="AW318" s="109"/>
      <c r="AX318" s="109"/>
      <c r="AY318" s="109"/>
      <c r="AZ318" s="109"/>
      <c r="BA318" s="109"/>
      <c r="BB318" s="109"/>
      <c r="BC318" s="109"/>
      <c r="BD318" s="109"/>
      <c r="BE318" s="109"/>
      <c r="BF318" s="109"/>
      <c r="BG318" s="109"/>
      <c r="BH318" s="109"/>
      <c r="BI318" s="109"/>
      <c r="BJ318" s="109"/>
      <c r="BK318" s="109"/>
      <c r="BL318" s="109"/>
      <c r="BM318" s="109"/>
      <c r="BN318" s="109"/>
      <c r="BO318" s="109"/>
      <c r="BP318" s="109"/>
      <c r="BQ318" s="109"/>
      <c r="BR318" s="109"/>
      <c r="BS318" s="109"/>
      <c r="BT318" s="109"/>
      <c r="BU318" s="109"/>
      <c r="BV318" s="109"/>
      <c r="BW318" s="109"/>
      <c r="BX318" s="109"/>
      <c r="BY318" s="109"/>
      <c r="BZ318" s="109"/>
      <c r="CA318" s="109"/>
      <c r="CB318" s="109"/>
      <c r="CC318" s="109"/>
      <c r="CD318" s="109"/>
      <c r="CE318" s="109"/>
      <c r="CF318" s="109"/>
    </row>
    <row r="319" spans="10:84">
      <c r="J319" s="109"/>
      <c r="K319" s="109"/>
      <c r="L319" s="109"/>
      <c r="M319" s="109"/>
      <c r="N319" s="109"/>
      <c r="O319" s="109"/>
      <c r="P319" s="109"/>
      <c r="Q319" s="109"/>
      <c r="R319" s="109"/>
      <c r="S319" s="109"/>
      <c r="T319" s="109"/>
      <c r="U319" s="109"/>
      <c r="V319" s="109"/>
      <c r="W319" s="109"/>
      <c r="X319" s="109"/>
      <c r="Y319" s="109"/>
      <c r="Z319" s="109"/>
      <c r="AA319" s="109"/>
      <c r="AB319" s="109"/>
      <c r="AC319" s="109"/>
      <c r="AD319" s="109"/>
      <c r="AE319" s="109"/>
      <c r="AF319" s="109"/>
      <c r="AG319" s="109"/>
      <c r="AH319" s="109"/>
      <c r="AI319" s="109"/>
      <c r="AJ319" s="109"/>
      <c r="AK319" s="109"/>
      <c r="AL319" s="109"/>
      <c r="AM319" s="109"/>
      <c r="AN319" s="109"/>
      <c r="AO319" s="109"/>
      <c r="AP319" s="109"/>
      <c r="AQ319" s="109"/>
      <c r="AR319" s="109"/>
      <c r="AS319" s="109"/>
      <c r="AT319" s="109"/>
      <c r="AU319" s="109"/>
      <c r="AV319" s="109"/>
      <c r="AW319" s="109"/>
      <c r="AX319" s="109"/>
      <c r="AY319" s="109"/>
      <c r="AZ319" s="109"/>
      <c r="BA319" s="109"/>
      <c r="BB319" s="109"/>
      <c r="BC319" s="109"/>
      <c r="BD319" s="109"/>
      <c r="BE319" s="109"/>
      <c r="BF319" s="109"/>
      <c r="BG319" s="109"/>
      <c r="BH319" s="109"/>
      <c r="BI319" s="109"/>
      <c r="BJ319" s="109"/>
      <c r="BK319" s="109"/>
      <c r="BL319" s="109"/>
      <c r="BM319" s="109"/>
      <c r="BN319" s="109"/>
      <c r="BO319" s="109"/>
      <c r="BP319" s="109"/>
      <c r="BQ319" s="109"/>
      <c r="BR319" s="109"/>
      <c r="BS319" s="109"/>
      <c r="BT319" s="109"/>
      <c r="BU319" s="109"/>
      <c r="BV319" s="109"/>
      <c r="BW319" s="109"/>
      <c r="BX319" s="109"/>
      <c r="BY319" s="109"/>
      <c r="BZ319" s="109"/>
      <c r="CA319" s="109"/>
      <c r="CB319" s="109"/>
      <c r="CC319" s="109"/>
      <c r="CD319" s="109"/>
      <c r="CE319" s="109"/>
      <c r="CF319" s="109"/>
    </row>
    <row r="320" spans="10:84">
      <c r="J320" s="109"/>
      <c r="K320" s="109"/>
      <c r="L320" s="109"/>
      <c r="M320" s="109"/>
      <c r="N320" s="109"/>
      <c r="O320" s="109"/>
      <c r="P320" s="109"/>
      <c r="Q320" s="109"/>
      <c r="R320" s="109"/>
      <c r="S320" s="109"/>
      <c r="T320" s="109"/>
      <c r="U320" s="109"/>
      <c r="V320" s="109"/>
      <c r="W320" s="109"/>
      <c r="X320" s="109"/>
      <c r="Y320" s="109"/>
      <c r="Z320" s="109"/>
      <c r="AA320" s="109"/>
      <c r="AB320" s="109"/>
      <c r="AC320" s="109"/>
      <c r="AD320" s="109"/>
      <c r="AE320" s="109"/>
      <c r="AF320" s="109"/>
      <c r="AG320" s="109"/>
      <c r="AH320" s="109"/>
      <c r="AI320" s="109"/>
      <c r="AJ320" s="109"/>
      <c r="AK320" s="109"/>
      <c r="AL320" s="109"/>
      <c r="AM320" s="109"/>
      <c r="AN320" s="109"/>
      <c r="AO320" s="109"/>
      <c r="AP320" s="109"/>
      <c r="AQ320" s="109"/>
      <c r="AR320" s="109"/>
      <c r="AS320" s="109"/>
      <c r="AT320" s="109"/>
      <c r="AU320" s="109"/>
      <c r="AV320" s="109"/>
      <c r="AW320" s="109"/>
      <c r="AX320" s="109"/>
      <c r="AY320" s="109"/>
      <c r="AZ320" s="109"/>
      <c r="BA320" s="109"/>
      <c r="BB320" s="109"/>
      <c r="BC320" s="109"/>
      <c r="BD320" s="109"/>
      <c r="BE320" s="109"/>
      <c r="BF320" s="109"/>
      <c r="BG320" s="109"/>
      <c r="BH320" s="109"/>
      <c r="BI320" s="109"/>
      <c r="BJ320" s="109"/>
      <c r="BK320" s="109"/>
      <c r="BL320" s="109"/>
      <c r="BM320" s="109"/>
      <c r="BN320" s="109"/>
      <c r="BO320" s="109"/>
      <c r="BP320" s="109"/>
      <c r="BQ320" s="109"/>
      <c r="BR320" s="109"/>
      <c r="BS320" s="109"/>
      <c r="BT320" s="109"/>
      <c r="BU320" s="109"/>
      <c r="BV320" s="109"/>
      <c r="BW320" s="109"/>
      <c r="BX320" s="109"/>
      <c r="BY320" s="109"/>
      <c r="BZ320" s="109"/>
      <c r="CA320" s="109"/>
      <c r="CB320" s="109"/>
      <c r="CC320" s="109"/>
      <c r="CD320" s="109"/>
      <c r="CE320" s="109"/>
      <c r="CF320" s="109"/>
    </row>
  </sheetData>
  <phoneticPr fontId="12"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54E5A"/>
    <pageSetUpPr fitToPage="1"/>
  </sheetPr>
  <dimension ref="A1:DO1249"/>
  <sheetViews>
    <sheetView showGridLines="0" zoomScaleNormal="100" workbookViewId="0">
      <pane xSplit="1" ySplit="4" topLeftCell="B5" activePane="bottomRight" state="frozen"/>
      <selection activeCell="C81" sqref="C81"/>
      <selection pane="topRight" activeCell="C81" sqref="C81"/>
      <selection pane="bottomLeft" activeCell="C81" sqref="C81"/>
      <selection pane="bottomRight"/>
    </sheetView>
  </sheetViews>
  <sheetFormatPr defaultColWidth="9.109375" defaultRowHeight="13.2"/>
  <cols>
    <col min="1" max="1" width="48.109375" customWidth="1"/>
    <col min="2" max="2" width="9.5546875" customWidth="1"/>
    <col min="10" max="10" width="18.44140625" customWidth="1"/>
  </cols>
  <sheetData>
    <row r="1" spans="1:119" s="10" customFormat="1">
      <c r="A1" s="650" t="s">
        <v>0</v>
      </c>
      <c r="B1" s="670"/>
      <c r="C1" s="670"/>
      <c r="D1" s="670"/>
      <c r="E1" s="670"/>
      <c r="F1" s="670"/>
      <c r="G1" s="670"/>
      <c r="H1" s="67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row>
    <row r="2" spans="1:119" s="10" customFormat="1">
      <c r="A2" s="650" t="s">
        <v>197</v>
      </c>
      <c r="B2" s="670"/>
      <c r="C2" s="670"/>
      <c r="D2" s="670"/>
      <c r="E2" s="670"/>
      <c r="F2" s="670"/>
      <c r="G2" s="670"/>
      <c r="H2" s="671"/>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row>
    <row r="3" spans="1:119">
      <c r="A3" s="699"/>
      <c r="B3" s="700"/>
      <c r="C3" s="700"/>
      <c r="D3" s="700"/>
      <c r="E3" s="700"/>
      <c r="F3" s="700"/>
      <c r="G3" s="700"/>
      <c r="H3" s="701"/>
    </row>
    <row r="4" spans="1:119" ht="15.6">
      <c r="A4" s="702" t="s">
        <v>1</v>
      </c>
      <c r="B4" s="703" t="s">
        <v>309</v>
      </c>
      <c r="C4" s="703">
        <v>2018</v>
      </c>
      <c r="D4" s="703">
        <v>2019</v>
      </c>
      <c r="E4" s="703">
        <v>2020</v>
      </c>
      <c r="F4" s="703">
        <v>2021</v>
      </c>
      <c r="G4" s="703">
        <v>2022</v>
      </c>
      <c r="H4" s="693">
        <v>2023</v>
      </c>
      <c r="I4" s="31"/>
    </row>
    <row r="5" spans="1:119">
      <c r="A5" s="88"/>
      <c r="B5" s="3"/>
      <c r="H5" s="363"/>
    </row>
    <row r="6" spans="1:119">
      <c r="A6" s="88" t="s">
        <v>114</v>
      </c>
      <c r="B6" s="89"/>
      <c r="H6" s="363"/>
    </row>
    <row r="7" spans="1:119">
      <c r="A7" s="87" t="s">
        <v>54</v>
      </c>
      <c r="B7" s="91">
        <v>24152</v>
      </c>
      <c r="C7" s="91">
        <v>24200</v>
      </c>
      <c r="D7" s="91">
        <v>21897</v>
      </c>
      <c r="E7" s="91">
        <v>19146</v>
      </c>
      <c r="F7" s="91">
        <v>23559</v>
      </c>
      <c r="G7" s="91">
        <v>30216</v>
      </c>
      <c r="H7" s="540">
        <v>37091</v>
      </c>
    </row>
    <row r="8" spans="1:119">
      <c r="A8" s="87" t="s">
        <v>57</v>
      </c>
      <c r="B8" s="91">
        <v>5110</v>
      </c>
      <c r="C8" s="91">
        <v>3922</v>
      </c>
      <c r="D8" s="91">
        <v>4700</v>
      </c>
      <c r="E8" s="91">
        <v>5189</v>
      </c>
      <c r="F8" s="91">
        <v>5466</v>
      </c>
      <c r="G8" s="91">
        <v>6333</v>
      </c>
      <c r="H8" s="540">
        <v>7761</v>
      </c>
    </row>
    <row r="9" spans="1:119">
      <c r="A9" s="97" t="s">
        <v>115</v>
      </c>
      <c r="B9" s="92">
        <v>-75</v>
      </c>
      <c r="C9" s="92">
        <v>322</v>
      </c>
      <c r="D9" s="92">
        <v>99</v>
      </c>
      <c r="E9" s="92">
        <v>746</v>
      </c>
      <c r="F9" s="92">
        <v>-73</v>
      </c>
      <c r="G9" s="92">
        <v>429</v>
      </c>
      <c r="H9" s="541">
        <v>929</v>
      </c>
    </row>
    <row r="10" spans="1:119">
      <c r="A10" s="88" t="s">
        <v>63</v>
      </c>
      <c r="B10" s="93">
        <f t="shared" ref="B10:H10" si="0">SUM(B7:B9)</f>
        <v>29187</v>
      </c>
      <c r="C10" s="93">
        <f>SUM(C7:C9)</f>
        <v>28444</v>
      </c>
      <c r="D10" s="93">
        <f t="shared" si="0"/>
        <v>26696</v>
      </c>
      <c r="E10" s="93">
        <f>SUM(E7:E9)</f>
        <v>25081</v>
      </c>
      <c r="F10" s="93">
        <f t="shared" si="0"/>
        <v>28952</v>
      </c>
      <c r="G10" s="93">
        <f>SUM(G7:G9)</f>
        <v>36978</v>
      </c>
      <c r="H10" s="542">
        <f t="shared" si="0"/>
        <v>45781</v>
      </c>
    </row>
    <row r="11" spans="1:119">
      <c r="A11" s="98"/>
      <c r="B11" s="94"/>
      <c r="H11" s="363"/>
    </row>
    <row r="12" spans="1:119" ht="14.25" customHeight="1">
      <c r="A12" s="87" t="s">
        <v>116</v>
      </c>
      <c r="B12" s="91">
        <v>329</v>
      </c>
      <c r="C12" s="91">
        <v>-675</v>
      </c>
      <c r="D12" s="91">
        <v>-610</v>
      </c>
      <c r="E12" s="91">
        <v>244</v>
      </c>
      <c r="F12" s="91">
        <v>459</v>
      </c>
      <c r="G12" s="91">
        <v>-714</v>
      </c>
      <c r="H12" s="540">
        <v>-883</v>
      </c>
    </row>
    <row r="13" spans="1:119">
      <c r="A13" s="87" t="s">
        <v>117</v>
      </c>
      <c r="B13" s="91">
        <v>-7306</v>
      </c>
      <c r="C13" s="91">
        <v>-5896</v>
      </c>
      <c r="D13" s="91">
        <v>-5501</v>
      </c>
      <c r="E13" s="91">
        <v>-4531</v>
      </c>
      <c r="F13" s="91">
        <v>-5211</v>
      </c>
      <c r="G13" s="91">
        <v>-6245</v>
      </c>
      <c r="H13" s="540">
        <v>-8758</v>
      </c>
    </row>
    <row r="14" spans="1:119">
      <c r="A14" s="97" t="s">
        <v>169</v>
      </c>
      <c r="B14" s="92">
        <v>-1280</v>
      </c>
      <c r="C14" s="92">
        <v>-392</v>
      </c>
      <c r="D14" s="92">
        <v>-376</v>
      </c>
      <c r="E14" s="92">
        <v>-340</v>
      </c>
      <c r="F14" s="92">
        <v>-330</v>
      </c>
      <c r="G14" s="92">
        <v>-419</v>
      </c>
      <c r="H14" s="541">
        <v>-512</v>
      </c>
    </row>
    <row r="15" spans="1:119">
      <c r="A15" s="88" t="s">
        <v>64</v>
      </c>
      <c r="B15" s="93">
        <f t="shared" ref="B15:H15" si="1">SUM(B10:B14)</f>
        <v>20930</v>
      </c>
      <c r="C15" s="93">
        <f t="shared" si="1"/>
        <v>21481</v>
      </c>
      <c r="D15" s="93">
        <f t="shared" si="1"/>
        <v>20209</v>
      </c>
      <c r="E15" s="93">
        <f t="shared" si="1"/>
        <v>20454</v>
      </c>
      <c r="F15" s="93">
        <f t="shared" si="1"/>
        <v>23870</v>
      </c>
      <c r="G15" s="93">
        <f t="shared" si="1"/>
        <v>29600</v>
      </c>
      <c r="H15" s="542">
        <f t="shared" si="1"/>
        <v>35628</v>
      </c>
    </row>
    <row r="16" spans="1:119">
      <c r="A16" s="87" t="s">
        <v>65</v>
      </c>
      <c r="B16" s="91">
        <v>1398</v>
      </c>
      <c r="C16" s="91">
        <v>-3391</v>
      </c>
      <c r="D16" s="91">
        <v>-2971</v>
      </c>
      <c r="E16" s="91">
        <v>2166</v>
      </c>
      <c r="F16" s="91">
        <v>-244</v>
      </c>
      <c r="G16" s="91">
        <v>-7415</v>
      </c>
      <c r="H16" s="540">
        <v>-5775</v>
      </c>
    </row>
    <row r="17" spans="1:8">
      <c r="A17" s="298" t="s">
        <v>112</v>
      </c>
      <c r="B17" s="91">
        <v>-1412</v>
      </c>
      <c r="C17" s="91">
        <v>-1462</v>
      </c>
      <c r="D17" s="91">
        <v>-1140</v>
      </c>
      <c r="E17" s="91">
        <v>-486</v>
      </c>
      <c r="F17" s="91">
        <v>-510</v>
      </c>
      <c r="G17" s="91">
        <v>-884</v>
      </c>
      <c r="H17" s="540">
        <v>-1814</v>
      </c>
    </row>
    <row r="18" spans="1:8">
      <c r="A18" s="299" t="s">
        <v>164</v>
      </c>
      <c r="B18" s="92">
        <v>464</v>
      </c>
      <c r="C18" s="92">
        <v>186</v>
      </c>
      <c r="D18" s="92">
        <v>53</v>
      </c>
      <c r="E18" s="92">
        <v>70</v>
      </c>
      <c r="F18" s="92">
        <v>36</v>
      </c>
      <c r="G18" s="92">
        <v>76</v>
      </c>
      <c r="H18" s="541">
        <v>45</v>
      </c>
    </row>
    <row r="19" spans="1:8">
      <c r="A19" s="88" t="s">
        <v>118</v>
      </c>
      <c r="B19" s="93">
        <f t="shared" ref="B19:H19" si="2">B15+B16+B17+B18</f>
        <v>21380</v>
      </c>
      <c r="C19" s="93">
        <f t="shared" si="2"/>
        <v>16814</v>
      </c>
      <c r="D19" s="93">
        <f t="shared" si="2"/>
        <v>16151</v>
      </c>
      <c r="E19" s="93">
        <f t="shared" si="2"/>
        <v>22204</v>
      </c>
      <c r="F19" s="93">
        <f t="shared" si="2"/>
        <v>23152</v>
      </c>
      <c r="G19" s="93">
        <f t="shared" si="2"/>
        <v>21377</v>
      </c>
      <c r="H19" s="542">
        <f t="shared" si="2"/>
        <v>28084</v>
      </c>
    </row>
    <row r="20" spans="1:8">
      <c r="A20" s="98"/>
      <c r="B20" s="94"/>
      <c r="H20" s="363"/>
    </row>
    <row r="21" spans="1:8">
      <c r="A21" s="9" t="s">
        <v>119</v>
      </c>
      <c r="B21" s="27"/>
      <c r="H21" s="363"/>
    </row>
    <row r="22" spans="1:8">
      <c r="A22" s="87" t="s">
        <v>120</v>
      </c>
      <c r="B22" s="25">
        <v>-1742</v>
      </c>
      <c r="C22" s="25">
        <v>-2000</v>
      </c>
      <c r="D22" s="25">
        <v>-1662</v>
      </c>
      <c r="E22" s="25">
        <v>-1459</v>
      </c>
      <c r="F22" s="25">
        <v>-1970</v>
      </c>
      <c r="G22" s="25">
        <v>-3660</v>
      </c>
      <c r="H22" s="524">
        <v>-3987</v>
      </c>
    </row>
    <row r="23" spans="1:8">
      <c r="A23" s="87" t="s">
        <v>147</v>
      </c>
      <c r="B23" s="95">
        <v>179</v>
      </c>
      <c r="C23">
        <v>78</v>
      </c>
      <c r="D23">
        <v>718</v>
      </c>
      <c r="E23">
        <v>39</v>
      </c>
      <c r="F23">
        <v>93</v>
      </c>
      <c r="G23">
        <v>99</v>
      </c>
      <c r="H23" s="363">
        <v>101</v>
      </c>
    </row>
    <row r="24" spans="1:8">
      <c r="A24" s="87" t="s">
        <v>121</v>
      </c>
      <c r="B24" s="91">
        <v>-1021</v>
      </c>
      <c r="C24">
        <v>-846</v>
      </c>
      <c r="D24" s="309">
        <v>-1016</v>
      </c>
      <c r="E24" s="309">
        <v>-1337</v>
      </c>
      <c r="F24" s="309">
        <v>-1389</v>
      </c>
      <c r="G24" s="309">
        <v>-1371</v>
      </c>
      <c r="H24" s="499">
        <v>-1464</v>
      </c>
    </row>
    <row r="25" spans="1:8">
      <c r="A25" s="87" t="s">
        <v>122</v>
      </c>
      <c r="B25" s="27">
        <v>2</v>
      </c>
      <c r="C25" s="398">
        <v>0</v>
      </c>
      <c r="D25">
        <v>1</v>
      </c>
      <c r="E25" s="398">
        <v>0</v>
      </c>
      <c r="F25" s="398">
        <v>0</v>
      </c>
      <c r="G25" s="398">
        <v>0</v>
      </c>
      <c r="H25" s="501">
        <v>0</v>
      </c>
    </row>
    <row r="26" spans="1:8">
      <c r="A26" s="87" t="s">
        <v>134</v>
      </c>
      <c r="B26" s="27">
        <v>-520</v>
      </c>
      <c r="C26" s="309">
        <v>-1575</v>
      </c>
      <c r="D26" s="309">
        <v>-7706</v>
      </c>
      <c r="E26" s="309">
        <v>-13583</v>
      </c>
      <c r="F26" s="309">
        <v>-2334</v>
      </c>
      <c r="G26" s="309">
        <v>-10591</v>
      </c>
      <c r="H26" s="499">
        <v>-4314</v>
      </c>
    </row>
    <row r="27" spans="1:8">
      <c r="A27" s="87" t="s">
        <v>123</v>
      </c>
      <c r="B27" s="90">
        <v>1560</v>
      </c>
      <c r="C27">
        <v>166</v>
      </c>
      <c r="D27" s="398">
        <v>0</v>
      </c>
      <c r="E27" s="398">
        <v>0</v>
      </c>
      <c r="F27" s="309">
        <v>-7</v>
      </c>
      <c r="G27" s="398">
        <v>0</v>
      </c>
      <c r="H27" s="475">
        <v>0</v>
      </c>
    </row>
    <row r="28" spans="1:8">
      <c r="A28" s="97" t="s">
        <v>124</v>
      </c>
      <c r="B28" s="92">
        <v>784</v>
      </c>
      <c r="C28" s="92">
        <v>-124</v>
      </c>
      <c r="D28" s="92">
        <v>-18</v>
      </c>
      <c r="E28" s="92">
        <v>54</v>
      </c>
      <c r="F28" s="92">
        <v>-514</v>
      </c>
      <c r="G28" s="92">
        <v>20</v>
      </c>
      <c r="H28" s="541">
        <v>276</v>
      </c>
    </row>
    <row r="29" spans="1:8">
      <c r="A29" s="88" t="s">
        <v>125</v>
      </c>
      <c r="B29" s="93">
        <f t="shared" ref="B29:H29" si="3">SUM(B22:B28)</f>
        <v>-758</v>
      </c>
      <c r="C29" s="93">
        <f t="shared" si="3"/>
        <v>-4301</v>
      </c>
      <c r="D29" s="93">
        <f t="shared" si="3"/>
        <v>-9683</v>
      </c>
      <c r="E29" s="93">
        <f t="shared" si="3"/>
        <v>-16286</v>
      </c>
      <c r="F29" s="93">
        <f t="shared" si="3"/>
        <v>-6121</v>
      </c>
      <c r="G29" s="93">
        <f t="shared" si="3"/>
        <v>-15503</v>
      </c>
      <c r="H29" s="542">
        <f t="shared" si="3"/>
        <v>-9388</v>
      </c>
    </row>
    <row r="30" spans="1:8">
      <c r="A30" s="88"/>
      <c r="B30" s="93"/>
      <c r="H30" s="363"/>
    </row>
    <row r="31" spans="1:8">
      <c r="A31" s="88" t="s">
        <v>126</v>
      </c>
      <c r="B31" s="93"/>
      <c r="H31" s="363"/>
    </row>
    <row r="32" spans="1:8">
      <c r="A32" s="87" t="s">
        <v>127</v>
      </c>
      <c r="B32" s="309">
        <v>-8252</v>
      </c>
      <c r="C32" s="309">
        <v>-8487</v>
      </c>
      <c r="D32" s="309">
        <v>-7653</v>
      </c>
      <c r="E32" s="309">
        <v>-8506</v>
      </c>
      <c r="F32" s="309">
        <v>-8889</v>
      </c>
      <c r="G32" s="309">
        <v>-9250</v>
      </c>
      <c r="H32" s="499">
        <v>-11203</v>
      </c>
    </row>
    <row r="33" spans="1:8">
      <c r="A33" s="87" t="s">
        <v>128</v>
      </c>
      <c r="B33" s="309">
        <v>-3</v>
      </c>
      <c r="C33">
        <v>-9</v>
      </c>
      <c r="D33">
        <v>-10</v>
      </c>
      <c r="E33" s="398">
        <v>0</v>
      </c>
      <c r="F33" s="398">
        <v>0</v>
      </c>
      <c r="G33" s="398">
        <v>0</v>
      </c>
      <c r="H33" s="499">
        <v>-8</v>
      </c>
    </row>
    <row r="34" spans="1:8">
      <c r="A34" s="87" t="s">
        <v>333</v>
      </c>
      <c r="B34" s="398">
        <v>0</v>
      </c>
      <c r="C34" s="335">
        <v>-4002</v>
      </c>
      <c r="D34" s="398">
        <v>0</v>
      </c>
      <c r="E34" s="398">
        <v>0</v>
      </c>
      <c r="F34" s="398">
        <v>0</v>
      </c>
      <c r="G34" s="398">
        <v>0</v>
      </c>
      <c r="H34" s="501">
        <v>0</v>
      </c>
    </row>
    <row r="35" spans="1:8">
      <c r="A35" s="87" t="s">
        <v>129</v>
      </c>
      <c r="B35" s="90">
        <v>-19</v>
      </c>
      <c r="C35" s="398">
        <v>0</v>
      </c>
      <c r="D35" s="398">
        <v>0</v>
      </c>
      <c r="E35">
        <v>-216</v>
      </c>
      <c r="F35">
        <v>-823</v>
      </c>
      <c r="G35" s="398">
        <v>0</v>
      </c>
      <c r="H35" s="501">
        <v>0</v>
      </c>
    </row>
    <row r="36" spans="1:8">
      <c r="A36" s="87" t="s">
        <v>76</v>
      </c>
      <c r="B36" s="398">
        <v>0</v>
      </c>
      <c r="C36" s="335">
        <v>-9705</v>
      </c>
      <c r="D36" s="398">
        <v>0</v>
      </c>
      <c r="E36" s="398">
        <v>0</v>
      </c>
      <c r="F36" s="398">
        <v>0</v>
      </c>
      <c r="G36" s="309">
        <v>-9732</v>
      </c>
      <c r="H36" s="501">
        <v>0</v>
      </c>
    </row>
    <row r="37" spans="1:8">
      <c r="A37" s="87" t="s">
        <v>130</v>
      </c>
      <c r="B37" s="91">
        <v>-236</v>
      </c>
      <c r="C37">
        <v>-198</v>
      </c>
      <c r="D37" s="335">
        <v>1287</v>
      </c>
      <c r="E37" s="335">
        <v>-274</v>
      </c>
      <c r="F37" s="335">
        <v>1034</v>
      </c>
      <c r="G37" s="335">
        <v>-483</v>
      </c>
      <c r="H37" s="543">
        <v>265</v>
      </c>
    </row>
    <row r="38" spans="1:8">
      <c r="A38" s="97" t="s">
        <v>131</v>
      </c>
      <c r="B38" s="92">
        <v>765</v>
      </c>
      <c r="C38" s="92">
        <v>800</v>
      </c>
      <c r="D38" s="92">
        <v>-1648</v>
      </c>
      <c r="E38" s="92">
        <v>444</v>
      </c>
      <c r="F38" s="92">
        <v>-1645</v>
      </c>
      <c r="G38" s="92">
        <v>4814</v>
      </c>
      <c r="H38" s="541">
        <v>-7330</v>
      </c>
    </row>
    <row r="39" spans="1:8">
      <c r="A39" s="88" t="s">
        <v>132</v>
      </c>
      <c r="B39" s="93">
        <f t="shared" ref="B39:H39" si="4">SUM(B32:B38)</f>
        <v>-7745</v>
      </c>
      <c r="C39" s="93">
        <f t="shared" si="4"/>
        <v>-21601</v>
      </c>
      <c r="D39" s="93">
        <f t="shared" si="4"/>
        <v>-8024</v>
      </c>
      <c r="E39" s="93">
        <f t="shared" si="4"/>
        <v>-8552</v>
      </c>
      <c r="F39" s="93">
        <f t="shared" si="4"/>
        <v>-10323</v>
      </c>
      <c r="G39" s="93">
        <f t="shared" si="4"/>
        <v>-14651</v>
      </c>
      <c r="H39" s="542">
        <f t="shared" si="4"/>
        <v>-18276</v>
      </c>
    </row>
    <row r="40" spans="1:8">
      <c r="A40" s="97"/>
      <c r="B40" s="92"/>
      <c r="H40" s="363"/>
    </row>
    <row r="41" spans="1:8">
      <c r="A41" s="99" t="s">
        <v>133</v>
      </c>
      <c r="B41" s="96">
        <f t="shared" ref="B41:H41" si="5">+B19+B29+B39</f>
        <v>12877</v>
      </c>
      <c r="C41" s="96">
        <f t="shared" si="5"/>
        <v>-9088</v>
      </c>
      <c r="D41" s="96">
        <f t="shared" si="5"/>
        <v>-1556</v>
      </c>
      <c r="E41" s="96">
        <f t="shared" si="5"/>
        <v>-2634</v>
      </c>
      <c r="F41" s="96">
        <f t="shared" si="5"/>
        <v>6708</v>
      </c>
      <c r="G41" s="96">
        <f t="shared" si="5"/>
        <v>-8777</v>
      </c>
      <c r="H41" s="544">
        <f t="shared" si="5"/>
        <v>420</v>
      </c>
    </row>
    <row r="42" spans="1:8">
      <c r="A42" s="2"/>
      <c r="B42" s="2"/>
    </row>
    <row r="43" spans="1:8" ht="13.8">
      <c r="A43" s="338" t="s">
        <v>470</v>
      </c>
      <c r="B43" s="2"/>
    </row>
    <row r="44" spans="1:8">
      <c r="A44" s="3"/>
      <c r="B44" s="2"/>
    </row>
    <row r="45" spans="1:8">
      <c r="A45" s="3"/>
      <c r="B45" s="2"/>
    </row>
    <row r="46" spans="1:8">
      <c r="A46" s="100"/>
    </row>
    <row r="47" spans="1:8">
      <c r="A47" s="100"/>
    </row>
    <row r="48" spans="1:8">
      <c r="A48" s="100"/>
    </row>
    <row r="49" spans="1:1">
      <c r="A49" s="100"/>
    </row>
    <row r="50" spans="1:1">
      <c r="A50" s="100"/>
    </row>
    <row r="51" spans="1:1">
      <c r="A51" s="101"/>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1">
      <c r="A97" s="1"/>
    </row>
    <row r="98" spans="1:1">
      <c r="A98" s="1"/>
    </row>
    <row r="99" spans="1:1">
      <c r="A99" s="1"/>
    </row>
    <row r="100" spans="1:1">
      <c r="A100" s="1"/>
    </row>
    <row r="101" spans="1:1">
      <c r="A101" s="1"/>
    </row>
    <row r="102" spans="1:1">
      <c r="A102" s="1"/>
    </row>
    <row r="103" spans="1:1">
      <c r="A103" s="1"/>
    </row>
    <row r="104" spans="1:1">
      <c r="A104" s="1"/>
    </row>
    <row r="105" spans="1:1">
      <c r="A105" s="1"/>
    </row>
    <row r="106" spans="1:1">
      <c r="A106" s="1"/>
    </row>
    <row r="107" spans="1:1">
      <c r="A107" s="1"/>
    </row>
    <row r="108" spans="1:1">
      <c r="A108" s="1"/>
    </row>
    <row r="109" spans="1:1">
      <c r="A109" s="1"/>
    </row>
    <row r="110" spans="1:1">
      <c r="A110" s="1"/>
    </row>
    <row r="111" spans="1:1">
      <c r="A111" s="1"/>
    </row>
    <row r="112" spans="1:1">
      <c r="A112" s="1"/>
    </row>
    <row r="113" spans="1:1">
      <c r="A113" s="1"/>
    </row>
    <row r="114" spans="1:1">
      <c r="A114" s="1"/>
    </row>
    <row r="115" spans="1:1">
      <c r="A115" s="1"/>
    </row>
    <row r="116" spans="1:1">
      <c r="A116" s="1"/>
    </row>
    <row r="117" spans="1:1">
      <c r="A117" s="1"/>
    </row>
    <row r="118" spans="1:1">
      <c r="A118" s="1"/>
    </row>
    <row r="119" spans="1:1">
      <c r="A119" s="1"/>
    </row>
    <row r="120" spans="1:1">
      <c r="A120" s="1"/>
    </row>
    <row r="121" spans="1:1">
      <c r="A121" s="1"/>
    </row>
    <row r="122" spans="1:1">
      <c r="A122" s="1"/>
    </row>
    <row r="123" spans="1:1">
      <c r="A123" s="1"/>
    </row>
    <row r="124" spans="1:1">
      <c r="A124" s="1"/>
    </row>
    <row r="125" spans="1:1">
      <c r="A125" s="1"/>
    </row>
    <row r="126" spans="1:1">
      <c r="A126" s="1"/>
    </row>
    <row r="127" spans="1:1">
      <c r="A127" s="1"/>
    </row>
    <row r="128" spans="1:1">
      <c r="A128" s="1"/>
    </row>
    <row r="129" spans="1:1">
      <c r="A129" s="1"/>
    </row>
    <row r="130" spans="1:1">
      <c r="A130" s="1"/>
    </row>
    <row r="131" spans="1:1">
      <c r="A131" s="1"/>
    </row>
    <row r="132" spans="1:1">
      <c r="A132" s="1"/>
    </row>
    <row r="133" spans="1:1">
      <c r="A133" s="1"/>
    </row>
    <row r="134" spans="1:1">
      <c r="A134" s="1"/>
    </row>
    <row r="135" spans="1:1">
      <c r="A135" s="1"/>
    </row>
    <row r="136" spans="1:1">
      <c r="A136" s="1"/>
    </row>
    <row r="137" spans="1:1">
      <c r="A137" s="1"/>
    </row>
    <row r="138" spans="1:1">
      <c r="A138" s="1"/>
    </row>
    <row r="139" spans="1:1">
      <c r="A139" s="1"/>
    </row>
    <row r="140" spans="1:1">
      <c r="A140" s="1"/>
    </row>
    <row r="141" spans="1:1">
      <c r="A141" s="1"/>
    </row>
    <row r="142" spans="1:1">
      <c r="A142" s="1"/>
    </row>
    <row r="143" spans="1:1">
      <c r="A143" s="1"/>
    </row>
    <row r="144" spans="1:1">
      <c r="A144" s="1"/>
    </row>
    <row r="145" spans="1:1">
      <c r="A145" s="1"/>
    </row>
    <row r="146" spans="1:1">
      <c r="A146" s="1"/>
    </row>
    <row r="147" spans="1:1">
      <c r="A147" s="1"/>
    </row>
    <row r="148" spans="1:1">
      <c r="A148" s="1"/>
    </row>
    <row r="149" spans="1:1">
      <c r="A149" s="1"/>
    </row>
    <row r="150" spans="1:1">
      <c r="A150" s="1"/>
    </row>
    <row r="151" spans="1:1">
      <c r="A151" s="1"/>
    </row>
    <row r="152" spans="1:1">
      <c r="A152" s="1"/>
    </row>
    <row r="153" spans="1:1">
      <c r="A153" s="1"/>
    </row>
    <row r="154" spans="1:1">
      <c r="A154" s="1"/>
    </row>
    <row r="155" spans="1:1">
      <c r="A155" s="1"/>
    </row>
    <row r="156" spans="1:1">
      <c r="A156" s="1"/>
    </row>
    <row r="157" spans="1:1">
      <c r="A157" s="1"/>
    </row>
    <row r="158" spans="1:1">
      <c r="A158" s="1"/>
    </row>
    <row r="159" spans="1:1">
      <c r="A159" s="1"/>
    </row>
    <row r="160" spans="1:1">
      <c r="A160" s="1"/>
    </row>
    <row r="161" spans="1:1">
      <c r="A161" s="1"/>
    </row>
    <row r="162" spans="1:1">
      <c r="A162" s="1"/>
    </row>
    <row r="163" spans="1:1">
      <c r="A163" s="1"/>
    </row>
    <row r="164" spans="1:1">
      <c r="A164" s="1"/>
    </row>
    <row r="165" spans="1:1">
      <c r="A165" s="1"/>
    </row>
    <row r="166" spans="1:1">
      <c r="A166" s="1"/>
    </row>
    <row r="167" spans="1:1">
      <c r="A167" s="1"/>
    </row>
    <row r="168" spans="1:1">
      <c r="A168" s="1"/>
    </row>
    <row r="169" spans="1:1">
      <c r="A169" s="1"/>
    </row>
    <row r="170" spans="1:1">
      <c r="A170" s="1"/>
    </row>
    <row r="171" spans="1:1">
      <c r="A171" s="1"/>
    </row>
    <row r="172" spans="1:1">
      <c r="A172" s="1"/>
    </row>
    <row r="173" spans="1:1">
      <c r="A173" s="1"/>
    </row>
    <row r="174" spans="1:1">
      <c r="A174" s="1"/>
    </row>
    <row r="175" spans="1:1">
      <c r="A175" s="1"/>
    </row>
    <row r="176" spans="1:1">
      <c r="A176" s="1"/>
    </row>
    <row r="177" spans="1:1">
      <c r="A177" s="1"/>
    </row>
    <row r="178" spans="1:1">
      <c r="A178" s="1"/>
    </row>
    <row r="179" spans="1:1">
      <c r="A179" s="1"/>
    </row>
    <row r="180" spans="1:1">
      <c r="A180" s="1"/>
    </row>
    <row r="181" spans="1:1">
      <c r="A181" s="1"/>
    </row>
    <row r="182" spans="1:1">
      <c r="A182" s="1"/>
    </row>
    <row r="183" spans="1:1">
      <c r="A183" s="1"/>
    </row>
    <row r="184" spans="1:1">
      <c r="A184" s="1"/>
    </row>
    <row r="185" spans="1:1">
      <c r="A185" s="1"/>
    </row>
    <row r="186" spans="1:1">
      <c r="A186" s="1"/>
    </row>
    <row r="187" spans="1:1">
      <c r="A187" s="1"/>
    </row>
    <row r="188" spans="1:1">
      <c r="A188" s="1"/>
    </row>
    <row r="189" spans="1:1">
      <c r="A189" s="1"/>
    </row>
    <row r="190" spans="1:1">
      <c r="A190" s="1"/>
    </row>
    <row r="191" spans="1:1">
      <c r="A191" s="1"/>
    </row>
    <row r="192" spans="1:1">
      <c r="A192" s="1"/>
    </row>
    <row r="193" spans="1:1">
      <c r="A193" s="1"/>
    </row>
    <row r="194" spans="1:1">
      <c r="A194" s="1"/>
    </row>
    <row r="195" spans="1:1">
      <c r="A195" s="1"/>
    </row>
    <row r="196" spans="1:1">
      <c r="A196" s="1"/>
    </row>
    <row r="197" spans="1:1">
      <c r="A197" s="1"/>
    </row>
    <row r="198" spans="1:1">
      <c r="A198" s="1"/>
    </row>
    <row r="199" spans="1:1">
      <c r="A199" s="1"/>
    </row>
    <row r="200" spans="1:1">
      <c r="A200" s="1"/>
    </row>
    <row r="201" spans="1:1">
      <c r="A201" s="1"/>
    </row>
    <row r="202" spans="1:1">
      <c r="A202" s="1"/>
    </row>
    <row r="203" spans="1:1">
      <c r="A203" s="1"/>
    </row>
    <row r="204" spans="1:1">
      <c r="A204" s="1"/>
    </row>
    <row r="205" spans="1:1">
      <c r="A205" s="1"/>
    </row>
    <row r="206" spans="1:1">
      <c r="A206" s="1"/>
    </row>
    <row r="207" spans="1:1">
      <c r="A207" s="1"/>
    </row>
    <row r="208" spans="1:1">
      <c r="A208" s="1"/>
    </row>
    <row r="209" spans="1:1">
      <c r="A209" s="1"/>
    </row>
    <row r="210" spans="1:1">
      <c r="A210" s="1"/>
    </row>
    <row r="211" spans="1:1">
      <c r="A211" s="1"/>
    </row>
    <row r="212" spans="1:1">
      <c r="A212" s="1"/>
    </row>
    <row r="213" spans="1:1">
      <c r="A213" s="1"/>
    </row>
    <row r="214" spans="1:1">
      <c r="A214" s="1"/>
    </row>
    <row r="215" spans="1:1">
      <c r="A215" s="1"/>
    </row>
    <row r="216" spans="1:1">
      <c r="A216" s="1"/>
    </row>
    <row r="217" spans="1:1">
      <c r="A217" s="1"/>
    </row>
    <row r="218" spans="1:1">
      <c r="A218" s="1"/>
    </row>
    <row r="219" spans="1:1">
      <c r="A219" s="1"/>
    </row>
    <row r="220" spans="1:1">
      <c r="A220" s="1"/>
    </row>
    <row r="221" spans="1:1">
      <c r="A221" s="1"/>
    </row>
    <row r="222" spans="1:1">
      <c r="A222" s="1"/>
    </row>
    <row r="223" spans="1:1">
      <c r="A223" s="1"/>
    </row>
    <row r="224" spans="1:1">
      <c r="A224" s="1"/>
    </row>
    <row r="225" spans="1:1">
      <c r="A225" s="1"/>
    </row>
    <row r="226" spans="1:1">
      <c r="A226" s="1"/>
    </row>
    <row r="227" spans="1:1">
      <c r="A227" s="1"/>
    </row>
    <row r="228" spans="1:1">
      <c r="A228" s="1"/>
    </row>
    <row r="229" spans="1:1">
      <c r="A229" s="1"/>
    </row>
    <row r="230" spans="1:1">
      <c r="A230" s="1"/>
    </row>
    <row r="231" spans="1:1">
      <c r="A231" s="1"/>
    </row>
    <row r="232" spans="1:1">
      <c r="A232" s="1"/>
    </row>
    <row r="233" spans="1:1">
      <c r="A233" s="1"/>
    </row>
    <row r="234" spans="1:1">
      <c r="A234" s="1"/>
    </row>
    <row r="235" spans="1:1">
      <c r="A235" s="1"/>
    </row>
    <row r="236" spans="1:1">
      <c r="A236" s="1"/>
    </row>
    <row r="237" spans="1:1">
      <c r="A237" s="1"/>
    </row>
    <row r="238" spans="1:1">
      <c r="A238" s="1"/>
    </row>
    <row r="239" spans="1:1">
      <c r="A239" s="1"/>
    </row>
    <row r="240" spans="1:1">
      <c r="A240" s="1"/>
    </row>
    <row r="241" spans="1:1">
      <c r="A241" s="1"/>
    </row>
    <row r="242" spans="1:1">
      <c r="A242" s="1"/>
    </row>
    <row r="243" spans="1:1">
      <c r="A243" s="1"/>
    </row>
    <row r="244" spans="1:1">
      <c r="A244" s="1"/>
    </row>
    <row r="245" spans="1:1">
      <c r="A245" s="1"/>
    </row>
    <row r="246" spans="1:1">
      <c r="A246" s="1"/>
    </row>
    <row r="247" spans="1:1">
      <c r="A247" s="1"/>
    </row>
    <row r="248" spans="1:1">
      <c r="A248" s="1"/>
    </row>
    <row r="249" spans="1:1">
      <c r="A249" s="1"/>
    </row>
    <row r="250" spans="1:1">
      <c r="A250" s="1"/>
    </row>
    <row r="251" spans="1:1">
      <c r="A251" s="1"/>
    </row>
    <row r="252" spans="1:1">
      <c r="A252" s="1"/>
    </row>
    <row r="253" spans="1:1">
      <c r="A253" s="1"/>
    </row>
    <row r="254" spans="1:1">
      <c r="A254" s="1"/>
    </row>
    <row r="255" spans="1:1">
      <c r="A255" s="1"/>
    </row>
    <row r="256" spans="1:1">
      <c r="A256" s="1"/>
    </row>
    <row r="257" spans="1:1">
      <c r="A257" s="1"/>
    </row>
    <row r="258" spans="1:1">
      <c r="A258" s="1"/>
    </row>
    <row r="259" spans="1:1">
      <c r="A259" s="1"/>
    </row>
    <row r="260" spans="1:1">
      <c r="A260" s="1"/>
    </row>
    <row r="261" spans="1:1">
      <c r="A261" s="1"/>
    </row>
    <row r="262" spans="1:1">
      <c r="A262" s="1"/>
    </row>
    <row r="263" spans="1:1">
      <c r="A263" s="1"/>
    </row>
    <row r="264" spans="1:1">
      <c r="A264" s="1"/>
    </row>
    <row r="265" spans="1:1">
      <c r="A265" s="1"/>
    </row>
    <row r="266" spans="1:1">
      <c r="A266" s="1"/>
    </row>
    <row r="267" spans="1:1">
      <c r="A267" s="1"/>
    </row>
    <row r="268" spans="1:1">
      <c r="A268" s="1"/>
    </row>
    <row r="269" spans="1:1">
      <c r="A269" s="1"/>
    </row>
    <row r="270" spans="1:1">
      <c r="A270" s="1"/>
    </row>
    <row r="271" spans="1:1">
      <c r="A271" s="1"/>
    </row>
    <row r="272" spans="1:1">
      <c r="A272" s="1"/>
    </row>
    <row r="273" spans="1:1">
      <c r="A273" s="1"/>
    </row>
    <row r="274" spans="1:1">
      <c r="A274" s="1"/>
    </row>
    <row r="275" spans="1:1">
      <c r="A275" s="1"/>
    </row>
    <row r="276" spans="1:1">
      <c r="A276" s="1"/>
    </row>
    <row r="277" spans="1:1">
      <c r="A277" s="1"/>
    </row>
    <row r="278" spans="1:1">
      <c r="A278" s="1"/>
    </row>
    <row r="279" spans="1:1">
      <c r="A279" s="1"/>
    </row>
    <row r="280" spans="1:1">
      <c r="A280" s="1"/>
    </row>
    <row r="281" spans="1:1">
      <c r="A281" s="1"/>
    </row>
    <row r="282" spans="1:1">
      <c r="A282" s="1"/>
    </row>
    <row r="283" spans="1:1">
      <c r="A283" s="1"/>
    </row>
    <row r="284" spans="1:1">
      <c r="A284" s="1"/>
    </row>
    <row r="285" spans="1:1">
      <c r="A285" s="1"/>
    </row>
    <row r="286" spans="1:1">
      <c r="A286" s="1"/>
    </row>
    <row r="287" spans="1:1">
      <c r="A287" s="1"/>
    </row>
    <row r="288" spans="1:1">
      <c r="A288" s="1"/>
    </row>
    <row r="289" spans="1:1">
      <c r="A289" s="1"/>
    </row>
    <row r="290" spans="1:1">
      <c r="A290" s="1"/>
    </row>
    <row r="291" spans="1:1">
      <c r="A291" s="1"/>
    </row>
    <row r="292" spans="1:1">
      <c r="A292" s="1"/>
    </row>
    <row r="293" spans="1:1">
      <c r="A293" s="1"/>
    </row>
    <row r="294" spans="1:1">
      <c r="A294" s="1"/>
    </row>
    <row r="295" spans="1:1">
      <c r="A295" s="1"/>
    </row>
    <row r="296" spans="1:1">
      <c r="A296" s="1"/>
    </row>
    <row r="297" spans="1:1">
      <c r="A297" s="1"/>
    </row>
    <row r="298" spans="1:1">
      <c r="A298" s="1"/>
    </row>
    <row r="299" spans="1:1">
      <c r="A299" s="1"/>
    </row>
    <row r="300" spans="1:1">
      <c r="A300" s="1"/>
    </row>
    <row r="301" spans="1:1">
      <c r="A301" s="1"/>
    </row>
    <row r="302" spans="1:1">
      <c r="A302" s="1"/>
    </row>
    <row r="303" spans="1:1">
      <c r="A303" s="1"/>
    </row>
    <row r="304" spans="1:1">
      <c r="A304" s="1"/>
    </row>
    <row r="305" spans="1:1">
      <c r="A305" s="1"/>
    </row>
    <row r="306" spans="1:1">
      <c r="A306" s="1"/>
    </row>
    <row r="307" spans="1:1">
      <c r="A307" s="1"/>
    </row>
    <row r="308" spans="1:1">
      <c r="A308" s="1"/>
    </row>
    <row r="309" spans="1:1">
      <c r="A309" s="1"/>
    </row>
    <row r="310" spans="1:1">
      <c r="A310" s="1"/>
    </row>
    <row r="311" spans="1:1">
      <c r="A311" s="1"/>
    </row>
    <row r="312" spans="1:1">
      <c r="A312" s="1"/>
    </row>
    <row r="313" spans="1:1">
      <c r="A313" s="1"/>
    </row>
    <row r="314" spans="1:1">
      <c r="A314" s="1"/>
    </row>
    <row r="315" spans="1:1">
      <c r="A315" s="1"/>
    </row>
    <row r="316" spans="1:1">
      <c r="A316" s="1"/>
    </row>
    <row r="317" spans="1:1">
      <c r="A317" s="1"/>
    </row>
    <row r="318" spans="1:1">
      <c r="A318" s="1"/>
    </row>
    <row r="319" spans="1:1">
      <c r="A319" s="1"/>
    </row>
    <row r="320" spans="1:1">
      <c r="A320" s="1"/>
    </row>
    <row r="321" spans="1:1">
      <c r="A321" s="1"/>
    </row>
    <row r="322" spans="1:1">
      <c r="A322" s="1"/>
    </row>
    <row r="323" spans="1:1">
      <c r="A323" s="1"/>
    </row>
    <row r="324" spans="1:1">
      <c r="A324" s="1"/>
    </row>
    <row r="325" spans="1:1">
      <c r="A325" s="1"/>
    </row>
    <row r="326" spans="1:1">
      <c r="A326" s="1"/>
    </row>
    <row r="327" spans="1:1">
      <c r="A327" s="1"/>
    </row>
    <row r="328" spans="1:1">
      <c r="A328" s="1"/>
    </row>
    <row r="329" spans="1:1">
      <c r="A329" s="1"/>
    </row>
    <row r="330" spans="1:1">
      <c r="A330" s="1"/>
    </row>
    <row r="331" spans="1:1">
      <c r="A331" s="1"/>
    </row>
    <row r="332" spans="1:1">
      <c r="A332" s="1"/>
    </row>
    <row r="333" spans="1:1">
      <c r="A333" s="1"/>
    </row>
    <row r="334" spans="1:1">
      <c r="A334" s="1"/>
    </row>
    <row r="335" spans="1:1">
      <c r="A335" s="1"/>
    </row>
    <row r="336" spans="1:1">
      <c r="A336" s="1"/>
    </row>
    <row r="337" spans="1:1">
      <c r="A337" s="1"/>
    </row>
    <row r="338" spans="1:1">
      <c r="A338" s="1"/>
    </row>
    <row r="339" spans="1:1">
      <c r="A339" s="1"/>
    </row>
    <row r="340" spans="1:1">
      <c r="A340" s="1"/>
    </row>
    <row r="341" spans="1:1">
      <c r="A341" s="1"/>
    </row>
    <row r="342" spans="1:1">
      <c r="A342" s="1"/>
    </row>
    <row r="343" spans="1:1">
      <c r="A343" s="1"/>
    </row>
    <row r="344" spans="1:1">
      <c r="A344" s="1"/>
    </row>
    <row r="345" spans="1:1">
      <c r="A345" s="1"/>
    </row>
    <row r="346" spans="1:1">
      <c r="A346" s="1"/>
    </row>
    <row r="347" spans="1:1">
      <c r="A347" s="1"/>
    </row>
    <row r="348" spans="1:1">
      <c r="A348" s="1"/>
    </row>
    <row r="349" spans="1:1">
      <c r="A349" s="1"/>
    </row>
    <row r="350" spans="1:1">
      <c r="A350" s="1"/>
    </row>
    <row r="351" spans="1:1">
      <c r="A351" s="1"/>
    </row>
    <row r="352" spans="1:1">
      <c r="A352" s="1"/>
    </row>
    <row r="353" spans="1:1">
      <c r="A353" s="1"/>
    </row>
    <row r="354" spans="1:1">
      <c r="A354" s="1"/>
    </row>
    <row r="355" spans="1:1">
      <c r="A355" s="1"/>
    </row>
    <row r="356" spans="1:1">
      <c r="A356" s="1"/>
    </row>
    <row r="357" spans="1:1">
      <c r="A357" s="1"/>
    </row>
    <row r="358" spans="1:1">
      <c r="A358" s="1"/>
    </row>
    <row r="359" spans="1:1">
      <c r="A359" s="1"/>
    </row>
    <row r="360" spans="1:1">
      <c r="A360" s="1"/>
    </row>
    <row r="361" spans="1:1">
      <c r="A361" s="1"/>
    </row>
    <row r="362" spans="1:1">
      <c r="A362" s="1"/>
    </row>
    <row r="363" spans="1:1">
      <c r="A363" s="1"/>
    </row>
    <row r="364" spans="1:1">
      <c r="A364" s="1"/>
    </row>
    <row r="365" spans="1:1">
      <c r="A365" s="1"/>
    </row>
    <row r="366" spans="1:1">
      <c r="A366" s="1"/>
    </row>
    <row r="367" spans="1:1">
      <c r="A367" s="1"/>
    </row>
    <row r="368" spans="1:1">
      <c r="A368" s="1"/>
    </row>
    <row r="369" spans="1:1">
      <c r="A369" s="1"/>
    </row>
    <row r="370" spans="1:1">
      <c r="A370" s="1"/>
    </row>
    <row r="371" spans="1:1">
      <c r="A371" s="1"/>
    </row>
    <row r="372" spans="1:1">
      <c r="A372" s="1"/>
    </row>
    <row r="373" spans="1:1">
      <c r="A373" s="1"/>
    </row>
    <row r="374" spans="1:1">
      <c r="A374" s="1"/>
    </row>
    <row r="375" spans="1:1">
      <c r="A375" s="1"/>
    </row>
    <row r="376" spans="1:1">
      <c r="A376" s="1"/>
    </row>
    <row r="377" spans="1:1">
      <c r="A377" s="1"/>
    </row>
    <row r="378" spans="1:1">
      <c r="A378" s="1"/>
    </row>
    <row r="379" spans="1:1">
      <c r="A379" s="1"/>
    </row>
    <row r="380" spans="1:1">
      <c r="A380" s="1"/>
    </row>
    <row r="381" spans="1:1">
      <c r="A381" s="1"/>
    </row>
    <row r="382" spans="1:1">
      <c r="A382" s="1"/>
    </row>
    <row r="383" spans="1:1">
      <c r="A383" s="1"/>
    </row>
    <row r="384" spans="1:1">
      <c r="A384" s="1"/>
    </row>
    <row r="385" spans="1:1">
      <c r="A385" s="1"/>
    </row>
    <row r="386" spans="1:1">
      <c r="A386" s="1"/>
    </row>
    <row r="387" spans="1:1">
      <c r="A387" s="1"/>
    </row>
    <row r="388" spans="1:1">
      <c r="A388" s="1"/>
    </row>
    <row r="389" spans="1:1">
      <c r="A389" s="1"/>
    </row>
    <row r="390" spans="1:1">
      <c r="A390" s="1"/>
    </row>
    <row r="391" spans="1:1">
      <c r="A391" s="1"/>
    </row>
    <row r="392" spans="1:1">
      <c r="A392" s="1"/>
    </row>
    <row r="393" spans="1:1">
      <c r="A393" s="1"/>
    </row>
    <row r="394" spans="1:1">
      <c r="A394" s="1"/>
    </row>
    <row r="395" spans="1:1">
      <c r="A395" s="1"/>
    </row>
    <row r="396" spans="1:1">
      <c r="A396" s="1"/>
    </row>
    <row r="397" spans="1:1">
      <c r="A397" s="1"/>
    </row>
    <row r="398" spans="1:1">
      <c r="A398" s="1"/>
    </row>
    <row r="399" spans="1:1">
      <c r="A399" s="1"/>
    </row>
    <row r="400" spans="1:1">
      <c r="A400" s="1"/>
    </row>
    <row r="401" spans="1:1">
      <c r="A401" s="1"/>
    </row>
    <row r="402" spans="1:1">
      <c r="A402" s="1"/>
    </row>
    <row r="403" spans="1:1">
      <c r="A403" s="1"/>
    </row>
    <row r="404" spans="1:1">
      <c r="A404" s="1"/>
    </row>
    <row r="405" spans="1:1">
      <c r="A405" s="1"/>
    </row>
    <row r="406" spans="1:1">
      <c r="A406" s="1"/>
    </row>
    <row r="407" spans="1:1">
      <c r="A407" s="1"/>
    </row>
    <row r="408" spans="1:1">
      <c r="A408" s="1"/>
    </row>
    <row r="409" spans="1:1">
      <c r="A409" s="1"/>
    </row>
    <row r="410" spans="1:1">
      <c r="A410" s="1"/>
    </row>
    <row r="411" spans="1:1">
      <c r="A411" s="1"/>
    </row>
    <row r="412" spans="1:1">
      <c r="A412" s="1"/>
    </row>
    <row r="413" spans="1:1">
      <c r="A413" s="1"/>
    </row>
    <row r="414" spans="1:1">
      <c r="A414" s="1"/>
    </row>
    <row r="415" spans="1:1">
      <c r="A415" s="1"/>
    </row>
    <row r="416" spans="1:1">
      <c r="A416" s="1"/>
    </row>
    <row r="417" spans="1:1">
      <c r="A417" s="1"/>
    </row>
    <row r="418" spans="1:1">
      <c r="A418" s="1"/>
    </row>
    <row r="419" spans="1:1">
      <c r="A419" s="1"/>
    </row>
    <row r="420" spans="1:1">
      <c r="A420" s="1"/>
    </row>
    <row r="421" spans="1:1">
      <c r="A421" s="1"/>
    </row>
    <row r="422" spans="1:1">
      <c r="A422" s="1"/>
    </row>
    <row r="423" spans="1:1">
      <c r="A423" s="1"/>
    </row>
    <row r="424" spans="1:1">
      <c r="A424" s="1"/>
    </row>
    <row r="425" spans="1:1">
      <c r="A425" s="1"/>
    </row>
    <row r="426" spans="1:1">
      <c r="A426" s="1"/>
    </row>
    <row r="427" spans="1:1">
      <c r="A427" s="1"/>
    </row>
    <row r="428" spans="1:1">
      <c r="A428" s="1"/>
    </row>
    <row r="429" spans="1:1">
      <c r="A429" s="1"/>
    </row>
    <row r="430" spans="1:1">
      <c r="A430" s="1"/>
    </row>
    <row r="431" spans="1:1">
      <c r="A431" s="1"/>
    </row>
    <row r="432" spans="1:1">
      <c r="A432" s="1"/>
    </row>
    <row r="433" spans="1:1">
      <c r="A433" s="1"/>
    </row>
    <row r="434" spans="1:1">
      <c r="A434" s="1"/>
    </row>
    <row r="435" spans="1:1">
      <c r="A435" s="1"/>
    </row>
    <row r="436" spans="1:1">
      <c r="A436" s="1"/>
    </row>
    <row r="437" spans="1:1">
      <c r="A437" s="1"/>
    </row>
    <row r="438" spans="1:1">
      <c r="A438" s="1"/>
    </row>
    <row r="439" spans="1:1">
      <c r="A439" s="1"/>
    </row>
    <row r="440" spans="1:1">
      <c r="A440" s="1"/>
    </row>
    <row r="441" spans="1:1">
      <c r="A441" s="1"/>
    </row>
    <row r="442" spans="1:1">
      <c r="A442" s="1"/>
    </row>
    <row r="443" spans="1:1">
      <c r="A443" s="1"/>
    </row>
    <row r="444" spans="1:1">
      <c r="A444" s="1"/>
    </row>
    <row r="445" spans="1:1">
      <c r="A445" s="1"/>
    </row>
    <row r="446" spans="1:1">
      <c r="A446" s="1"/>
    </row>
    <row r="447" spans="1:1">
      <c r="A447" s="1"/>
    </row>
    <row r="448" spans="1:1">
      <c r="A448" s="1"/>
    </row>
    <row r="449" spans="1:1">
      <c r="A449" s="1"/>
    </row>
    <row r="450" spans="1:1">
      <c r="A450" s="1"/>
    </row>
    <row r="451" spans="1:1">
      <c r="A451" s="1"/>
    </row>
    <row r="452" spans="1:1">
      <c r="A452" s="1"/>
    </row>
    <row r="453" spans="1:1">
      <c r="A453" s="1"/>
    </row>
    <row r="454" spans="1:1">
      <c r="A454" s="1"/>
    </row>
    <row r="455" spans="1:1">
      <c r="A455" s="1"/>
    </row>
    <row r="456" spans="1:1">
      <c r="A456" s="1"/>
    </row>
    <row r="457" spans="1:1">
      <c r="A457" s="1"/>
    </row>
    <row r="458" spans="1:1">
      <c r="A458" s="1"/>
    </row>
    <row r="459" spans="1:1">
      <c r="A459" s="1"/>
    </row>
    <row r="460" spans="1:1">
      <c r="A460" s="1"/>
    </row>
    <row r="461" spans="1:1">
      <c r="A461" s="1"/>
    </row>
    <row r="462" spans="1:1">
      <c r="A462" s="1"/>
    </row>
    <row r="463" spans="1:1">
      <c r="A463" s="1"/>
    </row>
    <row r="464" spans="1:1">
      <c r="A464" s="1"/>
    </row>
    <row r="465" spans="1:1">
      <c r="A465" s="1"/>
    </row>
    <row r="466" spans="1:1">
      <c r="A466" s="1"/>
    </row>
    <row r="467" spans="1:1">
      <c r="A467" s="1"/>
    </row>
    <row r="468" spans="1:1">
      <c r="A468" s="1"/>
    </row>
    <row r="469" spans="1:1">
      <c r="A469" s="1"/>
    </row>
    <row r="470" spans="1:1">
      <c r="A470" s="1"/>
    </row>
    <row r="471" spans="1:1">
      <c r="A471" s="1"/>
    </row>
    <row r="472" spans="1:1">
      <c r="A472" s="1"/>
    </row>
    <row r="473" spans="1:1">
      <c r="A473" s="1"/>
    </row>
    <row r="474" spans="1:1">
      <c r="A474" s="1"/>
    </row>
    <row r="475" spans="1:1">
      <c r="A475" s="1"/>
    </row>
    <row r="476" spans="1:1">
      <c r="A476" s="1"/>
    </row>
    <row r="477" spans="1:1">
      <c r="A477" s="1"/>
    </row>
    <row r="478" spans="1:1">
      <c r="A478" s="1"/>
    </row>
    <row r="479" spans="1:1">
      <c r="A479" s="1"/>
    </row>
    <row r="480" spans="1:1">
      <c r="A480" s="1"/>
    </row>
    <row r="481" spans="1:1">
      <c r="A481" s="1"/>
    </row>
    <row r="482" spans="1:1">
      <c r="A482" s="1"/>
    </row>
    <row r="483" spans="1:1">
      <c r="A483" s="1"/>
    </row>
    <row r="484" spans="1:1">
      <c r="A484" s="1"/>
    </row>
    <row r="485" spans="1:1">
      <c r="A485" s="1"/>
    </row>
    <row r="486" spans="1:1">
      <c r="A486" s="1"/>
    </row>
    <row r="487" spans="1:1">
      <c r="A487" s="1"/>
    </row>
    <row r="488" spans="1:1">
      <c r="A488" s="1"/>
    </row>
    <row r="489" spans="1:1">
      <c r="A489" s="1"/>
    </row>
    <row r="490" spans="1:1">
      <c r="A490" s="1"/>
    </row>
    <row r="491" spans="1:1">
      <c r="A491" s="1"/>
    </row>
    <row r="492" spans="1:1">
      <c r="A492" s="1"/>
    </row>
    <row r="493" spans="1:1">
      <c r="A493" s="1"/>
    </row>
    <row r="494" spans="1:1">
      <c r="A494" s="1"/>
    </row>
    <row r="495" spans="1:1">
      <c r="A495" s="1"/>
    </row>
    <row r="496" spans="1:1">
      <c r="A496" s="1"/>
    </row>
    <row r="497" spans="1:1">
      <c r="A497" s="1"/>
    </row>
    <row r="498" spans="1:1">
      <c r="A498" s="1"/>
    </row>
    <row r="499" spans="1:1">
      <c r="A499" s="1"/>
    </row>
    <row r="500" spans="1:1">
      <c r="A500" s="1"/>
    </row>
    <row r="501" spans="1:1">
      <c r="A501" s="1"/>
    </row>
    <row r="502" spans="1:1">
      <c r="A502" s="1"/>
    </row>
    <row r="503" spans="1:1">
      <c r="A503" s="1"/>
    </row>
    <row r="504" spans="1:1">
      <c r="A504" s="1"/>
    </row>
    <row r="505" spans="1:1">
      <c r="A505" s="1"/>
    </row>
    <row r="506" spans="1:1">
      <c r="A506" s="1"/>
    </row>
    <row r="507" spans="1:1">
      <c r="A507" s="1"/>
    </row>
    <row r="508" spans="1:1">
      <c r="A508" s="1"/>
    </row>
    <row r="509" spans="1:1">
      <c r="A509" s="1"/>
    </row>
    <row r="510" spans="1:1">
      <c r="A510" s="1"/>
    </row>
    <row r="511" spans="1:1">
      <c r="A511" s="1"/>
    </row>
    <row r="512" spans="1:1">
      <c r="A512" s="1"/>
    </row>
    <row r="513" spans="1:1">
      <c r="A513" s="1"/>
    </row>
    <row r="514" spans="1:1">
      <c r="A514" s="1"/>
    </row>
    <row r="515" spans="1:1">
      <c r="A515" s="1"/>
    </row>
    <row r="516" spans="1:1">
      <c r="A516" s="1"/>
    </row>
    <row r="517" spans="1:1">
      <c r="A517" s="1"/>
    </row>
    <row r="518" spans="1:1">
      <c r="A518" s="1"/>
    </row>
    <row r="519" spans="1:1">
      <c r="A519" s="1"/>
    </row>
    <row r="520" spans="1:1">
      <c r="A520" s="1"/>
    </row>
    <row r="521" spans="1:1">
      <c r="A521" s="1"/>
    </row>
    <row r="522" spans="1:1">
      <c r="A522" s="1"/>
    </row>
    <row r="523" spans="1:1">
      <c r="A523" s="1"/>
    </row>
    <row r="524" spans="1:1">
      <c r="A524" s="1"/>
    </row>
    <row r="525" spans="1:1">
      <c r="A525" s="1"/>
    </row>
    <row r="526" spans="1:1">
      <c r="A526" s="1"/>
    </row>
    <row r="527" spans="1:1">
      <c r="A527" s="1"/>
    </row>
    <row r="528" spans="1:1">
      <c r="A528" s="1"/>
    </row>
    <row r="529" spans="1:1">
      <c r="A529" s="1"/>
    </row>
    <row r="530" spans="1:1">
      <c r="A530" s="1"/>
    </row>
    <row r="531" spans="1:1">
      <c r="A531" s="1"/>
    </row>
    <row r="532" spans="1:1">
      <c r="A532" s="1"/>
    </row>
    <row r="533" spans="1:1">
      <c r="A533" s="1"/>
    </row>
    <row r="534" spans="1:1">
      <c r="A534" s="1"/>
    </row>
    <row r="535" spans="1:1">
      <c r="A535" s="1"/>
    </row>
    <row r="536" spans="1:1">
      <c r="A536" s="1"/>
    </row>
    <row r="537" spans="1:1">
      <c r="A537" s="1"/>
    </row>
    <row r="538" spans="1:1">
      <c r="A538" s="1"/>
    </row>
    <row r="539" spans="1:1">
      <c r="A539" s="1"/>
    </row>
    <row r="540" spans="1:1">
      <c r="A540" s="1"/>
    </row>
    <row r="541" spans="1:1">
      <c r="A541" s="1"/>
    </row>
    <row r="542" spans="1:1">
      <c r="A542" s="1"/>
    </row>
    <row r="543" spans="1:1">
      <c r="A543" s="1"/>
    </row>
    <row r="544" spans="1:1">
      <c r="A544" s="1"/>
    </row>
    <row r="545" spans="1:1">
      <c r="A545" s="1"/>
    </row>
    <row r="546" spans="1:1">
      <c r="A546" s="1"/>
    </row>
    <row r="547" spans="1:1">
      <c r="A547" s="1"/>
    </row>
    <row r="548" spans="1:1">
      <c r="A548" s="1"/>
    </row>
    <row r="549" spans="1:1">
      <c r="A549" s="1"/>
    </row>
    <row r="550" spans="1:1">
      <c r="A550" s="1"/>
    </row>
    <row r="551" spans="1:1">
      <c r="A551" s="1"/>
    </row>
    <row r="552" spans="1:1">
      <c r="A552" s="1"/>
    </row>
    <row r="553" spans="1:1">
      <c r="A553" s="1"/>
    </row>
    <row r="554" spans="1:1">
      <c r="A554" s="1"/>
    </row>
    <row r="555" spans="1:1">
      <c r="A555" s="1"/>
    </row>
    <row r="556" spans="1:1">
      <c r="A556" s="1"/>
    </row>
    <row r="557" spans="1:1">
      <c r="A557" s="1"/>
    </row>
    <row r="558" spans="1:1">
      <c r="A558" s="1"/>
    </row>
    <row r="559" spans="1:1">
      <c r="A559" s="1"/>
    </row>
    <row r="560" spans="1:1">
      <c r="A560" s="1"/>
    </row>
    <row r="561" spans="1:1">
      <c r="A561" s="1"/>
    </row>
    <row r="562" spans="1:1">
      <c r="A562" s="1"/>
    </row>
    <row r="563" spans="1:1">
      <c r="A563" s="1"/>
    </row>
    <row r="564" spans="1:1">
      <c r="A564" s="1"/>
    </row>
    <row r="565" spans="1:1">
      <c r="A565" s="1"/>
    </row>
    <row r="566" spans="1:1">
      <c r="A566" s="1"/>
    </row>
    <row r="567" spans="1:1">
      <c r="A567" s="1"/>
    </row>
    <row r="568" spans="1:1">
      <c r="A568" s="1"/>
    </row>
    <row r="569" spans="1:1">
      <c r="A569" s="1"/>
    </row>
    <row r="570" spans="1:1">
      <c r="A570" s="1"/>
    </row>
    <row r="571" spans="1:1">
      <c r="A571" s="1"/>
    </row>
    <row r="572" spans="1:1">
      <c r="A572" s="1"/>
    </row>
    <row r="573" spans="1:1">
      <c r="A573" s="1"/>
    </row>
    <row r="574" spans="1:1">
      <c r="A574" s="1"/>
    </row>
    <row r="575" spans="1:1">
      <c r="A575" s="1"/>
    </row>
    <row r="576" spans="1:1">
      <c r="A576" s="1"/>
    </row>
    <row r="577" spans="1:1">
      <c r="A577" s="1"/>
    </row>
    <row r="578" spans="1:1">
      <c r="A578" s="1"/>
    </row>
    <row r="579" spans="1:1">
      <c r="A579" s="1"/>
    </row>
    <row r="580" spans="1:1">
      <c r="A580" s="1"/>
    </row>
    <row r="581" spans="1:1">
      <c r="A581" s="1"/>
    </row>
    <row r="582" spans="1:1">
      <c r="A582" s="1"/>
    </row>
    <row r="583" spans="1:1">
      <c r="A583" s="1"/>
    </row>
    <row r="584" spans="1:1">
      <c r="A584" s="1"/>
    </row>
    <row r="585" spans="1:1">
      <c r="A585" s="1"/>
    </row>
    <row r="586" spans="1:1">
      <c r="A586" s="1"/>
    </row>
    <row r="587" spans="1:1">
      <c r="A587" s="1"/>
    </row>
    <row r="588" spans="1:1">
      <c r="A588" s="1"/>
    </row>
    <row r="589" spans="1:1">
      <c r="A589" s="1"/>
    </row>
    <row r="590" spans="1:1">
      <c r="A590" s="1"/>
    </row>
    <row r="591" spans="1:1">
      <c r="A591" s="1"/>
    </row>
    <row r="592" spans="1:1">
      <c r="A592" s="1"/>
    </row>
    <row r="593" spans="1:1">
      <c r="A593" s="1"/>
    </row>
    <row r="594" spans="1:1">
      <c r="A594" s="1"/>
    </row>
    <row r="595" spans="1:1">
      <c r="A595" s="1"/>
    </row>
    <row r="596" spans="1:1">
      <c r="A596" s="1"/>
    </row>
    <row r="597" spans="1:1">
      <c r="A597" s="1"/>
    </row>
    <row r="598" spans="1:1">
      <c r="A598" s="1"/>
    </row>
    <row r="599" spans="1:1">
      <c r="A599" s="1"/>
    </row>
    <row r="600" spans="1:1">
      <c r="A600" s="1"/>
    </row>
    <row r="601" spans="1:1">
      <c r="A601" s="1"/>
    </row>
    <row r="602" spans="1:1">
      <c r="A602" s="1"/>
    </row>
    <row r="603" spans="1:1">
      <c r="A603" s="1"/>
    </row>
    <row r="604" spans="1:1">
      <c r="A604" s="1"/>
    </row>
    <row r="605" spans="1:1">
      <c r="A605" s="1"/>
    </row>
    <row r="606" spans="1:1">
      <c r="A606" s="1"/>
    </row>
    <row r="607" spans="1:1">
      <c r="A607" s="1"/>
    </row>
    <row r="608" spans="1:1">
      <c r="A608" s="1"/>
    </row>
    <row r="609" spans="1:1">
      <c r="A609" s="1"/>
    </row>
    <row r="610" spans="1:1">
      <c r="A610" s="1"/>
    </row>
    <row r="611" spans="1:1">
      <c r="A611" s="1"/>
    </row>
    <row r="612" spans="1:1">
      <c r="A612" s="1"/>
    </row>
    <row r="613" spans="1:1">
      <c r="A613" s="1"/>
    </row>
    <row r="614" spans="1:1">
      <c r="A614" s="1"/>
    </row>
    <row r="615" spans="1:1">
      <c r="A615" s="1"/>
    </row>
    <row r="616" spans="1:1">
      <c r="A616" s="1"/>
    </row>
    <row r="617" spans="1:1">
      <c r="A617" s="1"/>
    </row>
    <row r="618" spans="1:1">
      <c r="A618" s="1"/>
    </row>
    <row r="619" spans="1:1">
      <c r="A619" s="1"/>
    </row>
    <row r="620" spans="1:1">
      <c r="A620" s="1"/>
    </row>
    <row r="621" spans="1:1">
      <c r="A621" s="1"/>
    </row>
    <row r="622" spans="1:1">
      <c r="A622" s="1"/>
    </row>
    <row r="623" spans="1:1">
      <c r="A623" s="1"/>
    </row>
    <row r="624" spans="1:1">
      <c r="A624" s="1"/>
    </row>
    <row r="625" spans="1:1">
      <c r="A625" s="1"/>
    </row>
    <row r="626" spans="1:1">
      <c r="A626" s="1"/>
    </row>
    <row r="627" spans="1:1">
      <c r="A627" s="1"/>
    </row>
    <row r="628" spans="1:1">
      <c r="A628" s="1"/>
    </row>
    <row r="629" spans="1:1">
      <c r="A629" s="1"/>
    </row>
    <row r="630" spans="1:1">
      <c r="A630" s="1"/>
    </row>
    <row r="631" spans="1:1">
      <c r="A631" s="1"/>
    </row>
    <row r="632" spans="1:1">
      <c r="A632" s="1"/>
    </row>
    <row r="633" spans="1:1">
      <c r="A633" s="1"/>
    </row>
    <row r="634" spans="1:1">
      <c r="A634" s="1"/>
    </row>
    <row r="635" spans="1:1">
      <c r="A635" s="1"/>
    </row>
    <row r="636" spans="1:1">
      <c r="A636" s="1"/>
    </row>
    <row r="637" spans="1:1">
      <c r="A637" s="1"/>
    </row>
    <row r="638" spans="1:1">
      <c r="A638" s="1"/>
    </row>
    <row r="639" spans="1:1">
      <c r="A639" s="1"/>
    </row>
    <row r="640" spans="1:1">
      <c r="A640" s="1"/>
    </row>
    <row r="641" spans="1:1">
      <c r="A641" s="1"/>
    </row>
    <row r="642" spans="1:1">
      <c r="A642" s="1"/>
    </row>
    <row r="643" spans="1:1">
      <c r="A643" s="1"/>
    </row>
    <row r="644" spans="1:1">
      <c r="A644" s="1"/>
    </row>
    <row r="645" spans="1:1">
      <c r="A645" s="1"/>
    </row>
    <row r="646" spans="1:1">
      <c r="A646" s="1"/>
    </row>
    <row r="647" spans="1:1">
      <c r="A647" s="1"/>
    </row>
    <row r="648" spans="1:1">
      <c r="A648" s="1"/>
    </row>
    <row r="649" spans="1:1">
      <c r="A649" s="1"/>
    </row>
    <row r="650" spans="1:1">
      <c r="A650" s="1"/>
    </row>
    <row r="651" spans="1:1">
      <c r="A651" s="1"/>
    </row>
    <row r="652" spans="1:1">
      <c r="A652" s="1"/>
    </row>
    <row r="653" spans="1:1">
      <c r="A653" s="1"/>
    </row>
    <row r="654" spans="1:1">
      <c r="A654" s="1"/>
    </row>
    <row r="655" spans="1:1">
      <c r="A655" s="1"/>
    </row>
    <row r="656" spans="1:1">
      <c r="A656" s="1"/>
    </row>
    <row r="657" spans="1:1">
      <c r="A657" s="1"/>
    </row>
    <row r="658" spans="1:1">
      <c r="A658" s="1"/>
    </row>
    <row r="659" spans="1:1">
      <c r="A659" s="1"/>
    </row>
    <row r="660" spans="1:1">
      <c r="A660" s="1"/>
    </row>
    <row r="661" spans="1:1">
      <c r="A661" s="1"/>
    </row>
    <row r="662" spans="1:1">
      <c r="A662" s="1"/>
    </row>
    <row r="663" spans="1:1">
      <c r="A663" s="1"/>
    </row>
    <row r="664" spans="1:1">
      <c r="A664" s="1"/>
    </row>
    <row r="665" spans="1:1">
      <c r="A665" s="1"/>
    </row>
    <row r="666" spans="1:1">
      <c r="A666" s="1"/>
    </row>
    <row r="667" spans="1:1">
      <c r="A667" s="1"/>
    </row>
    <row r="668" spans="1:1">
      <c r="A668" s="1"/>
    </row>
    <row r="669" spans="1:1">
      <c r="A669" s="1"/>
    </row>
    <row r="670" spans="1:1">
      <c r="A670" s="1"/>
    </row>
    <row r="671" spans="1:1">
      <c r="A671" s="1"/>
    </row>
    <row r="672" spans="1:1">
      <c r="A672" s="1"/>
    </row>
    <row r="673" spans="1:1">
      <c r="A673" s="1"/>
    </row>
    <row r="674" spans="1:1">
      <c r="A674" s="1"/>
    </row>
    <row r="675" spans="1:1">
      <c r="A675" s="1"/>
    </row>
    <row r="676" spans="1:1">
      <c r="A676" s="1"/>
    </row>
    <row r="677" spans="1:1">
      <c r="A677" s="1"/>
    </row>
    <row r="678" spans="1:1">
      <c r="A678" s="1"/>
    </row>
    <row r="679" spans="1:1">
      <c r="A679" s="1"/>
    </row>
    <row r="680" spans="1:1">
      <c r="A680" s="1"/>
    </row>
    <row r="681" spans="1:1">
      <c r="A681" s="1"/>
    </row>
    <row r="682" spans="1:1">
      <c r="A682" s="1"/>
    </row>
    <row r="683" spans="1:1">
      <c r="A683" s="1"/>
    </row>
    <row r="684" spans="1:1">
      <c r="A684" s="1"/>
    </row>
    <row r="685" spans="1:1">
      <c r="A685" s="1"/>
    </row>
    <row r="686" spans="1:1">
      <c r="A686" s="1"/>
    </row>
    <row r="687" spans="1:1">
      <c r="A687" s="1"/>
    </row>
    <row r="688" spans="1:1">
      <c r="A688" s="1"/>
    </row>
    <row r="689" spans="1:1">
      <c r="A689" s="1"/>
    </row>
    <row r="690" spans="1:1">
      <c r="A690" s="1"/>
    </row>
    <row r="691" spans="1:1">
      <c r="A691" s="1"/>
    </row>
    <row r="692" spans="1:1">
      <c r="A692" s="1"/>
    </row>
    <row r="693" spans="1:1">
      <c r="A693" s="1"/>
    </row>
    <row r="694" spans="1:1">
      <c r="A694" s="1"/>
    </row>
    <row r="695" spans="1:1">
      <c r="A695" s="1"/>
    </row>
    <row r="696" spans="1:1">
      <c r="A696" s="1"/>
    </row>
    <row r="697" spans="1:1">
      <c r="A697" s="1"/>
    </row>
    <row r="698" spans="1:1">
      <c r="A698" s="1"/>
    </row>
    <row r="699" spans="1:1">
      <c r="A699" s="1"/>
    </row>
    <row r="700" spans="1:1">
      <c r="A700" s="1"/>
    </row>
    <row r="701" spans="1:1">
      <c r="A701" s="1"/>
    </row>
    <row r="702" spans="1:1">
      <c r="A702" s="1"/>
    </row>
    <row r="703" spans="1:1">
      <c r="A703" s="1"/>
    </row>
    <row r="704" spans="1:1">
      <c r="A704" s="1"/>
    </row>
    <row r="705" spans="1:1">
      <c r="A705" s="1"/>
    </row>
    <row r="706" spans="1:1">
      <c r="A706" s="1"/>
    </row>
    <row r="707" spans="1:1">
      <c r="A707" s="1"/>
    </row>
    <row r="708" spans="1:1">
      <c r="A708" s="1"/>
    </row>
    <row r="709" spans="1:1">
      <c r="A709" s="1"/>
    </row>
    <row r="710" spans="1:1">
      <c r="A710" s="1"/>
    </row>
    <row r="711" spans="1:1">
      <c r="A711" s="1"/>
    </row>
    <row r="712" spans="1:1">
      <c r="A712" s="1"/>
    </row>
    <row r="713" spans="1:1">
      <c r="A713" s="1"/>
    </row>
    <row r="714" spans="1:1">
      <c r="A714" s="1"/>
    </row>
    <row r="715" spans="1:1">
      <c r="A715" s="1"/>
    </row>
    <row r="716" spans="1:1">
      <c r="A716" s="1"/>
    </row>
    <row r="717" spans="1:1">
      <c r="A717" s="1"/>
    </row>
    <row r="718" spans="1:1">
      <c r="A718" s="1"/>
    </row>
    <row r="719" spans="1:1">
      <c r="A719" s="1"/>
    </row>
    <row r="720" spans="1:1">
      <c r="A720" s="1"/>
    </row>
    <row r="721" spans="1:1">
      <c r="A721" s="1"/>
    </row>
    <row r="722" spans="1:1">
      <c r="A722" s="1"/>
    </row>
    <row r="723" spans="1:1">
      <c r="A723" s="1"/>
    </row>
    <row r="724" spans="1:1">
      <c r="A724" s="1"/>
    </row>
    <row r="725" spans="1:1">
      <c r="A725" s="1"/>
    </row>
    <row r="726" spans="1:1">
      <c r="A726" s="1"/>
    </row>
    <row r="727" spans="1:1">
      <c r="A727" s="1"/>
    </row>
    <row r="728" spans="1:1">
      <c r="A728" s="1"/>
    </row>
    <row r="729" spans="1:1">
      <c r="A729" s="1"/>
    </row>
    <row r="730" spans="1:1">
      <c r="A730" s="1"/>
    </row>
    <row r="731" spans="1:1">
      <c r="A731" s="1"/>
    </row>
    <row r="732" spans="1:1">
      <c r="A732" s="1"/>
    </row>
    <row r="733" spans="1:1">
      <c r="A733" s="1"/>
    </row>
    <row r="734" spans="1:1">
      <c r="A734" s="1"/>
    </row>
    <row r="735" spans="1:1">
      <c r="A735" s="1"/>
    </row>
    <row r="736" spans="1:1">
      <c r="A736" s="1"/>
    </row>
    <row r="737" spans="1:1">
      <c r="A737" s="1"/>
    </row>
    <row r="738" spans="1:1">
      <c r="A738" s="1"/>
    </row>
    <row r="739" spans="1:1">
      <c r="A739" s="1"/>
    </row>
    <row r="740" spans="1:1">
      <c r="A740" s="1"/>
    </row>
    <row r="741" spans="1:1">
      <c r="A741" s="1"/>
    </row>
    <row r="742" spans="1:1">
      <c r="A742" s="1"/>
    </row>
    <row r="743" spans="1:1">
      <c r="A743" s="1"/>
    </row>
    <row r="744" spans="1:1">
      <c r="A744" s="1"/>
    </row>
    <row r="745" spans="1:1">
      <c r="A745" s="1"/>
    </row>
    <row r="746" spans="1:1">
      <c r="A746" s="1"/>
    </row>
    <row r="747" spans="1:1">
      <c r="A747" s="1"/>
    </row>
    <row r="748" spans="1:1">
      <c r="A748" s="1"/>
    </row>
    <row r="749" spans="1:1">
      <c r="A749" s="1"/>
    </row>
    <row r="750" spans="1:1">
      <c r="A750" s="1"/>
    </row>
    <row r="751" spans="1:1">
      <c r="A751" s="1"/>
    </row>
    <row r="752" spans="1:1">
      <c r="A752" s="1"/>
    </row>
    <row r="753" spans="1:1">
      <c r="A753" s="1"/>
    </row>
    <row r="754" spans="1:1">
      <c r="A754" s="1"/>
    </row>
    <row r="755" spans="1:1">
      <c r="A755" s="1"/>
    </row>
    <row r="756" spans="1:1">
      <c r="A756" s="1"/>
    </row>
    <row r="757" spans="1:1">
      <c r="A757" s="1"/>
    </row>
    <row r="758" spans="1:1">
      <c r="A758" s="1"/>
    </row>
    <row r="759" spans="1:1">
      <c r="A759" s="1"/>
    </row>
    <row r="760" spans="1:1">
      <c r="A760" s="1"/>
    </row>
    <row r="761" spans="1:1">
      <c r="A761" s="1"/>
    </row>
    <row r="762" spans="1:1">
      <c r="A762" s="1"/>
    </row>
    <row r="763" spans="1:1">
      <c r="A763" s="1"/>
    </row>
    <row r="764" spans="1:1">
      <c r="A764" s="1"/>
    </row>
    <row r="765" spans="1:1">
      <c r="A765" s="1"/>
    </row>
    <row r="766" spans="1:1">
      <c r="A766" s="1"/>
    </row>
    <row r="767" spans="1:1">
      <c r="A767" s="1"/>
    </row>
    <row r="768" spans="1:1">
      <c r="A768" s="1"/>
    </row>
    <row r="769" spans="1:1">
      <c r="A769" s="1"/>
    </row>
    <row r="770" spans="1:1">
      <c r="A770" s="1"/>
    </row>
    <row r="771" spans="1:1">
      <c r="A771" s="1"/>
    </row>
    <row r="772" spans="1:1">
      <c r="A772" s="1"/>
    </row>
    <row r="773" spans="1:1">
      <c r="A773" s="1"/>
    </row>
    <row r="774" spans="1:1">
      <c r="A774" s="1"/>
    </row>
    <row r="775" spans="1:1">
      <c r="A775" s="1"/>
    </row>
    <row r="776" spans="1:1">
      <c r="A776" s="1"/>
    </row>
    <row r="777" spans="1:1">
      <c r="A777" s="1"/>
    </row>
    <row r="778" spans="1:1">
      <c r="A778" s="1"/>
    </row>
    <row r="779" spans="1:1">
      <c r="A779" s="1"/>
    </row>
    <row r="780" spans="1:1">
      <c r="A780" s="1"/>
    </row>
    <row r="781" spans="1:1">
      <c r="A781" s="1"/>
    </row>
    <row r="782" spans="1:1">
      <c r="A782" s="1"/>
    </row>
    <row r="783" spans="1:1">
      <c r="A783" s="1"/>
    </row>
    <row r="784" spans="1:1">
      <c r="A784" s="1"/>
    </row>
    <row r="785" spans="1:1">
      <c r="A785" s="1"/>
    </row>
    <row r="786" spans="1:1">
      <c r="A786" s="1"/>
    </row>
    <row r="787" spans="1:1">
      <c r="A787" s="1"/>
    </row>
    <row r="788" spans="1:1">
      <c r="A788" s="1"/>
    </row>
    <row r="789" spans="1:1">
      <c r="A789" s="1"/>
    </row>
    <row r="790" spans="1:1">
      <c r="A790" s="1"/>
    </row>
    <row r="791" spans="1:1">
      <c r="A791" s="1"/>
    </row>
    <row r="792" spans="1:1">
      <c r="A792" s="1"/>
    </row>
    <row r="793" spans="1:1">
      <c r="A793" s="1"/>
    </row>
    <row r="794" spans="1:1">
      <c r="A794" s="1"/>
    </row>
    <row r="795" spans="1:1">
      <c r="A795" s="1"/>
    </row>
    <row r="796" spans="1:1">
      <c r="A796" s="1"/>
    </row>
    <row r="797" spans="1:1">
      <c r="A797" s="1"/>
    </row>
    <row r="798" spans="1:1">
      <c r="A798" s="1"/>
    </row>
    <row r="799" spans="1:1">
      <c r="A799" s="1"/>
    </row>
    <row r="800" spans="1:1">
      <c r="A800" s="1"/>
    </row>
    <row r="801" spans="1:1">
      <c r="A801" s="1"/>
    </row>
    <row r="802" spans="1:1">
      <c r="A802" s="1"/>
    </row>
    <row r="803" spans="1:1">
      <c r="A803" s="1"/>
    </row>
    <row r="804" spans="1:1">
      <c r="A804" s="1"/>
    </row>
    <row r="805" spans="1:1">
      <c r="A805" s="1"/>
    </row>
    <row r="806" spans="1:1">
      <c r="A806" s="1"/>
    </row>
    <row r="807" spans="1:1">
      <c r="A807" s="1"/>
    </row>
    <row r="808" spans="1:1">
      <c r="A808" s="1"/>
    </row>
    <row r="809" spans="1:1">
      <c r="A809" s="1"/>
    </row>
    <row r="810" spans="1:1">
      <c r="A810" s="1"/>
    </row>
    <row r="811" spans="1:1">
      <c r="A811" s="1"/>
    </row>
    <row r="812" spans="1:1">
      <c r="A812" s="1"/>
    </row>
    <row r="813" spans="1:1">
      <c r="A813" s="1"/>
    </row>
    <row r="814" spans="1:1">
      <c r="A814" s="1"/>
    </row>
    <row r="815" spans="1:1">
      <c r="A815" s="1"/>
    </row>
    <row r="816" spans="1:1">
      <c r="A816" s="1"/>
    </row>
    <row r="817" spans="1:1">
      <c r="A817" s="1"/>
    </row>
    <row r="818" spans="1:1">
      <c r="A818" s="1"/>
    </row>
    <row r="819" spans="1:1">
      <c r="A819" s="1"/>
    </row>
    <row r="820" spans="1:1">
      <c r="A820" s="1"/>
    </row>
    <row r="821" spans="1:1">
      <c r="A821" s="1"/>
    </row>
    <row r="822" spans="1:1">
      <c r="A822" s="1"/>
    </row>
    <row r="823" spans="1:1">
      <c r="A823" s="1"/>
    </row>
    <row r="824" spans="1:1">
      <c r="A824" s="1"/>
    </row>
    <row r="825" spans="1:1">
      <c r="A825" s="1"/>
    </row>
    <row r="826" spans="1:1">
      <c r="A826" s="1"/>
    </row>
    <row r="827" spans="1:1">
      <c r="A827" s="1"/>
    </row>
    <row r="828" spans="1:1">
      <c r="A828" s="1"/>
    </row>
    <row r="829" spans="1:1">
      <c r="A829" s="1"/>
    </row>
    <row r="830" spans="1:1">
      <c r="A830" s="1"/>
    </row>
    <row r="831" spans="1:1">
      <c r="A831" s="1"/>
    </row>
    <row r="832" spans="1:1">
      <c r="A832" s="1"/>
    </row>
    <row r="833" spans="1:1">
      <c r="A833" s="1"/>
    </row>
    <row r="834" spans="1:1">
      <c r="A834" s="1"/>
    </row>
    <row r="835" spans="1:1">
      <c r="A835" s="1"/>
    </row>
    <row r="836" spans="1:1">
      <c r="A836" s="1"/>
    </row>
    <row r="837" spans="1:1">
      <c r="A837" s="1"/>
    </row>
    <row r="838" spans="1:1">
      <c r="A838" s="1"/>
    </row>
    <row r="839" spans="1:1">
      <c r="A839" s="1"/>
    </row>
    <row r="840" spans="1:1">
      <c r="A840" s="1"/>
    </row>
    <row r="841" spans="1:1">
      <c r="A841" s="1"/>
    </row>
    <row r="842" spans="1:1">
      <c r="A842" s="1"/>
    </row>
    <row r="843" spans="1:1">
      <c r="A843" s="1"/>
    </row>
    <row r="844" spans="1:1">
      <c r="A844" s="1"/>
    </row>
    <row r="845" spans="1:1">
      <c r="A845" s="1"/>
    </row>
    <row r="846" spans="1:1">
      <c r="A846" s="1"/>
    </row>
    <row r="847" spans="1:1">
      <c r="A847" s="1"/>
    </row>
    <row r="848" spans="1:1">
      <c r="A848" s="1"/>
    </row>
    <row r="849" spans="1:1">
      <c r="A849" s="1"/>
    </row>
    <row r="850" spans="1:1">
      <c r="A850" s="1"/>
    </row>
    <row r="851" spans="1:1">
      <c r="A851" s="1"/>
    </row>
    <row r="852" spans="1:1">
      <c r="A852" s="1"/>
    </row>
    <row r="853" spans="1:1">
      <c r="A853" s="1"/>
    </row>
    <row r="854" spans="1:1">
      <c r="A854" s="1"/>
    </row>
    <row r="855" spans="1:1">
      <c r="A855" s="1"/>
    </row>
    <row r="856" spans="1:1">
      <c r="A856" s="1"/>
    </row>
    <row r="857" spans="1:1">
      <c r="A857" s="1"/>
    </row>
    <row r="858" spans="1:1">
      <c r="A858" s="1"/>
    </row>
    <row r="859" spans="1:1">
      <c r="A859" s="1"/>
    </row>
    <row r="860" spans="1:1">
      <c r="A860" s="1"/>
    </row>
    <row r="861" spans="1:1">
      <c r="A861" s="1"/>
    </row>
    <row r="862" spans="1:1">
      <c r="A862" s="1"/>
    </row>
    <row r="863" spans="1:1">
      <c r="A863" s="1"/>
    </row>
    <row r="864" spans="1:1">
      <c r="A864" s="1"/>
    </row>
    <row r="865" spans="1:1">
      <c r="A865" s="1"/>
    </row>
    <row r="866" spans="1:1">
      <c r="A866" s="1"/>
    </row>
    <row r="867" spans="1:1">
      <c r="A867" s="1"/>
    </row>
    <row r="868" spans="1:1">
      <c r="A868" s="1"/>
    </row>
    <row r="869" spans="1:1">
      <c r="A869" s="1"/>
    </row>
    <row r="870" spans="1:1">
      <c r="A870" s="1"/>
    </row>
    <row r="871" spans="1:1">
      <c r="A871" s="1"/>
    </row>
    <row r="872" spans="1:1">
      <c r="A872" s="1"/>
    </row>
    <row r="873" spans="1:1">
      <c r="A873" s="1"/>
    </row>
    <row r="874" spans="1:1">
      <c r="A874" s="1"/>
    </row>
    <row r="875" spans="1:1">
      <c r="A875" s="1"/>
    </row>
    <row r="876" spans="1:1">
      <c r="A876" s="1"/>
    </row>
    <row r="877" spans="1:1">
      <c r="A877" s="1"/>
    </row>
    <row r="878" spans="1:1">
      <c r="A878" s="1"/>
    </row>
    <row r="879" spans="1:1">
      <c r="A879" s="1"/>
    </row>
    <row r="880" spans="1:1">
      <c r="A880" s="1"/>
    </row>
    <row r="881" spans="1:1">
      <c r="A881" s="1"/>
    </row>
    <row r="882" spans="1:1">
      <c r="A882" s="1"/>
    </row>
    <row r="883" spans="1:1">
      <c r="A883" s="1"/>
    </row>
    <row r="884" spans="1:1">
      <c r="A884" s="1"/>
    </row>
    <row r="885" spans="1:1">
      <c r="A885" s="1"/>
    </row>
    <row r="886" spans="1:1">
      <c r="A886" s="1"/>
    </row>
    <row r="887" spans="1:1">
      <c r="A887" s="1"/>
    </row>
    <row r="888" spans="1:1">
      <c r="A888" s="1"/>
    </row>
    <row r="889" spans="1:1">
      <c r="A889" s="1"/>
    </row>
    <row r="890" spans="1:1">
      <c r="A890" s="1"/>
    </row>
    <row r="891" spans="1:1">
      <c r="A891" s="1"/>
    </row>
    <row r="892" spans="1:1">
      <c r="A892" s="1"/>
    </row>
    <row r="893" spans="1:1">
      <c r="A893" s="1"/>
    </row>
    <row r="894" spans="1:1">
      <c r="A894" s="1"/>
    </row>
    <row r="895" spans="1:1">
      <c r="A895" s="1"/>
    </row>
    <row r="896" spans="1:1">
      <c r="A896" s="1"/>
    </row>
    <row r="897" spans="1:1">
      <c r="A897" s="1"/>
    </row>
    <row r="898" spans="1:1">
      <c r="A898" s="1"/>
    </row>
    <row r="899" spans="1:1">
      <c r="A899" s="1"/>
    </row>
    <row r="900" spans="1:1">
      <c r="A900" s="1"/>
    </row>
    <row r="901" spans="1:1">
      <c r="A901" s="1"/>
    </row>
    <row r="902" spans="1:1">
      <c r="A902" s="1"/>
    </row>
    <row r="903" spans="1:1">
      <c r="A903" s="1"/>
    </row>
    <row r="904" spans="1:1">
      <c r="A904" s="1"/>
    </row>
    <row r="905" spans="1:1">
      <c r="A905" s="1"/>
    </row>
    <row r="906" spans="1:1">
      <c r="A906" s="1"/>
    </row>
    <row r="907" spans="1:1">
      <c r="A907" s="1"/>
    </row>
    <row r="908" spans="1:1">
      <c r="A908" s="1"/>
    </row>
    <row r="909" spans="1:1">
      <c r="A909" s="1"/>
    </row>
    <row r="910" spans="1:1">
      <c r="A910" s="1"/>
    </row>
    <row r="911" spans="1:1">
      <c r="A911" s="1"/>
    </row>
    <row r="912" spans="1:1">
      <c r="A912" s="1"/>
    </row>
    <row r="913" spans="1:1">
      <c r="A913" s="1"/>
    </row>
    <row r="914" spans="1:1">
      <c r="A914" s="1"/>
    </row>
    <row r="915" spans="1:1">
      <c r="A915" s="1"/>
    </row>
    <row r="916" spans="1:1">
      <c r="A916" s="1"/>
    </row>
    <row r="917" spans="1:1">
      <c r="A917" s="1"/>
    </row>
    <row r="918" spans="1:1">
      <c r="A918" s="1"/>
    </row>
    <row r="919" spans="1:1">
      <c r="A919" s="1"/>
    </row>
    <row r="920" spans="1:1">
      <c r="A920" s="1"/>
    </row>
    <row r="921" spans="1:1">
      <c r="A921" s="1"/>
    </row>
    <row r="922" spans="1:1">
      <c r="A922" s="1"/>
    </row>
    <row r="923" spans="1:1">
      <c r="A923" s="1"/>
    </row>
    <row r="924" spans="1:1">
      <c r="A924" s="1"/>
    </row>
    <row r="925" spans="1:1">
      <c r="A925" s="1"/>
    </row>
    <row r="926" spans="1:1">
      <c r="A926" s="1"/>
    </row>
    <row r="927" spans="1:1">
      <c r="A927" s="1"/>
    </row>
    <row r="928" spans="1:1">
      <c r="A928" s="1"/>
    </row>
    <row r="929" spans="1:1">
      <c r="A929" s="1"/>
    </row>
    <row r="930" spans="1:1">
      <c r="A930" s="1"/>
    </row>
    <row r="931" spans="1:1">
      <c r="A931" s="1"/>
    </row>
    <row r="932" spans="1:1">
      <c r="A932" s="1"/>
    </row>
    <row r="933" spans="1:1">
      <c r="A933" s="1"/>
    </row>
    <row r="934" spans="1:1">
      <c r="A934" s="1"/>
    </row>
    <row r="935" spans="1:1">
      <c r="A935" s="1"/>
    </row>
    <row r="936" spans="1:1">
      <c r="A936" s="1"/>
    </row>
    <row r="937" spans="1:1">
      <c r="A937" s="1"/>
    </row>
    <row r="938" spans="1:1">
      <c r="A938" s="1"/>
    </row>
    <row r="939" spans="1:1">
      <c r="A939" s="1"/>
    </row>
    <row r="940" spans="1:1">
      <c r="A940" s="1"/>
    </row>
    <row r="941" spans="1:1">
      <c r="A941" s="1"/>
    </row>
    <row r="942" spans="1:1">
      <c r="A942" s="1"/>
    </row>
    <row r="943" spans="1:1">
      <c r="A943" s="1"/>
    </row>
    <row r="944" spans="1:1">
      <c r="A944" s="1"/>
    </row>
    <row r="945" spans="1:1">
      <c r="A945" s="1"/>
    </row>
    <row r="946" spans="1:1">
      <c r="A946" s="1"/>
    </row>
    <row r="947" spans="1:1">
      <c r="A947" s="1"/>
    </row>
    <row r="948" spans="1:1">
      <c r="A948" s="1"/>
    </row>
    <row r="949" spans="1:1">
      <c r="A949" s="1"/>
    </row>
    <row r="950" spans="1:1">
      <c r="A950" s="1"/>
    </row>
    <row r="951" spans="1:1">
      <c r="A951" s="1"/>
    </row>
    <row r="952" spans="1:1">
      <c r="A952" s="1"/>
    </row>
    <row r="953" spans="1:1">
      <c r="A953" s="1"/>
    </row>
    <row r="954" spans="1:1">
      <c r="A954" s="1"/>
    </row>
    <row r="955" spans="1:1">
      <c r="A955" s="1"/>
    </row>
    <row r="956" spans="1:1">
      <c r="A956" s="1"/>
    </row>
    <row r="957" spans="1:1">
      <c r="A957" s="1"/>
    </row>
    <row r="958" spans="1:1">
      <c r="A958" s="1"/>
    </row>
    <row r="959" spans="1:1">
      <c r="A959" s="1"/>
    </row>
    <row r="960" spans="1:1">
      <c r="A960" s="1"/>
    </row>
    <row r="961" spans="1:1">
      <c r="A961" s="1"/>
    </row>
    <row r="962" spans="1:1">
      <c r="A962" s="1"/>
    </row>
    <row r="963" spans="1:1">
      <c r="A963" s="1"/>
    </row>
    <row r="964" spans="1:1">
      <c r="A964" s="1"/>
    </row>
    <row r="965" spans="1:1">
      <c r="A965" s="1"/>
    </row>
    <row r="966" spans="1:1">
      <c r="A966" s="1"/>
    </row>
    <row r="967" spans="1:1">
      <c r="A967" s="1"/>
    </row>
    <row r="968" spans="1:1">
      <c r="A968" s="1"/>
    </row>
    <row r="969" spans="1:1">
      <c r="A969" s="1"/>
    </row>
    <row r="970" spans="1:1">
      <c r="A970" s="1"/>
    </row>
    <row r="971" spans="1:1">
      <c r="A971" s="1"/>
    </row>
    <row r="972" spans="1:1">
      <c r="A972" s="1"/>
    </row>
    <row r="973" spans="1:1">
      <c r="A973" s="1"/>
    </row>
    <row r="974" spans="1:1">
      <c r="A974" s="1"/>
    </row>
    <row r="975" spans="1:1">
      <c r="A975" s="1"/>
    </row>
    <row r="976" spans="1:1">
      <c r="A976" s="1"/>
    </row>
    <row r="977" spans="1:1">
      <c r="A977" s="1"/>
    </row>
    <row r="978" spans="1:1">
      <c r="A978" s="1"/>
    </row>
    <row r="979" spans="1:1">
      <c r="A979" s="1"/>
    </row>
    <row r="980" spans="1:1">
      <c r="A980" s="1"/>
    </row>
    <row r="981" spans="1:1">
      <c r="A981" s="1"/>
    </row>
    <row r="982" spans="1:1">
      <c r="A982" s="1"/>
    </row>
    <row r="983" spans="1:1">
      <c r="A983" s="1"/>
    </row>
    <row r="984" spans="1:1">
      <c r="A984" s="1"/>
    </row>
    <row r="985" spans="1:1">
      <c r="A985" s="1"/>
    </row>
    <row r="986" spans="1:1">
      <c r="A986" s="1"/>
    </row>
    <row r="987" spans="1:1">
      <c r="A987" s="1"/>
    </row>
    <row r="988" spans="1:1">
      <c r="A988" s="1"/>
    </row>
    <row r="989" spans="1:1">
      <c r="A989" s="1"/>
    </row>
    <row r="990" spans="1:1">
      <c r="A990" s="1"/>
    </row>
    <row r="991" spans="1:1">
      <c r="A991" s="1"/>
    </row>
    <row r="992" spans="1:1">
      <c r="A992" s="1"/>
    </row>
    <row r="993" spans="1:1">
      <c r="A993" s="1"/>
    </row>
    <row r="994" spans="1:1">
      <c r="A994" s="1"/>
    </row>
    <row r="995" spans="1:1">
      <c r="A995" s="1"/>
    </row>
    <row r="996" spans="1:1">
      <c r="A996" s="1"/>
    </row>
    <row r="997" spans="1:1">
      <c r="A997" s="1"/>
    </row>
    <row r="998" spans="1:1">
      <c r="A998" s="1"/>
    </row>
    <row r="999" spans="1:1">
      <c r="A999" s="1"/>
    </row>
    <row r="1000" spans="1:1">
      <c r="A1000" s="1"/>
    </row>
    <row r="1001" spans="1:1">
      <c r="A1001" s="1"/>
    </row>
    <row r="1002" spans="1:1">
      <c r="A1002" s="1"/>
    </row>
    <row r="1003" spans="1:1">
      <c r="A1003" s="1"/>
    </row>
    <row r="1004" spans="1:1">
      <c r="A1004" s="1"/>
    </row>
    <row r="1005" spans="1:1">
      <c r="A1005" s="1"/>
    </row>
    <row r="1006" spans="1:1">
      <c r="A1006" s="1"/>
    </row>
    <row r="1007" spans="1:1">
      <c r="A1007" s="1"/>
    </row>
    <row r="1008" spans="1:1">
      <c r="A1008" s="1"/>
    </row>
    <row r="1009" spans="1:1">
      <c r="A1009" s="1"/>
    </row>
    <row r="1010" spans="1:1">
      <c r="A1010" s="1"/>
    </row>
    <row r="1011" spans="1:1">
      <c r="A1011" s="1"/>
    </row>
    <row r="1012" spans="1:1">
      <c r="A1012" s="1"/>
    </row>
    <row r="1013" spans="1:1">
      <c r="A1013" s="1"/>
    </row>
    <row r="1014" spans="1:1">
      <c r="A1014" s="1"/>
    </row>
    <row r="1015" spans="1:1">
      <c r="A1015" s="1"/>
    </row>
    <row r="1016" spans="1:1">
      <c r="A1016" s="1"/>
    </row>
    <row r="1017" spans="1:1">
      <c r="A1017" s="1"/>
    </row>
    <row r="1018" spans="1:1">
      <c r="A1018" s="1"/>
    </row>
    <row r="1019" spans="1:1">
      <c r="A1019" s="1"/>
    </row>
    <row r="1020" spans="1:1">
      <c r="A1020" s="1"/>
    </row>
    <row r="1021" spans="1:1">
      <c r="A1021" s="1"/>
    </row>
    <row r="1022" spans="1:1">
      <c r="A1022" s="1"/>
    </row>
    <row r="1023" spans="1:1">
      <c r="A1023" s="1"/>
    </row>
    <row r="1024" spans="1:1">
      <c r="A1024" s="1"/>
    </row>
    <row r="1025" spans="1:1">
      <c r="A1025" s="1"/>
    </row>
    <row r="1026" spans="1:1">
      <c r="A1026" s="1"/>
    </row>
    <row r="1027" spans="1:1">
      <c r="A1027" s="1"/>
    </row>
    <row r="1028" spans="1:1">
      <c r="A1028" s="1"/>
    </row>
    <row r="1029" spans="1:1">
      <c r="A1029" s="1"/>
    </row>
    <row r="1030" spans="1:1">
      <c r="A1030" s="1"/>
    </row>
    <row r="1031" spans="1:1">
      <c r="A1031" s="1"/>
    </row>
    <row r="1032" spans="1:1">
      <c r="A1032" s="1"/>
    </row>
    <row r="1033" spans="1:1">
      <c r="A1033" s="1"/>
    </row>
    <row r="1034" spans="1:1">
      <c r="A1034" s="1"/>
    </row>
    <row r="1035" spans="1:1">
      <c r="A1035" s="1"/>
    </row>
    <row r="1036" spans="1:1">
      <c r="A1036" s="1"/>
    </row>
    <row r="1037" spans="1:1">
      <c r="A1037" s="1"/>
    </row>
    <row r="1038" spans="1:1">
      <c r="A1038" s="1"/>
    </row>
    <row r="1039" spans="1:1">
      <c r="A1039" s="1"/>
    </row>
    <row r="1040" spans="1:1">
      <c r="A1040" s="1"/>
    </row>
    <row r="1041" spans="1:1">
      <c r="A1041" s="1"/>
    </row>
    <row r="1042" spans="1:1">
      <c r="A1042" s="1"/>
    </row>
    <row r="1043" spans="1:1">
      <c r="A1043" s="1"/>
    </row>
    <row r="1044" spans="1:1">
      <c r="A1044" s="1"/>
    </row>
    <row r="1045" spans="1:1">
      <c r="A1045" s="1"/>
    </row>
    <row r="1046" spans="1:1">
      <c r="A1046" s="1"/>
    </row>
    <row r="1047" spans="1:1">
      <c r="A1047" s="1"/>
    </row>
    <row r="1048" spans="1:1">
      <c r="A1048" s="1"/>
    </row>
    <row r="1049" spans="1:1">
      <c r="A1049" s="1"/>
    </row>
    <row r="1050" spans="1:1">
      <c r="A1050" s="1"/>
    </row>
    <row r="1051" spans="1:1">
      <c r="A1051" s="1"/>
    </row>
    <row r="1052" spans="1:1">
      <c r="A1052" s="1"/>
    </row>
    <row r="1053" spans="1:1">
      <c r="A1053" s="1"/>
    </row>
    <row r="1054" spans="1:1">
      <c r="A1054" s="1"/>
    </row>
    <row r="1055" spans="1:1">
      <c r="A1055" s="1"/>
    </row>
    <row r="1056" spans="1:1">
      <c r="A1056" s="1"/>
    </row>
    <row r="1057" spans="1:1">
      <c r="A1057" s="1"/>
    </row>
    <row r="1058" spans="1:1">
      <c r="A1058" s="1"/>
    </row>
    <row r="1059" spans="1:1">
      <c r="A1059" s="1"/>
    </row>
    <row r="1060" spans="1:1">
      <c r="A1060" s="1"/>
    </row>
    <row r="1061" spans="1:1">
      <c r="A1061" s="1"/>
    </row>
    <row r="1062" spans="1:1">
      <c r="A1062" s="1"/>
    </row>
    <row r="1063" spans="1:1">
      <c r="A1063" s="1"/>
    </row>
    <row r="1064" spans="1:1">
      <c r="A1064" s="1"/>
    </row>
    <row r="1065" spans="1:1">
      <c r="A1065" s="1"/>
    </row>
    <row r="1066" spans="1:1">
      <c r="A1066" s="1"/>
    </row>
    <row r="1067" spans="1:1">
      <c r="A1067" s="1"/>
    </row>
    <row r="1068" spans="1:1">
      <c r="A1068" s="1"/>
    </row>
    <row r="1069" spans="1:1">
      <c r="A1069" s="1"/>
    </row>
    <row r="1070" spans="1:1">
      <c r="A1070" s="1"/>
    </row>
    <row r="1071" spans="1:1">
      <c r="A1071" s="1"/>
    </row>
    <row r="1072" spans="1:1">
      <c r="A1072" s="1"/>
    </row>
    <row r="1073" spans="1:1">
      <c r="A1073" s="1"/>
    </row>
    <row r="1074" spans="1:1">
      <c r="A1074" s="1"/>
    </row>
    <row r="1075" spans="1:1">
      <c r="A1075" s="1"/>
    </row>
    <row r="1076" spans="1:1">
      <c r="A1076" s="1"/>
    </row>
    <row r="1077" spans="1:1">
      <c r="A1077" s="1"/>
    </row>
    <row r="1078" spans="1:1">
      <c r="A1078" s="1"/>
    </row>
    <row r="1079" spans="1:1">
      <c r="A1079" s="1"/>
    </row>
    <row r="1080" spans="1:1">
      <c r="A1080" s="1"/>
    </row>
    <row r="1081" spans="1:1">
      <c r="A1081" s="1"/>
    </row>
    <row r="1082" spans="1:1">
      <c r="A1082" s="1"/>
    </row>
    <row r="1083" spans="1:1">
      <c r="A1083" s="1"/>
    </row>
    <row r="1084" spans="1:1">
      <c r="A1084" s="1"/>
    </row>
    <row r="1085" spans="1:1">
      <c r="A1085" s="1"/>
    </row>
    <row r="1086" spans="1:1">
      <c r="A1086" s="1"/>
    </row>
    <row r="1087" spans="1:1">
      <c r="A1087" s="1"/>
    </row>
    <row r="1088" spans="1:1">
      <c r="A1088" s="1"/>
    </row>
    <row r="1089" spans="1:1">
      <c r="A1089" s="1"/>
    </row>
    <row r="1090" spans="1:1">
      <c r="A1090" s="1"/>
    </row>
    <row r="1091" spans="1:1">
      <c r="A1091" s="1"/>
    </row>
    <row r="1092" spans="1:1">
      <c r="A1092" s="1"/>
    </row>
    <row r="1093" spans="1:1">
      <c r="A1093" s="1"/>
    </row>
    <row r="1094" spans="1:1">
      <c r="A1094" s="1"/>
    </row>
    <row r="1095" spans="1:1">
      <c r="A1095" s="1"/>
    </row>
    <row r="1096" spans="1:1">
      <c r="A1096" s="1"/>
    </row>
    <row r="1097" spans="1:1">
      <c r="A1097" s="1"/>
    </row>
    <row r="1098" spans="1:1">
      <c r="A1098" s="1"/>
    </row>
    <row r="1099" spans="1:1">
      <c r="A1099" s="1"/>
    </row>
    <row r="1100" spans="1:1">
      <c r="A1100" s="1"/>
    </row>
    <row r="1101" spans="1:1">
      <c r="A1101" s="1"/>
    </row>
    <row r="1102" spans="1:1">
      <c r="A1102" s="1"/>
    </row>
    <row r="1103" spans="1:1">
      <c r="A1103" s="1"/>
    </row>
    <row r="1104" spans="1:1">
      <c r="A1104" s="1"/>
    </row>
    <row r="1105" spans="1:1">
      <c r="A1105" s="1"/>
    </row>
    <row r="1106" spans="1:1">
      <c r="A1106" s="1"/>
    </row>
    <row r="1107" spans="1:1">
      <c r="A1107" s="1"/>
    </row>
    <row r="1108" spans="1:1">
      <c r="A1108" s="1"/>
    </row>
    <row r="1109" spans="1:1">
      <c r="A1109" s="1"/>
    </row>
    <row r="1110" spans="1:1">
      <c r="A1110" s="1"/>
    </row>
    <row r="1111" spans="1:1">
      <c r="A1111" s="1"/>
    </row>
    <row r="1112" spans="1:1">
      <c r="A1112" s="1"/>
    </row>
    <row r="1113" spans="1:1">
      <c r="A1113" s="1"/>
    </row>
    <row r="1114" spans="1:1">
      <c r="A1114" s="1"/>
    </row>
    <row r="1115" spans="1:1">
      <c r="A1115" s="1"/>
    </row>
    <row r="1116" spans="1:1">
      <c r="A1116" s="1"/>
    </row>
    <row r="1117" spans="1:1">
      <c r="A1117" s="1"/>
    </row>
    <row r="1118" spans="1:1">
      <c r="A1118" s="1"/>
    </row>
    <row r="1119" spans="1:1">
      <c r="A1119" s="1"/>
    </row>
    <row r="1120" spans="1:1">
      <c r="A1120" s="1"/>
    </row>
    <row r="1121" spans="1:1">
      <c r="A1121" s="1"/>
    </row>
    <row r="1122" spans="1:1">
      <c r="A1122" s="1"/>
    </row>
    <row r="1123" spans="1:1">
      <c r="A1123" s="1"/>
    </row>
    <row r="1124" spans="1:1">
      <c r="A1124" s="1"/>
    </row>
    <row r="1125" spans="1:1">
      <c r="A1125" s="1"/>
    </row>
    <row r="1126" spans="1:1">
      <c r="A1126" s="1"/>
    </row>
    <row r="1127" spans="1:1">
      <c r="A1127" s="1"/>
    </row>
    <row r="1128" spans="1:1">
      <c r="A1128" s="1"/>
    </row>
    <row r="1129" spans="1:1">
      <c r="A1129" s="1"/>
    </row>
    <row r="1130" spans="1:1">
      <c r="A1130" s="1"/>
    </row>
    <row r="1131" spans="1:1">
      <c r="A1131" s="1"/>
    </row>
    <row r="1132" spans="1:1">
      <c r="A1132" s="1"/>
    </row>
    <row r="1133" spans="1:1">
      <c r="A1133" s="1"/>
    </row>
    <row r="1134" spans="1:1">
      <c r="A1134" s="1"/>
    </row>
    <row r="1135" spans="1:1">
      <c r="A1135" s="1"/>
    </row>
    <row r="1136" spans="1:1">
      <c r="A1136" s="1"/>
    </row>
    <row r="1137" spans="1:1">
      <c r="A1137" s="1"/>
    </row>
    <row r="1138" spans="1:1">
      <c r="A1138" s="1"/>
    </row>
    <row r="1139" spans="1:1">
      <c r="A1139" s="1"/>
    </row>
    <row r="1140" spans="1:1">
      <c r="A1140" s="1"/>
    </row>
    <row r="1141" spans="1:1">
      <c r="A1141" s="1"/>
    </row>
    <row r="1142" spans="1:1">
      <c r="A1142" s="1"/>
    </row>
    <row r="1143" spans="1:1">
      <c r="A1143" s="1"/>
    </row>
    <row r="1144" spans="1:1">
      <c r="A1144" s="1"/>
    </row>
    <row r="1145" spans="1:1">
      <c r="A1145" s="1"/>
    </row>
    <row r="1146" spans="1:1">
      <c r="A1146" s="1"/>
    </row>
    <row r="1147" spans="1:1">
      <c r="A1147" s="1"/>
    </row>
    <row r="1148" spans="1:1">
      <c r="A1148" s="1"/>
    </row>
    <row r="1149" spans="1:1">
      <c r="A1149" s="1"/>
    </row>
    <row r="1150" spans="1:1">
      <c r="A1150" s="1"/>
    </row>
    <row r="1151" spans="1:1">
      <c r="A1151" s="1"/>
    </row>
    <row r="1152" spans="1:1">
      <c r="A1152" s="1"/>
    </row>
    <row r="1153" spans="1:1">
      <c r="A1153" s="1"/>
    </row>
    <row r="1154" spans="1:1">
      <c r="A1154" s="1"/>
    </row>
    <row r="1155" spans="1:1">
      <c r="A1155" s="1"/>
    </row>
    <row r="1156" spans="1:1">
      <c r="A1156" s="1"/>
    </row>
    <row r="1157" spans="1:1">
      <c r="A1157" s="1"/>
    </row>
    <row r="1158" spans="1:1">
      <c r="A1158" s="1"/>
    </row>
    <row r="1159" spans="1:1">
      <c r="A1159" s="1"/>
    </row>
    <row r="1160" spans="1:1">
      <c r="A1160" s="1"/>
    </row>
    <row r="1161" spans="1:1">
      <c r="A1161" s="1"/>
    </row>
    <row r="1162" spans="1:1">
      <c r="A1162" s="1"/>
    </row>
    <row r="1163" spans="1:1">
      <c r="A1163" s="1"/>
    </row>
    <row r="1164" spans="1:1">
      <c r="A1164" s="1"/>
    </row>
    <row r="1165" spans="1:1">
      <c r="A1165" s="1"/>
    </row>
    <row r="1166" spans="1:1">
      <c r="A1166" s="1"/>
    </row>
    <row r="1167" spans="1:1">
      <c r="A1167" s="1"/>
    </row>
    <row r="1168" spans="1:1">
      <c r="A1168" s="1"/>
    </row>
    <row r="1169" spans="1:1">
      <c r="A1169" s="1"/>
    </row>
    <row r="1170" spans="1:1">
      <c r="A1170" s="1"/>
    </row>
    <row r="1171" spans="1:1">
      <c r="A1171" s="1"/>
    </row>
    <row r="1172" spans="1:1">
      <c r="A1172" s="1"/>
    </row>
    <row r="1173" spans="1:1">
      <c r="A1173" s="1"/>
    </row>
    <row r="1174" spans="1:1">
      <c r="A1174" s="1"/>
    </row>
    <row r="1175" spans="1:1">
      <c r="A1175" s="1"/>
    </row>
    <row r="1176" spans="1:1">
      <c r="A1176" s="1"/>
    </row>
    <row r="1177" spans="1:1">
      <c r="A1177" s="1"/>
    </row>
    <row r="1178" spans="1:1">
      <c r="A1178" s="1"/>
    </row>
    <row r="1179" spans="1:1">
      <c r="A1179" s="1"/>
    </row>
    <row r="1180" spans="1:1">
      <c r="A1180" s="1"/>
    </row>
    <row r="1181" spans="1:1">
      <c r="A1181" s="1"/>
    </row>
    <row r="1182" spans="1:1">
      <c r="A1182" s="1"/>
    </row>
    <row r="1183" spans="1:1">
      <c r="A1183" s="1"/>
    </row>
    <row r="1184" spans="1:1">
      <c r="A1184" s="1"/>
    </row>
    <row r="1185" spans="1:1">
      <c r="A1185" s="1"/>
    </row>
    <row r="1186" spans="1:1">
      <c r="A1186" s="1"/>
    </row>
    <row r="1187" spans="1:1">
      <c r="A1187" s="1"/>
    </row>
    <row r="1188" spans="1:1">
      <c r="A1188" s="1"/>
    </row>
    <row r="1189" spans="1:1">
      <c r="A1189" s="1"/>
    </row>
    <row r="1190" spans="1:1">
      <c r="A1190" s="1"/>
    </row>
    <row r="1191" spans="1:1">
      <c r="A1191" s="1"/>
    </row>
    <row r="1192" spans="1:1">
      <c r="A1192" s="1"/>
    </row>
    <row r="1193" spans="1:1">
      <c r="A1193" s="1"/>
    </row>
    <row r="1194" spans="1:1">
      <c r="A1194" s="1"/>
    </row>
    <row r="1195" spans="1:1">
      <c r="A1195" s="1"/>
    </row>
    <row r="1196" spans="1:1">
      <c r="A1196" s="1"/>
    </row>
    <row r="1197" spans="1:1">
      <c r="A1197" s="1"/>
    </row>
    <row r="1198" spans="1:1">
      <c r="A1198" s="1"/>
    </row>
    <row r="1199" spans="1:1">
      <c r="A1199" s="1"/>
    </row>
    <row r="1200" spans="1:1">
      <c r="A1200" s="1"/>
    </row>
    <row r="1201" spans="1:1">
      <c r="A1201" s="1"/>
    </row>
    <row r="1202" spans="1:1">
      <c r="A1202" s="1"/>
    </row>
    <row r="1203" spans="1:1">
      <c r="A1203" s="1"/>
    </row>
    <row r="1204" spans="1:1">
      <c r="A1204" s="1"/>
    </row>
    <row r="1205" spans="1:1">
      <c r="A1205" s="1"/>
    </row>
    <row r="1206" spans="1:1">
      <c r="A1206" s="1"/>
    </row>
    <row r="1207" spans="1:1">
      <c r="A1207" s="1"/>
    </row>
    <row r="1208" spans="1:1">
      <c r="A1208" s="1"/>
    </row>
    <row r="1209" spans="1:1">
      <c r="A1209" s="1"/>
    </row>
    <row r="1210" spans="1:1">
      <c r="A1210" s="1"/>
    </row>
    <row r="1211" spans="1:1">
      <c r="A1211" s="1"/>
    </row>
    <row r="1212" spans="1:1">
      <c r="A1212" s="1"/>
    </row>
    <row r="1213" spans="1:1">
      <c r="A1213" s="1"/>
    </row>
    <row r="1214" spans="1:1">
      <c r="A1214" s="1"/>
    </row>
    <row r="1215" spans="1:1">
      <c r="A1215" s="1"/>
    </row>
    <row r="1216" spans="1:1">
      <c r="A1216" s="1"/>
    </row>
    <row r="1217" spans="1:1">
      <c r="A1217" s="1"/>
    </row>
    <row r="1218" spans="1:1">
      <c r="A1218" s="1"/>
    </row>
    <row r="1219" spans="1:1">
      <c r="A1219" s="1"/>
    </row>
    <row r="1220" spans="1:1">
      <c r="A1220" s="1"/>
    </row>
    <row r="1221" spans="1:1">
      <c r="A1221" s="1"/>
    </row>
    <row r="1222" spans="1:1">
      <c r="A1222" s="1"/>
    </row>
    <row r="1223" spans="1:1">
      <c r="A1223" s="1"/>
    </row>
    <row r="1224" spans="1:1">
      <c r="A1224" s="1"/>
    </row>
    <row r="1225" spans="1:1">
      <c r="A1225" s="1"/>
    </row>
    <row r="1226" spans="1:1">
      <c r="A1226" s="1"/>
    </row>
    <row r="1227" spans="1:1">
      <c r="A1227" s="1"/>
    </row>
    <row r="1228" spans="1:1">
      <c r="A1228" s="1"/>
    </row>
    <row r="1229" spans="1:1">
      <c r="A1229" s="1"/>
    </row>
    <row r="1230" spans="1:1">
      <c r="A1230" s="1"/>
    </row>
    <row r="1231" spans="1:1">
      <c r="A1231" s="1"/>
    </row>
    <row r="1232" spans="1:1">
      <c r="A1232" s="1"/>
    </row>
    <row r="1233" spans="1:1">
      <c r="A1233" s="1"/>
    </row>
    <row r="1234" spans="1:1">
      <c r="A1234" s="1"/>
    </row>
    <row r="1235" spans="1:1">
      <c r="A1235" s="1"/>
    </row>
    <row r="1236" spans="1:1">
      <c r="A1236" s="1"/>
    </row>
    <row r="1237" spans="1:1">
      <c r="A1237" s="1"/>
    </row>
    <row r="1238" spans="1:1">
      <c r="A1238" s="1"/>
    </row>
    <row r="1239" spans="1:1">
      <c r="A1239" s="1"/>
    </row>
    <row r="1240" spans="1:1">
      <c r="A1240" s="1"/>
    </row>
    <row r="1241" spans="1:1">
      <c r="A1241" s="1"/>
    </row>
    <row r="1242" spans="1:1">
      <c r="A1242" s="1"/>
    </row>
    <row r="1243" spans="1:1">
      <c r="A1243" s="1"/>
    </row>
    <row r="1244" spans="1:1">
      <c r="A1244" s="1"/>
    </row>
    <row r="1245" spans="1:1">
      <c r="A1245" s="1"/>
    </row>
    <row r="1246" spans="1:1">
      <c r="A1246" s="1"/>
    </row>
    <row r="1247" spans="1:1">
      <c r="A1247" s="1"/>
    </row>
    <row r="1248" spans="1:1">
      <c r="A1248" s="1"/>
    </row>
    <row r="1249" spans="1:1">
      <c r="A1249" s="1"/>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054E5A"/>
    <pageSetUpPr fitToPage="1"/>
  </sheetPr>
  <dimension ref="A1:HR421"/>
  <sheetViews>
    <sheetView showGridLines="0" zoomScaleNormal="100" zoomScaleSheetLayoutView="75" workbookViewId="0">
      <pane xSplit="1" ySplit="4" topLeftCell="B5" activePane="bottomRight" state="frozen"/>
      <selection activeCell="A76" sqref="A76"/>
      <selection pane="topRight" activeCell="A76" sqref="A76"/>
      <selection pane="bottomLeft" activeCell="A76" sqref="A76"/>
      <selection pane="bottomRight"/>
    </sheetView>
  </sheetViews>
  <sheetFormatPr defaultColWidth="9.109375" defaultRowHeight="13.2" outlineLevelRow="1"/>
  <cols>
    <col min="1" max="1" width="55.5546875" style="1" customWidth="1"/>
    <col min="2" max="2" width="10.5546875" style="1" customWidth="1"/>
    <col min="3" max="3" width="3.33203125" style="1" customWidth="1"/>
    <col min="4" max="9" width="10.5546875" style="1" customWidth="1"/>
    <col min="10" max="10" width="1.6640625" style="389" customWidth="1"/>
    <col min="11" max="11" width="74.44140625" style="1" bestFit="1" customWidth="1"/>
    <col min="12" max="12" width="13.109375" style="1" customWidth="1"/>
    <col min="13" max="31" width="11.44140625" style="1" customWidth="1"/>
    <col min="32" max="62" width="9.5546875" style="1" customWidth="1"/>
    <col min="63" max="16384" width="9.109375" style="1"/>
  </cols>
  <sheetData>
    <row r="1" spans="1:168" s="106" customFormat="1">
      <c r="A1" s="650" t="s">
        <v>11</v>
      </c>
      <c r="B1" s="664"/>
      <c r="C1" s="664"/>
      <c r="D1" s="664"/>
      <c r="E1" s="664"/>
      <c r="F1" s="664"/>
      <c r="G1" s="664"/>
      <c r="H1" s="664"/>
      <c r="I1" s="664"/>
      <c r="J1" s="666"/>
      <c r="K1" s="105"/>
      <c r="L1" s="105"/>
      <c r="M1" s="105"/>
      <c r="N1" s="105"/>
      <c r="O1" s="105"/>
      <c r="P1" s="105"/>
      <c r="Q1" s="105"/>
      <c r="R1" s="105"/>
      <c r="S1" s="105"/>
      <c r="T1" s="105"/>
    </row>
    <row r="2" spans="1:168" s="106" customFormat="1">
      <c r="A2" s="650" t="s">
        <v>58</v>
      </c>
      <c r="B2" s="664"/>
      <c r="C2" s="664"/>
      <c r="D2" s="664"/>
      <c r="E2" s="664"/>
      <c r="F2" s="664"/>
      <c r="G2" s="664"/>
      <c r="H2" s="664"/>
      <c r="I2" s="664"/>
      <c r="J2" s="666"/>
      <c r="K2" s="105"/>
      <c r="L2" s="105"/>
      <c r="M2" s="105"/>
      <c r="N2" s="105"/>
      <c r="O2" s="105"/>
      <c r="P2" s="105"/>
      <c r="Q2" s="105"/>
      <c r="R2" s="105"/>
      <c r="S2" s="105"/>
      <c r="T2" s="105"/>
    </row>
    <row r="3" spans="1:168">
      <c r="A3" s="694" t="s">
        <v>379</v>
      </c>
      <c r="B3" s="695"/>
      <c r="C3" s="695"/>
      <c r="D3" s="695"/>
      <c r="E3" s="695"/>
      <c r="F3" s="695"/>
      <c r="G3" s="695"/>
      <c r="H3" s="695"/>
      <c r="I3" s="695"/>
      <c r="J3" s="696"/>
      <c r="K3" s="200"/>
      <c r="L3" s="10"/>
      <c r="M3" s="10"/>
      <c r="N3" s="10"/>
      <c r="O3" s="10"/>
      <c r="P3" s="10"/>
      <c r="Q3" s="10"/>
      <c r="R3" s="10"/>
      <c r="S3" s="10"/>
      <c r="T3" s="10"/>
      <c r="U3" s="35"/>
    </row>
    <row r="4" spans="1:168" s="35" customFormat="1" ht="15.75" customHeight="1">
      <c r="A4" s="697" t="s">
        <v>96</v>
      </c>
      <c r="B4" s="689">
        <v>2017</v>
      </c>
      <c r="C4" s="689"/>
      <c r="D4" s="689">
        <v>2018</v>
      </c>
      <c r="E4" s="689">
        <v>2019</v>
      </c>
      <c r="F4" s="689">
        <v>2020</v>
      </c>
      <c r="G4" s="689">
        <v>2021</v>
      </c>
      <c r="H4" s="689">
        <v>2022</v>
      </c>
      <c r="I4" s="689">
        <v>2023</v>
      </c>
      <c r="J4" s="698"/>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c r="BU4" s="105"/>
      <c r="BV4" s="105"/>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c r="DD4" s="105"/>
      <c r="DE4" s="105"/>
      <c r="DF4" s="105"/>
      <c r="DG4" s="105"/>
      <c r="DH4" s="105"/>
      <c r="DI4" s="105"/>
      <c r="DJ4" s="105"/>
      <c r="DK4" s="105"/>
      <c r="DL4" s="105"/>
      <c r="DM4" s="105"/>
      <c r="DN4" s="105"/>
      <c r="DO4" s="105"/>
      <c r="DP4" s="105"/>
      <c r="DQ4" s="105"/>
      <c r="DR4" s="105"/>
      <c r="DS4" s="105"/>
      <c r="DT4" s="105"/>
      <c r="DU4" s="105"/>
      <c r="DV4" s="105"/>
      <c r="DW4" s="105"/>
      <c r="DX4" s="105"/>
      <c r="DY4" s="105"/>
      <c r="DZ4" s="105"/>
      <c r="EA4" s="105"/>
      <c r="EB4" s="105"/>
      <c r="EC4" s="105"/>
      <c r="ED4" s="105"/>
      <c r="EE4" s="105"/>
      <c r="EF4" s="105"/>
      <c r="EG4" s="105"/>
      <c r="EH4" s="105"/>
      <c r="EI4" s="105"/>
      <c r="EJ4" s="105"/>
      <c r="EK4" s="105"/>
      <c r="EL4" s="105"/>
      <c r="EM4" s="105"/>
      <c r="EN4" s="105"/>
      <c r="EO4" s="105"/>
      <c r="EP4" s="105"/>
      <c r="EQ4" s="105"/>
      <c r="ER4" s="105"/>
      <c r="ES4" s="105"/>
      <c r="ET4" s="105"/>
      <c r="EU4" s="105"/>
      <c r="EV4" s="105"/>
      <c r="EW4" s="105"/>
      <c r="EX4" s="105"/>
      <c r="EY4" s="105"/>
      <c r="EZ4" s="105"/>
      <c r="FA4" s="105"/>
      <c r="FB4" s="105"/>
      <c r="FC4" s="105"/>
      <c r="FD4" s="105"/>
      <c r="FE4" s="105"/>
      <c r="FF4" s="105"/>
      <c r="FG4" s="105"/>
      <c r="FH4" s="105"/>
      <c r="FI4" s="105"/>
      <c r="FJ4" s="105"/>
      <c r="FK4" s="105"/>
      <c r="FL4" s="105"/>
    </row>
    <row r="5" spans="1:168" s="35" customFormat="1" ht="15.6">
      <c r="A5" s="66" t="s">
        <v>506</v>
      </c>
      <c r="B5" s="25">
        <v>90132</v>
      </c>
      <c r="C5" s="365" t="s">
        <v>330</v>
      </c>
      <c r="D5" s="25">
        <v>97132</v>
      </c>
      <c r="E5" s="25">
        <v>106104</v>
      </c>
      <c r="F5" s="25">
        <v>100554</v>
      </c>
      <c r="G5" s="25">
        <v>129545</v>
      </c>
      <c r="H5" s="25">
        <v>158092</v>
      </c>
      <c r="I5" s="25">
        <v>170627</v>
      </c>
      <c r="J5" s="524"/>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c r="BK5" s="105"/>
      <c r="BL5" s="105"/>
      <c r="BM5" s="105"/>
      <c r="BN5" s="105"/>
      <c r="BO5" s="105"/>
      <c r="BP5" s="105"/>
      <c r="BQ5" s="105"/>
      <c r="BR5" s="105"/>
      <c r="BS5" s="105"/>
      <c r="BT5" s="105"/>
      <c r="BU5" s="105"/>
      <c r="BV5" s="105"/>
      <c r="BW5" s="105"/>
      <c r="BX5" s="105"/>
      <c r="BY5" s="105"/>
      <c r="BZ5" s="105"/>
      <c r="CA5" s="105"/>
      <c r="CB5" s="105"/>
      <c r="CC5" s="105"/>
      <c r="CD5" s="105"/>
      <c r="CE5" s="105"/>
      <c r="CF5" s="105"/>
      <c r="CG5" s="105"/>
      <c r="CH5" s="105"/>
      <c r="CI5" s="105"/>
      <c r="CJ5" s="105"/>
      <c r="CK5" s="105"/>
      <c r="CL5" s="105"/>
      <c r="CM5" s="105"/>
      <c r="CN5" s="105"/>
      <c r="CO5" s="105"/>
      <c r="CP5" s="105"/>
      <c r="CQ5" s="105"/>
      <c r="CR5" s="105"/>
      <c r="CS5" s="105"/>
      <c r="CT5" s="105"/>
      <c r="CU5" s="105"/>
      <c r="CV5" s="105"/>
      <c r="CW5" s="105"/>
      <c r="CX5" s="105"/>
      <c r="CY5" s="105"/>
      <c r="CZ5" s="105"/>
      <c r="DA5" s="105"/>
      <c r="DB5" s="105"/>
      <c r="DC5" s="105"/>
      <c r="DD5" s="105"/>
      <c r="DE5" s="105"/>
      <c r="DF5" s="105"/>
      <c r="DG5" s="105"/>
      <c r="DH5" s="105"/>
      <c r="DI5" s="105"/>
      <c r="DJ5" s="105"/>
      <c r="DK5" s="105"/>
      <c r="DL5" s="105"/>
      <c r="DM5" s="105"/>
      <c r="DN5" s="105"/>
      <c r="DO5" s="105"/>
      <c r="DP5" s="105"/>
      <c r="DQ5" s="105"/>
      <c r="DR5" s="105"/>
      <c r="DS5" s="105"/>
      <c r="DT5" s="105"/>
      <c r="DU5" s="105"/>
      <c r="DV5" s="105"/>
      <c r="DW5" s="105"/>
      <c r="DX5" s="105"/>
      <c r="DY5" s="105"/>
      <c r="DZ5" s="105"/>
      <c r="EA5" s="105"/>
      <c r="EB5" s="105"/>
      <c r="EC5" s="105"/>
      <c r="ED5" s="105"/>
      <c r="EE5" s="105"/>
      <c r="EF5" s="105"/>
      <c r="EG5" s="105"/>
      <c r="EH5" s="105"/>
      <c r="EI5" s="105"/>
      <c r="EJ5" s="105"/>
      <c r="EK5" s="105"/>
      <c r="EL5" s="105"/>
      <c r="EM5" s="105"/>
      <c r="EN5" s="105"/>
      <c r="EO5" s="105"/>
      <c r="EP5" s="105"/>
      <c r="EQ5" s="105"/>
      <c r="ER5" s="105"/>
      <c r="ES5" s="105"/>
      <c r="ET5" s="105"/>
      <c r="EU5" s="105"/>
      <c r="EV5" s="105"/>
      <c r="EW5" s="105"/>
      <c r="EX5" s="105"/>
      <c r="EY5" s="105"/>
      <c r="EZ5" s="105"/>
      <c r="FA5" s="105"/>
      <c r="FB5" s="105"/>
      <c r="FC5" s="105"/>
      <c r="FD5" s="105"/>
      <c r="FE5" s="105"/>
      <c r="FF5" s="105"/>
      <c r="FG5" s="105"/>
      <c r="FH5" s="105"/>
      <c r="FI5" s="105"/>
      <c r="FJ5" s="105"/>
      <c r="FK5" s="105"/>
      <c r="FL5" s="105"/>
    </row>
    <row r="6" spans="1:168" s="35" customFormat="1">
      <c r="A6" s="67"/>
      <c r="B6" s="52"/>
      <c r="C6" s="52"/>
      <c r="D6" s="52"/>
      <c r="E6" s="52"/>
      <c r="F6" s="52"/>
      <c r="G6" s="52"/>
      <c r="H6" s="52"/>
      <c r="I6" s="52"/>
      <c r="J6" s="549"/>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CX6" s="105"/>
      <c r="CY6" s="105"/>
      <c r="CZ6" s="105"/>
      <c r="DA6" s="105"/>
      <c r="DB6" s="105"/>
      <c r="DC6" s="105"/>
      <c r="DD6" s="105"/>
      <c r="DE6" s="105"/>
      <c r="DF6" s="105"/>
      <c r="DG6" s="105"/>
      <c r="DH6" s="105"/>
      <c r="DI6" s="105"/>
      <c r="DJ6" s="105"/>
      <c r="DK6" s="105"/>
      <c r="DL6" s="105"/>
      <c r="DM6" s="105"/>
      <c r="DN6" s="105"/>
      <c r="DO6" s="105"/>
      <c r="DP6" s="105"/>
      <c r="DQ6" s="105"/>
      <c r="DR6" s="105"/>
      <c r="DS6" s="105"/>
      <c r="DT6" s="105"/>
      <c r="DU6" s="105"/>
      <c r="DV6" s="105"/>
      <c r="DW6" s="105"/>
      <c r="DX6" s="105"/>
      <c r="DY6" s="105"/>
      <c r="DZ6" s="105"/>
      <c r="EA6" s="105"/>
      <c r="EB6" s="105"/>
      <c r="EC6" s="105"/>
      <c r="ED6" s="105"/>
      <c r="EE6" s="105"/>
      <c r="EF6" s="105"/>
      <c r="EG6" s="105"/>
      <c r="EH6" s="105"/>
      <c r="EI6" s="105"/>
      <c r="EJ6" s="105"/>
      <c r="EK6" s="105"/>
      <c r="EL6" s="105"/>
      <c r="EM6" s="105"/>
      <c r="EN6" s="105"/>
      <c r="EO6" s="105"/>
      <c r="EP6" s="105"/>
      <c r="EQ6" s="105"/>
      <c r="ER6" s="105"/>
      <c r="ES6" s="105"/>
      <c r="ET6" s="105"/>
      <c r="EU6" s="105"/>
      <c r="EV6" s="105"/>
      <c r="EW6" s="105"/>
      <c r="EX6" s="105"/>
      <c r="EY6" s="105"/>
      <c r="EZ6" s="105"/>
      <c r="FA6" s="105"/>
      <c r="FB6" s="105"/>
      <c r="FC6" s="105"/>
      <c r="FD6" s="105"/>
      <c r="FE6" s="105"/>
      <c r="FF6" s="105"/>
      <c r="FG6" s="105"/>
      <c r="FH6" s="105"/>
      <c r="FI6" s="105"/>
      <c r="FJ6" s="105"/>
      <c r="FK6" s="105"/>
      <c r="FL6" s="105"/>
    </row>
    <row r="7" spans="1:168" s="35" customFormat="1" ht="15.6">
      <c r="A7" s="83" t="s">
        <v>507</v>
      </c>
      <c r="B7" s="70">
        <v>2017</v>
      </c>
      <c r="C7" s="608" t="s">
        <v>330</v>
      </c>
      <c r="D7" s="70">
        <v>2018</v>
      </c>
      <c r="E7" s="70">
        <f>E4</f>
        <v>2019</v>
      </c>
      <c r="F7" s="70">
        <f>F4</f>
        <v>2020</v>
      </c>
      <c r="G7" s="70">
        <f>G4</f>
        <v>2021</v>
      </c>
      <c r="H7" s="70">
        <f>H4</f>
        <v>2022</v>
      </c>
      <c r="I7" s="70">
        <v>2023</v>
      </c>
      <c r="J7" s="54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c r="BK7" s="105"/>
      <c r="BL7" s="105"/>
      <c r="BM7" s="105"/>
      <c r="BN7" s="105"/>
      <c r="BO7" s="105"/>
      <c r="BP7" s="105"/>
      <c r="BQ7" s="105"/>
      <c r="BR7" s="105"/>
      <c r="BS7" s="105"/>
      <c r="BT7" s="105"/>
      <c r="BU7" s="105"/>
      <c r="BV7" s="105"/>
      <c r="BW7" s="105"/>
      <c r="BX7" s="105"/>
      <c r="BY7" s="105"/>
      <c r="BZ7" s="105"/>
      <c r="CA7" s="105"/>
      <c r="CB7" s="105"/>
      <c r="CC7" s="105"/>
      <c r="CD7" s="105"/>
      <c r="CE7" s="105"/>
      <c r="CF7" s="105"/>
      <c r="CG7" s="105"/>
      <c r="CH7" s="105"/>
      <c r="CI7" s="105"/>
      <c r="CJ7" s="105"/>
      <c r="CK7" s="105"/>
      <c r="CL7" s="105"/>
      <c r="CM7" s="105"/>
      <c r="CN7" s="105"/>
      <c r="CO7" s="105"/>
      <c r="CP7" s="105"/>
      <c r="CQ7" s="105"/>
      <c r="CR7" s="105"/>
      <c r="CS7" s="105"/>
      <c r="CT7" s="105"/>
      <c r="CU7" s="105"/>
      <c r="CV7" s="105"/>
      <c r="CW7" s="105"/>
      <c r="CX7" s="105"/>
      <c r="CY7" s="105"/>
      <c r="CZ7" s="105"/>
      <c r="DA7" s="105"/>
      <c r="DB7" s="105"/>
      <c r="DC7" s="105"/>
      <c r="DD7" s="105"/>
      <c r="DE7" s="105"/>
      <c r="DF7" s="105"/>
      <c r="DG7" s="105"/>
      <c r="DH7" s="105"/>
      <c r="DI7" s="105"/>
      <c r="DJ7" s="105"/>
      <c r="DK7" s="105"/>
      <c r="DL7" s="105"/>
      <c r="DM7" s="105"/>
      <c r="DN7" s="105"/>
      <c r="DO7" s="105"/>
      <c r="DP7" s="105"/>
      <c r="DQ7" s="105"/>
      <c r="DR7" s="105"/>
      <c r="DS7" s="105"/>
      <c r="DT7" s="105"/>
      <c r="DU7" s="105"/>
      <c r="DV7" s="105"/>
      <c r="DW7" s="105"/>
      <c r="DX7" s="105"/>
      <c r="DY7" s="105"/>
      <c r="DZ7" s="105"/>
      <c r="EA7" s="105"/>
      <c r="EB7" s="105"/>
      <c r="EC7" s="105"/>
      <c r="ED7" s="105"/>
      <c r="EE7" s="105"/>
      <c r="EF7" s="105"/>
      <c r="EG7" s="105"/>
      <c r="EH7" s="105"/>
      <c r="EI7" s="105"/>
      <c r="EJ7" s="105"/>
      <c r="EK7" s="105"/>
      <c r="EL7" s="105"/>
      <c r="EM7" s="105"/>
      <c r="EN7" s="105"/>
      <c r="EO7" s="105"/>
      <c r="EP7" s="105"/>
      <c r="EQ7" s="105"/>
      <c r="ER7" s="105"/>
      <c r="ES7" s="105"/>
      <c r="ET7" s="105"/>
      <c r="EU7" s="105"/>
      <c r="EV7" s="105"/>
      <c r="EW7" s="105"/>
      <c r="EX7" s="105"/>
      <c r="EY7" s="105"/>
      <c r="EZ7" s="105"/>
      <c r="FA7" s="105"/>
      <c r="FB7" s="105"/>
      <c r="FC7" s="105"/>
      <c r="FD7" s="105"/>
      <c r="FE7" s="105"/>
      <c r="FF7" s="105"/>
      <c r="FG7" s="105"/>
      <c r="FH7" s="105"/>
      <c r="FI7" s="105"/>
      <c r="FJ7" s="105"/>
      <c r="FK7" s="105"/>
      <c r="FL7" s="105"/>
    </row>
    <row r="8" spans="1:168" s="31" customFormat="1">
      <c r="A8" s="67" t="s">
        <v>28</v>
      </c>
      <c r="B8" s="25">
        <v>85653</v>
      </c>
      <c r="C8" s="25"/>
      <c r="D8" s="25">
        <v>95363</v>
      </c>
      <c r="E8" s="25">
        <v>103756</v>
      </c>
      <c r="F8" s="25">
        <v>99787</v>
      </c>
      <c r="G8" s="25">
        <v>110912</v>
      </c>
      <c r="H8" s="25">
        <v>141325</v>
      </c>
      <c r="I8" s="25">
        <v>172664</v>
      </c>
      <c r="J8" s="524"/>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05"/>
      <c r="CE8" s="105"/>
      <c r="CF8" s="105"/>
      <c r="CG8" s="105"/>
      <c r="CH8" s="105"/>
      <c r="CI8" s="105"/>
      <c r="CJ8" s="105"/>
      <c r="CK8" s="105"/>
      <c r="CL8" s="105"/>
      <c r="CM8" s="105"/>
      <c r="CN8" s="105"/>
      <c r="CO8" s="105"/>
      <c r="CP8" s="105"/>
      <c r="CQ8" s="105"/>
      <c r="CR8" s="105"/>
      <c r="CS8" s="105"/>
      <c r="CT8" s="105"/>
      <c r="CU8" s="105"/>
      <c r="CV8" s="105"/>
      <c r="CW8" s="105"/>
      <c r="CX8" s="105"/>
      <c r="CY8" s="105"/>
      <c r="CZ8" s="105"/>
      <c r="DA8" s="105"/>
      <c r="DB8" s="105"/>
      <c r="DC8" s="105"/>
      <c r="DD8" s="105"/>
      <c r="DE8" s="105"/>
      <c r="DF8" s="105"/>
      <c r="DG8" s="105"/>
      <c r="DH8" s="105"/>
      <c r="DI8" s="105"/>
      <c r="DJ8" s="105"/>
      <c r="DK8" s="105"/>
      <c r="DL8" s="105"/>
      <c r="DM8" s="105"/>
      <c r="DN8" s="105"/>
      <c r="DO8" s="105"/>
      <c r="DP8" s="105"/>
      <c r="DQ8" s="105"/>
      <c r="DR8" s="105"/>
      <c r="DS8" s="105"/>
      <c r="DT8" s="105"/>
      <c r="DU8" s="105"/>
      <c r="DV8" s="105"/>
      <c r="DW8" s="105"/>
      <c r="DX8" s="105"/>
      <c r="DY8" s="105"/>
      <c r="DZ8" s="105"/>
      <c r="EA8" s="105"/>
      <c r="EB8" s="105"/>
      <c r="EC8" s="105"/>
      <c r="ED8" s="105"/>
      <c r="EE8" s="105"/>
      <c r="EF8" s="105"/>
      <c r="EG8" s="105"/>
      <c r="EH8" s="105"/>
      <c r="EI8" s="105"/>
      <c r="EJ8" s="105"/>
      <c r="EK8" s="105"/>
      <c r="EL8" s="105"/>
      <c r="EM8" s="105"/>
      <c r="EN8" s="105"/>
      <c r="EO8" s="105"/>
      <c r="EP8" s="105"/>
      <c r="EQ8" s="105"/>
      <c r="ER8" s="105"/>
      <c r="ES8" s="105"/>
      <c r="ET8" s="105"/>
      <c r="EU8" s="105"/>
      <c r="EV8" s="105"/>
      <c r="EW8" s="105"/>
      <c r="EX8" s="105"/>
      <c r="EY8" s="105"/>
      <c r="EZ8" s="105"/>
      <c r="FA8" s="105"/>
      <c r="FB8" s="105"/>
      <c r="FC8" s="105"/>
      <c r="FD8" s="105"/>
      <c r="FE8" s="105"/>
      <c r="FF8" s="105"/>
      <c r="FG8" s="105"/>
      <c r="FH8" s="105"/>
      <c r="FI8" s="105"/>
      <c r="FJ8" s="105"/>
      <c r="FK8" s="105"/>
      <c r="FL8" s="105"/>
    </row>
    <row r="9" spans="1:168">
      <c r="A9" s="67" t="s">
        <v>188</v>
      </c>
      <c r="B9" s="32" t="s">
        <v>242</v>
      </c>
      <c r="C9" s="32"/>
      <c r="D9" s="355">
        <v>0.11</v>
      </c>
      <c r="E9" s="355">
        <v>0.09</v>
      </c>
      <c r="F9" s="355">
        <v>-0.04</v>
      </c>
      <c r="G9" s="355">
        <v>0.11</v>
      </c>
      <c r="H9" s="355">
        <v>0.27</v>
      </c>
      <c r="I9" s="356">
        <v>0.22</v>
      </c>
      <c r="J9" s="53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05"/>
      <c r="CE9" s="105"/>
      <c r="CF9" s="105"/>
      <c r="CG9" s="105"/>
      <c r="CH9" s="105"/>
      <c r="CI9" s="105"/>
      <c r="CJ9" s="105"/>
      <c r="CK9" s="105"/>
      <c r="CL9" s="105"/>
      <c r="CM9" s="105"/>
      <c r="CN9" s="105"/>
      <c r="CO9" s="105"/>
      <c r="CP9" s="105"/>
      <c r="CQ9" s="105"/>
      <c r="CR9" s="105"/>
      <c r="CS9" s="105"/>
      <c r="CT9" s="105"/>
      <c r="CU9" s="105"/>
      <c r="CV9" s="105"/>
      <c r="CW9" s="105"/>
      <c r="CX9" s="105"/>
      <c r="CY9" s="105"/>
      <c r="CZ9" s="105"/>
      <c r="DA9" s="105"/>
      <c r="DB9" s="105"/>
      <c r="DC9" s="105"/>
      <c r="DD9" s="105"/>
      <c r="DE9" s="105"/>
      <c r="DF9" s="105"/>
      <c r="DG9" s="105"/>
      <c r="DH9" s="105"/>
      <c r="DI9" s="105"/>
      <c r="DJ9" s="105"/>
      <c r="DK9" s="105"/>
      <c r="DL9" s="105"/>
      <c r="DM9" s="105"/>
      <c r="DN9" s="105"/>
      <c r="DO9" s="105"/>
      <c r="DP9" s="105"/>
      <c r="DQ9" s="105"/>
      <c r="DR9" s="105"/>
      <c r="DS9" s="105"/>
      <c r="DT9" s="105"/>
      <c r="DU9" s="105"/>
      <c r="DV9" s="105"/>
      <c r="DW9" s="105"/>
      <c r="DX9" s="105"/>
      <c r="DY9" s="105"/>
      <c r="DZ9" s="105"/>
      <c r="EA9" s="105"/>
      <c r="EB9" s="105"/>
      <c r="EC9" s="105"/>
      <c r="ED9" s="105"/>
      <c r="EE9" s="105"/>
      <c r="EF9" s="105"/>
      <c r="EG9" s="105"/>
      <c r="EH9" s="105"/>
      <c r="EI9" s="105"/>
      <c r="EJ9" s="105"/>
      <c r="EK9" s="105"/>
      <c r="EL9" s="105"/>
      <c r="EM9" s="105"/>
      <c r="EN9" s="105"/>
      <c r="EO9" s="105"/>
      <c r="EP9" s="105"/>
      <c r="EQ9" s="105"/>
      <c r="ER9" s="105"/>
      <c r="ES9" s="105"/>
      <c r="ET9" s="105"/>
      <c r="EU9" s="105"/>
      <c r="EV9" s="105"/>
      <c r="EW9" s="105"/>
      <c r="EX9" s="105"/>
      <c r="EY9" s="105"/>
      <c r="EZ9" s="105"/>
      <c r="FA9" s="105"/>
      <c r="FB9" s="105"/>
      <c r="FC9" s="105"/>
      <c r="FD9" s="105"/>
      <c r="FE9" s="105"/>
      <c r="FF9" s="105"/>
      <c r="FG9" s="105"/>
      <c r="FH9" s="105"/>
      <c r="FI9" s="105"/>
      <c r="FJ9" s="105"/>
      <c r="FK9" s="105"/>
      <c r="FL9" s="105"/>
    </row>
    <row r="10" spans="1:168" s="31" customFormat="1">
      <c r="A10" s="67" t="s">
        <v>189</v>
      </c>
      <c r="B10" s="32" t="s">
        <v>242</v>
      </c>
      <c r="C10" s="32"/>
      <c r="D10" s="355">
        <v>0.08</v>
      </c>
      <c r="E10" s="355">
        <v>0.04</v>
      </c>
      <c r="F10" s="355">
        <v>0</v>
      </c>
      <c r="G10" s="355">
        <v>0.16</v>
      </c>
      <c r="H10" s="355">
        <v>0.15</v>
      </c>
      <c r="I10" s="356">
        <v>0.18</v>
      </c>
      <c r="J10" s="53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5"/>
      <c r="CF10" s="105"/>
      <c r="CG10" s="105"/>
      <c r="CH10" s="105"/>
      <c r="CI10" s="105"/>
      <c r="CJ10" s="105"/>
      <c r="CK10" s="105"/>
      <c r="CL10" s="105"/>
      <c r="CM10" s="105"/>
      <c r="CN10" s="105"/>
      <c r="CO10" s="105"/>
      <c r="CP10" s="105"/>
      <c r="CQ10" s="105"/>
      <c r="CR10" s="105"/>
      <c r="CS10" s="105"/>
      <c r="CT10" s="105"/>
      <c r="CU10" s="105"/>
      <c r="CV10" s="105"/>
      <c r="CW10" s="105"/>
      <c r="CX10" s="105"/>
      <c r="CY10" s="105"/>
      <c r="CZ10" s="105"/>
      <c r="DA10" s="105"/>
      <c r="DB10" s="105"/>
      <c r="DC10" s="105"/>
      <c r="DD10" s="105"/>
      <c r="DE10" s="105"/>
      <c r="DF10" s="105"/>
      <c r="DG10" s="105"/>
      <c r="DH10" s="105"/>
      <c r="DI10" s="105"/>
      <c r="DJ10" s="105"/>
      <c r="DK10" s="105"/>
      <c r="DL10" s="105"/>
      <c r="DM10" s="105"/>
      <c r="DN10" s="105"/>
      <c r="DO10" s="105"/>
      <c r="DP10" s="105"/>
      <c r="DQ10" s="105"/>
      <c r="DR10" s="105"/>
      <c r="DS10" s="105"/>
      <c r="DT10" s="105"/>
      <c r="DU10" s="105"/>
      <c r="DV10" s="105"/>
      <c r="DW10" s="105"/>
      <c r="DX10" s="105"/>
      <c r="DY10" s="105"/>
      <c r="DZ10" s="105"/>
      <c r="EA10" s="105"/>
      <c r="EB10" s="105"/>
      <c r="EC10" s="105"/>
      <c r="ED10" s="105"/>
      <c r="EE10" s="105"/>
      <c r="EF10" s="105"/>
      <c r="EG10" s="105"/>
      <c r="EH10" s="105"/>
      <c r="EI10" s="105"/>
      <c r="EJ10" s="105"/>
      <c r="EK10" s="105"/>
      <c r="EL10" s="105"/>
      <c r="EM10" s="105"/>
      <c r="EN10" s="105"/>
      <c r="EO10" s="105"/>
      <c r="EP10" s="105"/>
      <c r="EQ10" s="105"/>
      <c r="ER10" s="105"/>
      <c r="ES10" s="105"/>
      <c r="ET10" s="105"/>
      <c r="EU10" s="105"/>
      <c r="EV10" s="105"/>
      <c r="EW10" s="105"/>
      <c r="EX10" s="105"/>
      <c r="EY10" s="105"/>
      <c r="EZ10" s="105"/>
      <c r="FA10" s="105"/>
      <c r="FB10" s="105"/>
      <c r="FC10" s="105"/>
      <c r="FD10" s="105"/>
      <c r="FE10" s="105"/>
      <c r="FF10" s="105"/>
      <c r="FG10" s="105"/>
      <c r="FH10" s="105"/>
      <c r="FI10" s="105"/>
      <c r="FJ10" s="105"/>
      <c r="FK10" s="105"/>
      <c r="FL10" s="105"/>
    </row>
    <row r="11" spans="1:168" s="31" customFormat="1">
      <c r="A11" s="67" t="s">
        <v>190</v>
      </c>
      <c r="B11" s="32" t="s">
        <v>242</v>
      </c>
      <c r="C11" s="32"/>
      <c r="D11" s="355">
        <v>0.08</v>
      </c>
      <c r="E11" s="355">
        <v>0.02</v>
      </c>
      <c r="F11" s="355">
        <v>-0.03</v>
      </c>
      <c r="G11" s="355">
        <v>0.14000000000000001</v>
      </c>
      <c r="H11" s="355">
        <v>0.12</v>
      </c>
      <c r="I11" s="355">
        <v>0.14000000000000001</v>
      </c>
      <c r="J11" s="550"/>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c r="CW11" s="105"/>
      <c r="CX11" s="105"/>
      <c r="CY11" s="105"/>
      <c r="CZ11" s="105"/>
      <c r="DA11" s="105"/>
      <c r="DB11" s="105"/>
      <c r="DC11" s="105"/>
      <c r="DD11" s="105"/>
      <c r="DE11" s="105"/>
      <c r="DF11" s="105"/>
      <c r="DG11" s="105"/>
      <c r="DH11" s="105"/>
      <c r="DI11" s="105"/>
      <c r="DJ11" s="105"/>
      <c r="DK11" s="105"/>
      <c r="DL11" s="105"/>
      <c r="DM11" s="105"/>
      <c r="DN11" s="105"/>
      <c r="DO11" s="105"/>
      <c r="DP11" s="105"/>
      <c r="DQ11" s="105"/>
      <c r="DR11" s="105"/>
      <c r="DS11" s="105"/>
      <c r="DT11" s="105"/>
      <c r="DU11" s="105"/>
      <c r="DV11" s="105"/>
      <c r="DW11" s="105"/>
      <c r="DX11" s="105"/>
      <c r="DY11" s="105"/>
      <c r="DZ11" s="105"/>
      <c r="EA11" s="105"/>
      <c r="EB11" s="105"/>
      <c r="EC11" s="105"/>
      <c r="ED11" s="105"/>
      <c r="EE11" s="105"/>
      <c r="EF11" s="105"/>
      <c r="EG11" s="105"/>
      <c r="EH11" s="105"/>
      <c r="EI11" s="105"/>
      <c r="EJ11" s="105"/>
      <c r="EK11" s="105"/>
      <c r="EL11" s="105"/>
      <c r="EM11" s="105"/>
      <c r="EN11" s="105"/>
      <c r="EO11" s="105"/>
      <c r="EP11" s="105"/>
      <c r="EQ11" s="105"/>
      <c r="ER11" s="105"/>
      <c r="ES11" s="105"/>
      <c r="ET11" s="105"/>
      <c r="EU11" s="105"/>
      <c r="EV11" s="105"/>
      <c r="EW11" s="105"/>
      <c r="EX11" s="105"/>
      <c r="EY11" s="105"/>
      <c r="EZ11" s="105"/>
      <c r="FA11" s="105"/>
      <c r="FB11" s="105"/>
      <c r="FC11" s="105"/>
      <c r="FD11" s="105"/>
      <c r="FE11" s="105"/>
      <c r="FF11" s="105"/>
      <c r="FG11" s="105"/>
      <c r="FH11" s="105"/>
      <c r="FI11" s="105"/>
      <c r="FJ11" s="105"/>
      <c r="FK11" s="105"/>
      <c r="FL11" s="105"/>
    </row>
    <row r="12" spans="1:168" s="31" customFormat="1" ht="15.6">
      <c r="A12" s="67" t="s">
        <v>59</v>
      </c>
      <c r="B12" s="61">
        <v>22383</v>
      </c>
      <c r="C12" s="366"/>
      <c r="D12" s="61">
        <v>24510</v>
      </c>
      <c r="E12" s="61">
        <f>'APMs calculated'!L20</f>
        <v>26597</v>
      </c>
      <c r="F12" s="61">
        <f>'APMs calculated'!P20</f>
        <v>24335</v>
      </c>
      <c r="G12" s="61">
        <f>'APMs calculated'!T20</f>
        <v>29025</v>
      </c>
      <c r="H12" s="61">
        <f>'APMs calculated'!X20</f>
        <v>36549</v>
      </c>
      <c r="I12" s="61">
        <f>'APMs calculated'!AB20</f>
        <v>44852</v>
      </c>
      <c r="J12" s="500"/>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D12" s="105"/>
      <c r="CE12" s="105"/>
      <c r="CF12" s="105"/>
      <c r="CG12" s="105"/>
      <c r="CH12" s="105"/>
      <c r="CI12" s="105"/>
      <c r="CJ12" s="105"/>
      <c r="CK12" s="105"/>
      <c r="CL12" s="105"/>
      <c r="CM12" s="105"/>
      <c r="CN12" s="105"/>
      <c r="CO12" s="105"/>
      <c r="CP12" s="105"/>
      <c r="CQ12" s="105"/>
      <c r="CR12" s="105"/>
      <c r="CS12" s="105"/>
      <c r="CT12" s="105"/>
      <c r="CU12" s="105"/>
      <c r="CV12" s="105"/>
      <c r="CW12" s="105"/>
      <c r="CX12" s="105"/>
      <c r="CY12" s="105"/>
      <c r="CZ12" s="105"/>
      <c r="DA12" s="105"/>
      <c r="DB12" s="105"/>
      <c r="DC12" s="105"/>
      <c r="DD12" s="105"/>
      <c r="DE12" s="105"/>
      <c r="DF12" s="105"/>
      <c r="DG12" s="105"/>
      <c r="DH12" s="105"/>
      <c r="DI12" s="105"/>
      <c r="DJ12" s="105"/>
      <c r="DK12" s="105"/>
      <c r="DL12" s="105"/>
      <c r="DM12" s="105"/>
      <c r="DN12" s="105"/>
      <c r="DO12" s="105"/>
      <c r="DP12" s="105"/>
      <c r="DQ12" s="105"/>
      <c r="DR12" s="105"/>
      <c r="DS12" s="105"/>
      <c r="DT12" s="105"/>
      <c r="DU12" s="105"/>
      <c r="DV12" s="105"/>
      <c r="DW12" s="105"/>
      <c r="DX12" s="105"/>
      <c r="DY12" s="105"/>
      <c r="DZ12" s="105"/>
      <c r="EA12" s="105"/>
      <c r="EB12" s="105"/>
      <c r="EC12" s="105"/>
      <c r="ED12" s="105"/>
      <c r="EE12" s="105"/>
      <c r="EF12" s="105"/>
      <c r="EG12" s="105"/>
      <c r="EH12" s="105"/>
      <c r="EI12" s="105"/>
      <c r="EJ12" s="105"/>
      <c r="EK12" s="105"/>
      <c r="EL12" s="105"/>
      <c r="EM12" s="105"/>
      <c r="EN12" s="105"/>
      <c r="EO12" s="105"/>
      <c r="EP12" s="105"/>
      <c r="EQ12" s="105"/>
      <c r="ER12" s="105"/>
      <c r="ES12" s="105"/>
      <c r="ET12" s="105"/>
      <c r="EU12" s="105"/>
      <c r="EV12" s="105"/>
      <c r="EW12" s="105"/>
      <c r="EX12" s="105"/>
      <c r="EY12" s="105"/>
      <c r="EZ12" s="105"/>
      <c r="FA12" s="105"/>
      <c r="FB12" s="105"/>
      <c r="FC12" s="105"/>
      <c r="FD12" s="105"/>
      <c r="FE12" s="105"/>
      <c r="FF12" s="105"/>
      <c r="FG12" s="105"/>
      <c r="FH12" s="105"/>
      <c r="FI12" s="105"/>
      <c r="FJ12" s="105"/>
      <c r="FK12" s="105"/>
      <c r="FL12" s="105"/>
    </row>
    <row r="13" spans="1:168" s="31" customFormat="1" ht="15.6">
      <c r="A13" s="67" t="s">
        <v>346</v>
      </c>
      <c r="B13" s="204">
        <v>0.26100000000000001</v>
      </c>
      <c r="C13" s="366"/>
      <c r="D13" s="204">
        <v>0.25700000000000001</v>
      </c>
      <c r="E13" s="204">
        <f>E12/E8</f>
        <v>0.25634180191988898</v>
      </c>
      <c r="F13" s="204">
        <f>F12/F8</f>
        <v>0.243869441911271</v>
      </c>
      <c r="G13" s="204">
        <f>G12/G8</f>
        <v>0.26169395556837854</v>
      </c>
      <c r="H13" s="204">
        <f>H12/H8</f>
        <v>0.2586166637183796</v>
      </c>
      <c r="I13" s="204">
        <f>I12/I8</f>
        <v>0.25976462956956864</v>
      </c>
      <c r="J13" s="532"/>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D13" s="105"/>
      <c r="CE13" s="105"/>
      <c r="CF13" s="105"/>
      <c r="CG13" s="105"/>
      <c r="CH13" s="105"/>
      <c r="CI13" s="105"/>
      <c r="CJ13" s="105"/>
      <c r="CK13" s="105"/>
      <c r="CL13" s="105"/>
      <c r="CM13" s="105"/>
      <c r="CN13" s="105"/>
      <c r="CO13" s="105"/>
      <c r="CP13" s="105"/>
      <c r="CQ13" s="105"/>
      <c r="CR13" s="105"/>
      <c r="CS13" s="105"/>
      <c r="CT13" s="105"/>
      <c r="CU13" s="105"/>
      <c r="CV13" s="105"/>
      <c r="CW13" s="105"/>
      <c r="CX13" s="105"/>
      <c r="CY13" s="105"/>
      <c r="CZ13" s="105"/>
      <c r="DA13" s="105"/>
      <c r="DB13" s="105"/>
      <c r="DC13" s="105"/>
      <c r="DD13" s="105"/>
      <c r="DE13" s="105"/>
      <c r="DF13" s="105"/>
      <c r="DG13" s="105"/>
      <c r="DH13" s="105"/>
      <c r="DI13" s="105"/>
      <c r="DJ13" s="105"/>
      <c r="DK13" s="105"/>
      <c r="DL13" s="105"/>
      <c r="DM13" s="105"/>
      <c r="DN13" s="105"/>
      <c r="DO13" s="105"/>
      <c r="DP13" s="105"/>
      <c r="DQ13" s="105"/>
      <c r="DR13" s="105"/>
      <c r="DS13" s="105"/>
      <c r="DT13" s="105"/>
      <c r="DU13" s="105"/>
      <c r="DV13" s="105"/>
      <c r="DW13" s="105"/>
      <c r="DX13" s="105"/>
      <c r="DY13" s="105"/>
      <c r="DZ13" s="105"/>
      <c r="EA13" s="105"/>
      <c r="EB13" s="105"/>
      <c r="EC13" s="105"/>
      <c r="ED13" s="105"/>
      <c r="EE13" s="105"/>
      <c r="EF13" s="105"/>
      <c r="EG13" s="105"/>
      <c r="EH13" s="105"/>
      <c r="EI13" s="105"/>
      <c r="EJ13" s="105"/>
      <c r="EK13" s="105"/>
      <c r="EL13" s="105"/>
      <c r="EM13" s="105"/>
      <c r="EN13" s="105"/>
      <c r="EO13" s="105"/>
      <c r="EP13" s="105"/>
      <c r="EQ13" s="105"/>
      <c r="ER13" s="105"/>
      <c r="ES13" s="105"/>
      <c r="ET13" s="105"/>
      <c r="EU13" s="105"/>
      <c r="EV13" s="105"/>
      <c r="EW13" s="105"/>
      <c r="EX13" s="105"/>
      <c r="EY13" s="105"/>
      <c r="EZ13" s="105"/>
      <c r="FA13" s="105"/>
      <c r="FB13" s="105"/>
      <c r="FC13" s="105"/>
      <c r="FD13" s="105"/>
      <c r="FE13" s="105"/>
      <c r="FF13" s="105"/>
      <c r="FG13" s="105"/>
      <c r="FH13" s="105"/>
      <c r="FI13" s="105"/>
      <c r="FJ13" s="105"/>
      <c r="FK13" s="105"/>
      <c r="FL13" s="105"/>
    </row>
    <row r="14" spans="1:168" s="31" customFormat="1">
      <c r="A14" s="67" t="s">
        <v>54</v>
      </c>
      <c r="B14" s="25">
        <v>18748</v>
      </c>
      <c r="C14" s="25"/>
      <c r="D14" s="25">
        <v>21187</v>
      </c>
      <c r="E14" s="25">
        <v>21897</v>
      </c>
      <c r="F14" s="25">
        <v>19146</v>
      </c>
      <c r="G14" s="25">
        <v>23559</v>
      </c>
      <c r="H14" s="25">
        <v>30216</v>
      </c>
      <c r="I14" s="25">
        <v>37091</v>
      </c>
      <c r="J14" s="524"/>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105"/>
      <c r="CW14" s="105"/>
      <c r="CX14" s="105"/>
      <c r="CY14" s="105"/>
      <c r="CZ14" s="105"/>
      <c r="DA14" s="105"/>
      <c r="DB14" s="105"/>
      <c r="DC14" s="105"/>
      <c r="DD14" s="105"/>
      <c r="DE14" s="105"/>
      <c r="DF14" s="105"/>
      <c r="DG14" s="105"/>
      <c r="DH14" s="105"/>
      <c r="DI14" s="105"/>
      <c r="DJ14" s="105"/>
      <c r="DK14" s="105"/>
      <c r="DL14" s="105"/>
      <c r="DM14" s="105"/>
      <c r="DN14" s="105"/>
      <c r="DO14" s="105"/>
      <c r="DP14" s="105"/>
      <c r="DQ14" s="105"/>
      <c r="DR14" s="105"/>
      <c r="DS14" s="105"/>
      <c r="DT14" s="105"/>
      <c r="DU14" s="105"/>
      <c r="DV14" s="105"/>
      <c r="DW14" s="105"/>
      <c r="DX14" s="105"/>
      <c r="DY14" s="105"/>
      <c r="DZ14" s="105"/>
      <c r="EA14" s="105"/>
      <c r="EB14" s="105"/>
      <c r="EC14" s="105"/>
      <c r="ED14" s="105"/>
      <c r="EE14" s="105"/>
      <c r="EF14" s="105"/>
      <c r="EG14" s="105"/>
      <c r="EH14" s="105"/>
      <c r="EI14" s="105"/>
      <c r="EJ14" s="105"/>
      <c r="EK14" s="105"/>
      <c r="EL14" s="105"/>
      <c r="EM14" s="105"/>
      <c r="EN14" s="105"/>
      <c r="EO14" s="105"/>
      <c r="EP14" s="105"/>
      <c r="EQ14" s="105"/>
      <c r="ER14" s="105"/>
      <c r="ES14" s="105"/>
      <c r="ET14" s="105"/>
      <c r="EU14" s="105"/>
      <c r="EV14" s="105"/>
      <c r="EW14" s="105"/>
      <c r="EX14" s="105"/>
      <c r="EY14" s="105"/>
      <c r="EZ14" s="105"/>
      <c r="FA14" s="105"/>
      <c r="FB14" s="105"/>
      <c r="FC14" s="105"/>
      <c r="FD14" s="105"/>
      <c r="FE14" s="105"/>
      <c r="FF14" s="105"/>
      <c r="FG14" s="105"/>
      <c r="FH14" s="105"/>
      <c r="FI14" s="105"/>
      <c r="FJ14" s="105"/>
      <c r="FK14" s="105"/>
      <c r="FL14" s="105"/>
    </row>
    <row r="15" spans="1:168" s="31" customFormat="1">
      <c r="A15" s="67" t="s">
        <v>60</v>
      </c>
      <c r="B15" s="29">
        <v>0.219</v>
      </c>
      <c r="C15" s="29"/>
      <c r="D15" s="29">
        <v>0.222</v>
      </c>
      <c r="E15" s="29">
        <v>0.21104321677782489</v>
      </c>
      <c r="F15" s="29">
        <v>0.192</v>
      </c>
      <c r="G15" s="29">
        <v>0.21199999999999999</v>
      </c>
      <c r="H15" s="29">
        <v>0.214</v>
      </c>
      <c r="I15" s="29">
        <v>0.215</v>
      </c>
      <c r="J15" s="526"/>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c r="EL15" s="105"/>
      <c r="EM15" s="105"/>
      <c r="EN15" s="105"/>
      <c r="EO15" s="105"/>
      <c r="EP15" s="105"/>
      <c r="EQ15" s="105"/>
      <c r="ER15" s="105"/>
      <c r="ES15" s="105"/>
      <c r="ET15" s="105"/>
      <c r="EU15" s="105"/>
      <c r="EV15" s="105"/>
      <c r="EW15" s="105"/>
      <c r="EX15" s="105"/>
      <c r="EY15" s="105"/>
      <c r="EZ15" s="105"/>
      <c r="FA15" s="105"/>
      <c r="FB15" s="105"/>
      <c r="FC15" s="105"/>
      <c r="FD15" s="105"/>
      <c r="FE15" s="105"/>
      <c r="FF15" s="105"/>
      <c r="FG15" s="105"/>
      <c r="FH15" s="105"/>
      <c r="FI15" s="105"/>
      <c r="FJ15" s="105"/>
      <c r="FK15" s="105"/>
      <c r="FL15" s="105"/>
    </row>
    <row r="16" spans="1:168" s="31" customFormat="1">
      <c r="A16" s="67" t="s">
        <v>61</v>
      </c>
      <c r="B16" s="61">
        <v>-1071</v>
      </c>
      <c r="C16" s="61"/>
      <c r="D16" s="61">
        <v>-644</v>
      </c>
      <c r="E16" s="61">
        <v>-359</v>
      </c>
      <c r="F16" s="61">
        <v>-245</v>
      </c>
      <c r="G16" s="61">
        <v>-234</v>
      </c>
      <c r="H16" s="61">
        <v>-166</v>
      </c>
      <c r="I16" s="61">
        <v>-521</v>
      </c>
      <c r="J16" s="500"/>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row>
    <row r="17" spans="1:168" s="31" customFormat="1">
      <c r="A17" s="67" t="s">
        <v>62</v>
      </c>
      <c r="B17" s="204">
        <v>-1.2999999999999999E-2</v>
      </c>
      <c r="C17" s="204"/>
      <c r="D17" s="204">
        <f t="shared" ref="D17:I17" si="0">D16/D8</f>
        <v>-6.7531432526241834E-3</v>
      </c>
      <c r="E17" s="204">
        <f t="shared" si="0"/>
        <v>-3.4600408651065963E-3</v>
      </c>
      <c r="F17" s="204">
        <f t="shared" si="0"/>
        <v>-2.4552296391313496E-3</v>
      </c>
      <c r="G17" s="204">
        <f t="shared" si="0"/>
        <v>-2.1097807270628968E-3</v>
      </c>
      <c r="H17" s="204">
        <f t="shared" si="0"/>
        <v>-1.1745975588183266E-3</v>
      </c>
      <c r="I17" s="204">
        <f t="shared" si="0"/>
        <v>-3.0174211184728723E-3</v>
      </c>
      <c r="J17" s="532"/>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5"/>
      <c r="CA17" s="105"/>
      <c r="CB17" s="105"/>
      <c r="CC17" s="105"/>
      <c r="CD17" s="105"/>
      <c r="CE17" s="105"/>
      <c r="CF17" s="105"/>
      <c r="CG17" s="105"/>
      <c r="CH17" s="105"/>
      <c r="CI17" s="105"/>
      <c r="CJ17" s="105"/>
      <c r="CK17" s="105"/>
      <c r="CL17" s="105"/>
      <c r="CM17" s="105"/>
      <c r="CN17" s="105"/>
      <c r="CO17" s="105"/>
      <c r="CP17" s="105"/>
      <c r="CQ17" s="105"/>
      <c r="CR17" s="105"/>
      <c r="CS17" s="105"/>
      <c r="CT17" s="105"/>
      <c r="CU17" s="105"/>
      <c r="CV17" s="105"/>
      <c r="CW17" s="105"/>
      <c r="CX17" s="105"/>
      <c r="CY17" s="105"/>
      <c r="CZ17" s="105"/>
      <c r="DA17" s="105"/>
      <c r="DB17" s="105"/>
      <c r="DC17" s="105"/>
      <c r="DD17" s="105"/>
      <c r="DE17" s="105"/>
      <c r="DF17" s="105"/>
      <c r="DG17" s="105"/>
      <c r="DH17" s="105"/>
      <c r="DI17" s="105"/>
      <c r="DJ17" s="105"/>
      <c r="DK17" s="105"/>
      <c r="DL17" s="105"/>
      <c r="DM17" s="105"/>
      <c r="DN17" s="105"/>
      <c r="DO17" s="105"/>
      <c r="DP17" s="105"/>
      <c r="DQ17" s="105"/>
      <c r="DR17" s="105"/>
      <c r="DS17" s="105"/>
      <c r="DT17" s="105"/>
      <c r="DU17" s="105"/>
      <c r="DV17" s="105"/>
      <c r="DW17" s="105"/>
      <c r="DX17" s="105"/>
      <c r="DY17" s="105"/>
      <c r="DZ17" s="105"/>
      <c r="EA17" s="105"/>
      <c r="EB17" s="105"/>
      <c r="EC17" s="105"/>
      <c r="ED17" s="105"/>
      <c r="EE17" s="105"/>
      <c r="EF17" s="105"/>
      <c r="EG17" s="105"/>
      <c r="EH17" s="105"/>
      <c r="EI17" s="105"/>
      <c r="EJ17" s="105"/>
      <c r="EK17" s="105"/>
      <c r="EL17" s="105"/>
      <c r="EM17" s="105"/>
      <c r="EN17" s="105"/>
      <c r="EO17" s="105"/>
      <c r="EP17" s="105"/>
      <c r="EQ17" s="105"/>
      <c r="ER17" s="105"/>
      <c r="ES17" s="105"/>
      <c r="ET17" s="105"/>
      <c r="EU17" s="105"/>
      <c r="EV17" s="105"/>
      <c r="EW17" s="105"/>
      <c r="EX17" s="105"/>
      <c r="EY17" s="105"/>
      <c r="EZ17" s="105"/>
      <c r="FA17" s="105"/>
      <c r="FB17" s="105"/>
      <c r="FC17" s="105"/>
      <c r="FD17" s="105"/>
      <c r="FE17" s="105"/>
      <c r="FF17" s="105"/>
      <c r="FG17" s="105"/>
      <c r="FH17" s="105"/>
      <c r="FI17" s="105"/>
      <c r="FJ17" s="105"/>
      <c r="FK17" s="105"/>
      <c r="FL17" s="105"/>
    </row>
    <row r="18" spans="1:168" s="31" customFormat="1">
      <c r="A18" s="67" t="s">
        <v>32</v>
      </c>
      <c r="B18" s="25">
        <v>17591</v>
      </c>
      <c r="C18" s="25"/>
      <c r="D18" s="25">
        <v>20844</v>
      </c>
      <c r="E18" s="25">
        <f>'Y IS SEK'!E46</f>
        <v>21572</v>
      </c>
      <c r="F18" s="25">
        <f>'Y IS SEK'!G46</f>
        <v>18825</v>
      </c>
      <c r="G18" s="25">
        <f>'Y IS SEK'!I46</f>
        <v>23410</v>
      </c>
      <c r="H18" s="25">
        <f>'Y IS SEK'!K46</f>
        <v>30044</v>
      </c>
      <c r="I18" s="25">
        <f>'Y IS SEK'!L46</f>
        <v>36442</v>
      </c>
      <c r="J18" s="524"/>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5"/>
      <c r="BP18" s="105"/>
      <c r="BQ18" s="105"/>
      <c r="BR18" s="105"/>
      <c r="BS18" s="105"/>
      <c r="BT18" s="105"/>
      <c r="BU18" s="105"/>
      <c r="BV18" s="105"/>
      <c r="BW18" s="105"/>
      <c r="BX18" s="105"/>
      <c r="BY18" s="105"/>
      <c r="BZ18" s="105"/>
      <c r="CA18" s="105"/>
      <c r="CB18" s="105"/>
      <c r="CC18" s="105"/>
      <c r="CD18" s="105"/>
      <c r="CE18" s="105"/>
      <c r="CF18" s="105"/>
      <c r="CG18" s="105"/>
      <c r="CH18" s="105"/>
      <c r="CI18" s="105"/>
      <c r="CJ18" s="105"/>
      <c r="CK18" s="105"/>
      <c r="CL18" s="105"/>
      <c r="CM18" s="105"/>
      <c r="CN18" s="105"/>
      <c r="CO18" s="105"/>
      <c r="CP18" s="105"/>
      <c r="CQ18" s="105"/>
      <c r="CR18" s="105"/>
      <c r="CS18" s="105"/>
      <c r="CT18" s="105"/>
      <c r="CU18" s="105"/>
      <c r="CV18" s="105"/>
      <c r="CW18" s="105"/>
      <c r="CX18" s="105"/>
      <c r="CY18" s="105"/>
      <c r="CZ18" s="105"/>
      <c r="DA18" s="105"/>
      <c r="DB18" s="105"/>
      <c r="DC18" s="105"/>
      <c r="DD18" s="105"/>
      <c r="DE18" s="105"/>
      <c r="DF18" s="105"/>
      <c r="DG18" s="105"/>
      <c r="DH18" s="105"/>
      <c r="DI18" s="105"/>
      <c r="DJ18" s="105"/>
      <c r="DK18" s="105"/>
      <c r="DL18" s="105"/>
      <c r="DM18" s="105"/>
      <c r="DN18" s="105"/>
      <c r="DO18" s="105"/>
      <c r="DP18" s="105"/>
      <c r="DQ18" s="105"/>
      <c r="DR18" s="105"/>
      <c r="DS18" s="105"/>
      <c r="DT18" s="105"/>
      <c r="DU18" s="105"/>
      <c r="DV18" s="105"/>
      <c r="DW18" s="105"/>
      <c r="DX18" s="105"/>
      <c r="DY18" s="105"/>
      <c r="DZ18" s="105"/>
      <c r="EA18" s="105"/>
      <c r="EB18" s="105"/>
      <c r="EC18" s="105"/>
      <c r="ED18" s="105"/>
      <c r="EE18" s="105"/>
      <c r="EF18" s="105"/>
      <c r="EG18" s="105"/>
      <c r="EH18" s="105"/>
      <c r="EI18" s="105"/>
      <c r="EJ18" s="105"/>
      <c r="EK18" s="105"/>
      <c r="EL18" s="105"/>
      <c r="EM18" s="105"/>
      <c r="EN18" s="105"/>
      <c r="EO18" s="105"/>
      <c r="EP18" s="105"/>
      <c r="EQ18" s="105"/>
      <c r="ER18" s="105"/>
      <c r="ES18" s="105"/>
      <c r="ET18" s="105"/>
      <c r="EU18" s="105"/>
      <c r="EV18" s="105"/>
      <c r="EW18" s="105"/>
      <c r="EX18" s="105"/>
      <c r="EY18" s="105"/>
      <c r="EZ18" s="105"/>
      <c r="FA18" s="105"/>
      <c r="FB18" s="105"/>
      <c r="FC18" s="105"/>
      <c r="FD18" s="105"/>
      <c r="FE18" s="105"/>
      <c r="FF18" s="105"/>
      <c r="FG18" s="105"/>
      <c r="FH18" s="105"/>
      <c r="FI18" s="105"/>
      <c r="FJ18" s="105"/>
      <c r="FK18" s="105"/>
      <c r="FL18" s="105"/>
    </row>
    <row r="19" spans="1:168" s="31" customFormat="1">
      <c r="A19" s="67" t="s">
        <v>97</v>
      </c>
      <c r="B19" s="29">
        <f>+B18/B8</f>
        <v>0.20537517658459131</v>
      </c>
      <c r="C19" s="29"/>
      <c r="D19" s="29">
        <f t="shared" ref="D19:I19" si="1">+D18/D8</f>
        <v>0.21857533844363117</v>
      </c>
      <c r="E19" s="29">
        <f t="shared" si="1"/>
        <v>0.20791086780523535</v>
      </c>
      <c r="F19" s="29">
        <f t="shared" si="1"/>
        <v>0.18865182839448025</v>
      </c>
      <c r="G19" s="29">
        <f t="shared" si="1"/>
        <v>0.21106823427582228</v>
      </c>
      <c r="H19" s="29">
        <f t="shared" si="1"/>
        <v>0.21258800636830003</v>
      </c>
      <c r="I19" s="29">
        <f t="shared" si="1"/>
        <v>0.21105731362646526</v>
      </c>
      <c r="J19" s="526"/>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5"/>
      <c r="BU19" s="105"/>
      <c r="BV19" s="105"/>
      <c r="BW19" s="105"/>
      <c r="BX19" s="105"/>
      <c r="BY19" s="105"/>
      <c r="BZ19" s="105"/>
      <c r="CA19" s="105"/>
      <c r="CB19" s="105"/>
      <c r="CC19" s="105"/>
      <c r="CD19" s="105"/>
      <c r="CE19" s="105"/>
      <c r="CF19" s="105"/>
      <c r="CG19" s="105"/>
      <c r="CH19" s="105"/>
      <c r="CI19" s="105"/>
      <c r="CJ19" s="105"/>
      <c r="CK19" s="105"/>
      <c r="CL19" s="105"/>
      <c r="CM19" s="105"/>
      <c r="CN19" s="105"/>
      <c r="CO19" s="105"/>
      <c r="CP19" s="105"/>
      <c r="CQ19" s="105"/>
      <c r="CR19" s="105"/>
      <c r="CS19" s="105"/>
      <c r="CT19" s="105"/>
      <c r="CU19" s="105"/>
      <c r="CV19" s="105"/>
      <c r="CW19" s="105"/>
      <c r="CX19" s="105"/>
      <c r="CY19" s="105"/>
      <c r="CZ19" s="105"/>
      <c r="DA19" s="105"/>
      <c r="DB19" s="105"/>
      <c r="DC19" s="105"/>
      <c r="DD19" s="105"/>
      <c r="DE19" s="105"/>
      <c r="DF19" s="105"/>
      <c r="DG19" s="105"/>
      <c r="DH19" s="105"/>
      <c r="DI19" s="105"/>
      <c r="DJ19" s="105"/>
      <c r="DK19" s="105"/>
      <c r="DL19" s="105"/>
      <c r="DM19" s="105"/>
      <c r="DN19" s="105"/>
      <c r="DO19" s="105"/>
      <c r="DP19" s="105"/>
      <c r="DQ19" s="105"/>
      <c r="DR19" s="105"/>
      <c r="DS19" s="105"/>
      <c r="DT19" s="105"/>
      <c r="DU19" s="105"/>
      <c r="DV19" s="105"/>
      <c r="DW19" s="105"/>
      <c r="DX19" s="105"/>
      <c r="DY19" s="105"/>
      <c r="DZ19" s="105"/>
      <c r="EA19" s="105"/>
      <c r="EB19" s="105"/>
      <c r="EC19" s="105"/>
      <c r="ED19" s="105"/>
      <c r="EE19" s="105"/>
      <c r="EF19" s="105"/>
      <c r="EG19" s="105"/>
      <c r="EH19" s="105"/>
      <c r="EI19" s="105"/>
      <c r="EJ19" s="105"/>
      <c r="EK19" s="105"/>
      <c r="EL19" s="105"/>
      <c r="EM19" s="105"/>
      <c r="EN19" s="105"/>
      <c r="EO19" s="105"/>
      <c r="EP19" s="105"/>
      <c r="EQ19" s="105"/>
      <c r="ER19" s="105"/>
      <c r="ES19" s="105"/>
      <c r="ET19" s="105"/>
      <c r="EU19" s="105"/>
      <c r="EV19" s="105"/>
      <c r="EW19" s="105"/>
      <c r="EX19" s="105"/>
      <c r="EY19" s="105"/>
      <c r="EZ19" s="105"/>
      <c r="FA19" s="105"/>
      <c r="FB19" s="105"/>
      <c r="FC19" s="105"/>
      <c r="FD19" s="105"/>
      <c r="FE19" s="105"/>
      <c r="FF19" s="105"/>
      <c r="FG19" s="105"/>
      <c r="FH19" s="105"/>
      <c r="FI19" s="105"/>
      <c r="FJ19" s="105"/>
      <c r="FK19" s="105"/>
      <c r="FL19" s="105"/>
    </row>
    <row r="20" spans="1:168" s="31" customFormat="1">
      <c r="A20" s="67" t="s">
        <v>55</v>
      </c>
      <c r="B20" s="25">
        <v>12661</v>
      </c>
      <c r="C20" s="25"/>
      <c r="D20" s="25">
        <v>16336</v>
      </c>
      <c r="E20" s="25">
        <f>'Y IS SEK'!E51</f>
        <v>16543</v>
      </c>
      <c r="F20" s="25">
        <v>14783</v>
      </c>
      <c r="G20" s="25">
        <v>18134</v>
      </c>
      <c r="H20" s="25">
        <v>23482</v>
      </c>
      <c r="I20" s="25">
        <v>28052</v>
      </c>
      <c r="J20" s="524"/>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D20" s="105"/>
      <c r="CE20" s="105"/>
      <c r="CF20" s="105"/>
      <c r="CG20" s="105"/>
      <c r="CH20" s="105"/>
      <c r="CI20" s="105"/>
      <c r="CJ20" s="105"/>
      <c r="CK20" s="105"/>
      <c r="CL20" s="105"/>
      <c r="CM20" s="105"/>
      <c r="CN20" s="105"/>
      <c r="CO20" s="105"/>
      <c r="CP20" s="105"/>
      <c r="CQ20" s="105"/>
      <c r="CR20" s="105"/>
      <c r="CS20" s="105"/>
      <c r="CT20" s="105"/>
      <c r="CU20" s="105"/>
      <c r="CV20" s="105"/>
      <c r="CW20" s="105"/>
      <c r="CX20" s="105"/>
      <c r="CY20" s="105"/>
      <c r="CZ20" s="105"/>
      <c r="DA20" s="105"/>
      <c r="DB20" s="105"/>
      <c r="DC20" s="105"/>
      <c r="DD20" s="105"/>
      <c r="DE20" s="105"/>
      <c r="DF20" s="105"/>
      <c r="DG20" s="105"/>
      <c r="DH20" s="105"/>
      <c r="DI20" s="105"/>
      <c r="DJ20" s="105"/>
      <c r="DK20" s="105"/>
      <c r="DL20" s="105"/>
      <c r="DM20" s="105"/>
      <c r="DN20" s="105"/>
      <c r="DO20" s="105"/>
      <c r="DP20" s="105"/>
      <c r="DQ20" s="105"/>
      <c r="DR20" s="105"/>
      <c r="DS20" s="105"/>
      <c r="DT20" s="105"/>
      <c r="DU20" s="105"/>
      <c r="DV20" s="105"/>
      <c r="DW20" s="105"/>
      <c r="DX20" s="105"/>
      <c r="DY20" s="105"/>
      <c r="DZ20" s="105"/>
      <c r="EA20" s="105"/>
      <c r="EB20" s="105"/>
      <c r="EC20" s="105"/>
      <c r="ED20" s="105"/>
      <c r="EE20" s="105"/>
      <c r="EF20" s="105"/>
      <c r="EG20" s="105"/>
      <c r="EH20" s="105"/>
      <c r="EI20" s="105"/>
      <c r="EJ20" s="105"/>
      <c r="EK20" s="105"/>
      <c r="EL20" s="105"/>
      <c r="EM20" s="105"/>
      <c r="EN20" s="105"/>
      <c r="EO20" s="105"/>
      <c r="EP20" s="105"/>
      <c r="EQ20" s="105"/>
      <c r="ER20" s="105"/>
      <c r="ES20" s="105"/>
      <c r="ET20" s="105"/>
      <c r="EU20" s="105"/>
      <c r="EV20" s="105"/>
      <c r="EW20" s="105"/>
      <c r="EX20" s="105"/>
      <c r="EY20" s="105"/>
      <c r="EZ20" s="105"/>
      <c r="FA20" s="105"/>
      <c r="FB20" s="105"/>
      <c r="FC20" s="105"/>
      <c r="FD20" s="105"/>
      <c r="FE20" s="105"/>
      <c r="FF20" s="105"/>
      <c r="FG20" s="105"/>
      <c r="FH20" s="105"/>
      <c r="FI20" s="105"/>
      <c r="FJ20" s="105"/>
      <c r="FK20" s="105"/>
      <c r="FL20" s="105"/>
    </row>
    <row r="21" spans="1:168" s="31" customFormat="1">
      <c r="A21" s="67" t="s">
        <v>34</v>
      </c>
      <c r="B21" s="25">
        <v>16674</v>
      </c>
      <c r="C21" s="25"/>
      <c r="D21" s="25">
        <v>106435</v>
      </c>
      <c r="E21" s="25">
        <f>'Y IS SEK'!E53</f>
        <v>16543</v>
      </c>
      <c r="F21" s="25">
        <v>14783</v>
      </c>
      <c r="G21" s="25">
        <v>18134</v>
      </c>
      <c r="H21" s="25">
        <v>23482</v>
      </c>
      <c r="I21" s="25">
        <v>28052</v>
      </c>
      <c r="J21" s="524"/>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5"/>
      <c r="CA21" s="105"/>
      <c r="CB21" s="105"/>
      <c r="CC21" s="105"/>
      <c r="CD21" s="105"/>
      <c r="CE21" s="105"/>
      <c r="CF21" s="105"/>
      <c r="CG21" s="105"/>
      <c r="CH21" s="105"/>
      <c r="CI21" s="105"/>
      <c r="CJ21" s="105"/>
      <c r="CK21" s="105"/>
      <c r="CL21" s="105"/>
      <c r="CM21" s="105"/>
      <c r="CN21" s="105"/>
      <c r="CO21" s="105"/>
      <c r="CP21" s="105"/>
      <c r="CQ21" s="105"/>
      <c r="CR21" s="105"/>
      <c r="CS21" s="105"/>
      <c r="CT21" s="105"/>
      <c r="CU21" s="105"/>
      <c r="CV21" s="105"/>
      <c r="CW21" s="105"/>
      <c r="CX21" s="105"/>
      <c r="CY21" s="105"/>
      <c r="CZ21" s="105"/>
      <c r="DA21" s="105"/>
      <c r="DB21" s="105"/>
      <c r="DC21" s="105"/>
      <c r="DD21" s="105"/>
      <c r="DE21" s="105"/>
      <c r="DF21" s="105"/>
      <c r="DG21" s="105"/>
      <c r="DH21" s="105"/>
      <c r="DI21" s="105"/>
      <c r="DJ21" s="105"/>
      <c r="DK21" s="105"/>
      <c r="DL21" s="105"/>
      <c r="DM21" s="105"/>
      <c r="DN21" s="105"/>
      <c r="DO21" s="105"/>
      <c r="DP21" s="105"/>
      <c r="DQ21" s="105"/>
      <c r="DR21" s="105"/>
      <c r="DS21" s="105"/>
      <c r="DT21" s="105"/>
      <c r="DU21" s="105"/>
      <c r="DV21" s="105"/>
      <c r="DW21" s="105"/>
      <c r="DX21" s="105"/>
      <c r="DY21" s="105"/>
      <c r="DZ21" s="105"/>
      <c r="EA21" s="105"/>
      <c r="EB21" s="105"/>
      <c r="EC21" s="105"/>
      <c r="ED21" s="105"/>
      <c r="EE21" s="105"/>
      <c r="EF21" s="105"/>
      <c r="EG21" s="105"/>
      <c r="EH21" s="105"/>
      <c r="EI21" s="105"/>
      <c r="EJ21" s="105"/>
      <c r="EK21" s="105"/>
      <c r="EL21" s="105"/>
      <c r="EM21" s="105"/>
      <c r="EN21" s="105"/>
      <c r="EO21" s="105"/>
      <c r="EP21" s="105"/>
      <c r="EQ21" s="105"/>
      <c r="ER21" s="105"/>
      <c r="ES21" s="105"/>
      <c r="ET21" s="105"/>
      <c r="EU21" s="105"/>
      <c r="EV21" s="105"/>
      <c r="EW21" s="105"/>
      <c r="EX21" s="105"/>
      <c r="EY21" s="105"/>
      <c r="EZ21" s="105"/>
      <c r="FA21" s="105"/>
      <c r="FB21" s="105"/>
      <c r="FC21" s="105"/>
      <c r="FD21" s="105"/>
      <c r="FE21" s="105"/>
      <c r="FF21" s="105"/>
      <c r="FG21" s="105"/>
      <c r="FH21" s="105"/>
      <c r="FI21" s="105"/>
      <c r="FJ21" s="105"/>
      <c r="FK21" s="105"/>
      <c r="FL21" s="105"/>
    </row>
    <row r="22" spans="1:168" s="31" customFormat="1">
      <c r="A22" s="67"/>
      <c r="B22" s="3"/>
      <c r="C22" s="3"/>
      <c r="D22" s="3"/>
      <c r="E22" s="3"/>
      <c r="F22" s="3"/>
      <c r="G22" s="3"/>
      <c r="H22" s="3"/>
      <c r="I22" s="3"/>
      <c r="J22" s="388"/>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c r="BP22" s="105"/>
      <c r="BQ22" s="105"/>
      <c r="BR22" s="105"/>
      <c r="BS22" s="105"/>
      <c r="BT22" s="105"/>
      <c r="BU22" s="105"/>
      <c r="BV22" s="105"/>
      <c r="BW22" s="105"/>
      <c r="BX22" s="105"/>
      <c r="BY22" s="105"/>
      <c r="BZ22" s="105"/>
      <c r="CA22" s="105"/>
      <c r="CB22" s="105"/>
      <c r="CC22" s="105"/>
      <c r="CD22" s="105"/>
      <c r="CE22" s="105"/>
      <c r="CF22" s="105"/>
      <c r="CG22" s="105"/>
      <c r="CH22" s="105"/>
      <c r="CI22" s="105"/>
      <c r="CJ22" s="105"/>
      <c r="CK22" s="105"/>
      <c r="CL22" s="105"/>
      <c r="CM22" s="105"/>
      <c r="CN22" s="105"/>
      <c r="CO22" s="105"/>
      <c r="CP22" s="105"/>
      <c r="CQ22" s="105"/>
      <c r="CR22" s="105"/>
      <c r="CS22" s="105"/>
      <c r="CT22" s="105"/>
      <c r="CU22" s="105"/>
      <c r="CV22" s="105"/>
      <c r="CW22" s="105"/>
      <c r="CX22" s="105"/>
      <c r="CY22" s="105"/>
      <c r="CZ22" s="105"/>
      <c r="DA22" s="105"/>
      <c r="DB22" s="105"/>
      <c r="DC22" s="105"/>
      <c r="DD22" s="105"/>
      <c r="DE22" s="105"/>
      <c r="DF22" s="105"/>
      <c r="DG22" s="105"/>
      <c r="DH22" s="105"/>
      <c r="DI22" s="105"/>
      <c r="DJ22" s="105"/>
      <c r="DK22" s="105"/>
      <c r="DL22" s="105"/>
      <c r="DM22" s="105"/>
      <c r="DN22" s="105"/>
      <c r="DO22" s="105"/>
      <c r="DP22" s="105"/>
      <c r="DQ22" s="105"/>
      <c r="DR22" s="105"/>
      <c r="DS22" s="105"/>
      <c r="DT22" s="105"/>
      <c r="DU22" s="105"/>
      <c r="DV22" s="105"/>
      <c r="DW22" s="105"/>
      <c r="DX22" s="105"/>
      <c r="DY22" s="105"/>
      <c r="DZ22" s="105"/>
      <c r="EA22" s="105"/>
      <c r="EB22" s="105"/>
      <c r="EC22" s="105"/>
      <c r="ED22" s="105"/>
      <c r="EE22" s="105"/>
      <c r="EF22" s="105"/>
      <c r="EG22" s="105"/>
      <c r="EH22" s="105"/>
      <c r="EI22" s="105"/>
      <c r="EJ22" s="105"/>
      <c r="EK22" s="105"/>
      <c r="EL22" s="105"/>
      <c r="EM22" s="105"/>
      <c r="EN22" s="105"/>
      <c r="EO22" s="105"/>
      <c r="EP22" s="105"/>
      <c r="EQ22" s="105"/>
      <c r="ER22" s="105"/>
      <c r="ES22" s="105"/>
      <c r="ET22" s="105"/>
      <c r="EU22" s="105"/>
      <c r="EV22" s="105"/>
      <c r="EW22" s="105"/>
      <c r="EX22" s="105"/>
      <c r="EY22" s="105"/>
      <c r="EZ22" s="105"/>
      <c r="FA22" s="105"/>
      <c r="FB22" s="105"/>
      <c r="FC22" s="105"/>
      <c r="FD22" s="105"/>
      <c r="FE22" s="105"/>
      <c r="FF22" s="105"/>
      <c r="FG22" s="105"/>
      <c r="FH22" s="105"/>
      <c r="FI22" s="105"/>
      <c r="FJ22" s="105"/>
      <c r="FK22" s="105"/>
      <c r="FL22" s="105"/>
    </row>
    <row r="23" spans="1:168">
      <c r="A23" s="83" t="s">
        <v>347</v>
      </c>
      <c r="B23" s="70">
        <v>2017</v>
      </c>
      <c r="C23" s="70"/>
      <c r="D23" s="70">
        <v>2018</v>
      </c>
      <c r="E23" s="70">
        <f>E4</f>
        <v>2019</v>
      </c>
      <c r="F23" s="70">
        <f>F4</f>
        <v>2020</v>
      </c>
      <c r="G23" s="70">
        <f>G4</f>
        <v>2021</v>
      </c>
      <c r="H23" s="70">
        <f>H4</f>
        <v>2022</v>
      </c>
      <c r="I23" s="70">
        <v>2023</v>
      </c>
      <c r="J23" s="54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05"/>
      <c r="BM23" s="105"/>
      <c r="BN23" s="105"/>
      <c r="BO23" s="105"/>
      <c r="BP23" s="105"/>
      <c r="BQ23" s="105"/>
      <c r="BR23" s="105"/>
      <c r="BS23" s="105"/>
      <c r="BT23" s="105"/>
      <c r="BU23" s="105"/>
      <c r="BV23" s="105"/>
      <c r="BW23" s="105"/>
      <c r="BX23" s="105"/>
      <c r="BY23" s="105"/>
      <c r="BZ23" s="105"/>
      <c r="CA23" s="105"/>
      <c r="CB23" s="105"/>
      <c r="CC23" s="105"/>
      <c r="CD23" s="105"/>
      <c r="CE23" s="105"/>
      <c r="CF23" s="105"/>
      <c r="CG23" s="105"/>
      <c r="CH23" s="105"/>
      <c r="CI23" s="105"/>
      <c r="CJ23" s="105"/>
      <c r="CK23" s="105"/>
      <c r="CL23" s="105"/>
      <c r="CM23" s="105"/>
      <c r="CN23" s="105"/>
      <c r="CO23" s="105"/>
      <c r="CP23" s="105"/>
      <c r="CQ23" s="105"/>
      <c r="CR23" s="105"/>
      <c r="CS23" s="105"/>
      <c r="CT23" s="105"/>
      <c r="CU23" s="105"/>
      <c r="CV23" s="105"/>
      <c r="CW23" s="105"/>
      <c r="CX23" s="105"/>
      <c r="CY23" s="105"/>
      <c r="CZ23" s="105"/>
      <c r="DA23" s="105"/>
      <c r="DB23" s="105"/>
      <c r="DC23" s="105"/>
      <c r="DD23" s="105"/>
      <c r="DE23" s="105"/>
      <c r="DF23" s="105"/>
      <c r="DG23" s="105"/>
      <c r="DH23" s="105"/>
      <c r="DI23" s="105"/>
      <c r="DJ23" s="105"/>
      <c r="DK23" s="105"/>
      <c r="DL23" s="105"/>
      <c r="DM23" s="105"/>
      <c r="DN23" s="105"/>
      <c r="DO23" s="105"/>
      <c r="DP23" s="105"/>
      <c r="DQ23" s="105"/>
      <c r="DR23" s="105"/>
      <c r="DS23" s="105"/>
      <c r="DT23" s="105"/>
      <c r="DU23" s="105"/>
      <c r="DV23" s="105"/>
      <c r="DW23" s="105"/>
      <c r="DX23" s="105"/>
      <c r="DY23" s="105"/>
      <c r="DZ23" s="105"/>
      <c r="EA23" s="105"/>
      <c r="EB23" s="105"/>
      <c r="EC23" s="105"/>
      <c r="ED23" s="105"/>
      <c r="EE23" s="105"/>
      <c r="EF23" s="105"/>
      <c r="EG23" s="105"/>
      <c r="EH23" s="105"/>
      <c r="EI23" s="105"/>
      <c r="EJ23" s="105"/>
      <c r="EK23" s="105"/>
      <c r="EL23" s="105"/>
      <c r="EM23" s="105"/>
      <c r="EN23" s="105"/>
      <c r="EO23" s="105"/>
      <c r="EP23" s="105"/>
      <c r="EQ23" s="105"/>
      <c r="ER23" s="105"/>
      <c r="ES23" s="105"/>
      <c r="ET23" s="105"/>
      <c r="EU23" s="105"/>
      <c r="EV23" s="105"/>
      <c r="EW23" s="105"/>
      <c r="EX23" s="105"/>
      <c r="EY23" s="105"/>
      <c r="EZ23" s="105"/>
      <c r="FA23" s="105"/>
      <c r="FB23" s="105"/>
      <c r="FC23" s="105"/>
      <c r="FD23" s="105"/>
      <c r="FE23" s="105"/>
      <c r="FF23" s="105"/>
      <c r="FG23" s="105"/>
      <c r="FH23" s="105"/>
      <c r="FI23" s="105"/>
      <c r="FJ23" s="105"/>
      <c r="FK23" s="105"/>
      <c r="FL23" s="105"/>
    </row>
    <row r="24" spans="1:168">
      <c r="A24" s="67" t="s">
        <v>72</v>
      </c>
      <c r="B24" s="13">
        <v>33631</v>
      </c>
      <c r="C24" s="13"/>
      <c r="D24" s="13">
        <v>35894</v>
      </c>
      <c r="E24" s="13">
        <v>37805</v>
      </c>
      <c r="F24" s="13">
        <v>39606</v>
      </c>
      <c r="G24" s="13">
        <v>41272</v>
      </c>
      <c r="H24" s="13">
        <v>45781</v>
      </c>
      <c r="I24" s="13">
        <v>51110</v>
      </c>
      <c r="J24" s="511"/>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c r="BZ24" s="105"/>
      <c r="CA24" s="105"/>
      <c r="CB24" s="105"/>
      <c r="CC24" s="105"/>
      <c r="CD24" s="105"/>
      <c r="CE24" s="105"/>
      <c r="CF24" s="105"/>
      <c r="CG24" s="105"/>
      <c r="CH24" s="105"/>
      <c r="CI24" s="105"/>
      <c r="CJ24" s="105"/>
      <c r="CK24" s="105"/>
      <c r="CL24" s="105"/>
      <c r="CM24" s="105"/>
      <c r="CN24" s="105"/>
      <c r="CO24" s="105"/>
      <c r="CP24" s="105"/>
      <c r="CQ24" s="105"/>
      <c r="CR24" s="105"/>
      <c r="CS24" s="105"/>
      <c r="CT24" s="105"/>
      <c r="CU24" s="105"/>
      <c r="CV24" s="105"/>
      <c r="CW24" s="105"/>
      <c r="CX24" s="105"/>
      <c r="CY24" s="105"/>
      <c r="CZ24" s="105"/>
      <c r="DA24" s="105"/>
      <c r="DB24" s="105"/>
      <c r="DC24" s="105"/>
      <c r="DD24" s="105"/>
      <c r="DE24" s="105"/>
      <c r="DF24" s="105"/>
      <c r="DG24" s="105"/>
      <c r="DH24" s="105"/>
      <c r="DI24" s="105"/>
      <c r="DJ24" s="105"/>
      <c r="DK24" s="105"/>
      <c r="DL24" s="105"/>
      <c r="DM24" s="105"/>
      <c r="DN24" s="105"/>
      <c r="DO24" s="105"/>
      <c r="DP24" s="105"/>
      <c r="DQ24" s="105"/>
      <c r="DR24" s="105"/>
      <c r="DS24" s="105"/>
      <c r="DT24" s="105"/>
      <c r="DU24" s="105"/>
      <c r="DV24" s="105"/>
      <c r="DW24" s="105"/>
      <c r="DX24" s="105"/>
      <c r="DY24" s="105"/>
      <c r="DZ24" s="105"/>
      <c r="EA24" s="105"/>
      <c r="EB24" s="105"/>
      <c r="EC24" s="105"/>
      <c r="ED24" s="105"/>
      <c r="EE24" s="105"/>
      <c r="EF24" s="105"/>
      <c r="EG24" s="105"/>
      <c r="EH24" s="105"/>
      <c r="EI24" s="105"/>
      <c r="EJ24" s="105"/>
      <c r="EK24" s="105"/>
      <c r="EL24" s="105"/>
      <c r="EM24" s="105"/>
      <c r="EN24" s="105"/>
      <c r="EO24" s="105"/>
      <c r="EP24" s="105"/>
      <c r="EQ24" s="105"/>
      <c r="ER24" s="105"/>
      <c r="ES24" s="105"/>
      <c r="ET24" s="105"/>
      <c r="EU24" s="105"/>
      <c r="EV24" s="105"/>
      <c r="EW24" s="105"/>
      <c r="EX24" s="105"/>
      <c r="EY24" s="105"/>
      <c r="EZ24" s="105"/>
      <c r="FA24" s="105"/>
      <c r="FB24" s="105"/>
      <c r="FC24" s="105"/>
      <c r="FD24" s="105"/>
      <c r="FE24" s="105"/>
      <c r="FF24" s="105"/>
      <c r="FG24" s="105"/>
      <c r="FH24" s="105"/>
      <c r="FI24" s="105"/>
      <c r="FJ24" s="105"/>
      <c r="FK24" s="105"/>
      <c r="FL24" s="105"/>
    </row>
    <row r="25" spans="1:168">
      <c r="A25" s="67" t="s">
        <v>73</v>
      </c>
      <c r="B25" s="61">
        <v>2547</v>
      </c>
      <c r="C25" s="61"/>
      <c r="D25" s="61">
        <v>2657</v>
      </c>
      <c r="E25" s="61">
        <v>2744.5046951461445</v>
      </c>
      <c r="F25" s="61">
        <f>F8/(F24/1000)</f>
        <v>2519.4919961621977</v>
      </c>
      <c r="G25" s="61">
        <f>G8/(G24/1000)</f>
        <v>2687.3425082380309</v>
      </c>
      <c r="H25" s="61">
        <f>H8/(H24/1000)</f>
        <v>3086.97931456281</v>
      </c>
      <c r="I25" s="61">
        <f>I8/(I24/1000)</f>
        <v>3378.2821365681862</v>
      </c>
      <c r="J25" s="500"/>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c r="BK25" s="105"/>
      <c r="BL25" s="105"/>
      <c r="BM25" s="105"/>
      <c r="BN25" s="105"/>
      <c r="BO25" s="105"/>
      <c r="BP25" s="105"/>
      <c r="BQ25" s="105"/>
      <c r="BR25" s="105"/>
      <c r="BS25" s="105"/>
      <c r="BT25" s="105"/>
      <c r="BU25" s="105"/>
      <c r="BV25" s="105"/>
      <c r="BW25" s="105"/>
      <c r="BX25" s="105"/>
      <c r="BY25" s="105"/>
      <c r="BZ25" s="105"/>
      <c r="CA25" s="105"/>
      <c r="CB25" s="105"/>
      <c r="CC25" s="105"/>
      <c r="CD25" s="105"/>
      <c r="CE25" s="105"/>
      <c r="CF25" s="105"/>
      <c r="CG25" s="105"/>
      <c r="CH25" s="105"/>
      <c r="CI25" s="105"/>
      <c r="CJ25" s="105"/>
      <c r="CK25" s="105"/>
      <c r="CL25" s="105"/>
      <c r="CM25" s="105"/>
      <c r="CN25" s="105"/>
      <c r="CO25" s="105"/>
      <c r="CP25" s="105"/>
      <c r="CQ25" s="105"/>
      <c r="CR25" s="105"/>
      <c r="CS25" s="105"/>
      <c r="CT25" s="105"/>
      <c r="CU25" s="105"/>
      <c r="CV25" s="105"/>
      <c r="CW25" s="105"/>
      <c r="CX25" s="105"/>
      <c r="CY25" s="105"/>
      <c r="CZ25" s="105"/>
      <c r="DA25" s="105"/>
      <c r="DB25" s="105"/>
      <c r="DC25" s="105"/>
      <c r="DD25" s="105"/>
      <c r="DE25" s="105"/>
      <c r="DF25" s="105"/>
      <c r="DG25" s="105"/>
      <c r="DH25" s="105"/>
      <c r="DI25" s="105"/>
      <c r="DJ25" s="105"/>
      <c r="DK25" s="105"/>
      <c r="DL25" s="105"/>
      <c r="DM25" s="105"/>
      <c r="DN25" s="105"/>
      <c r="DO25" s="105"/>
      <c r="DP25" s="105"/>
      <c r="DQ25" s="105"/>
      <c r="DR25" s="105"/>
      <c r="DS25" s="105"/>
      <c r="DT25" s="105"/>
      <c r="DU25" s="105"/>
      <c r="DV25" s="105"/>
      <c r="DW25" s="105"/>
      <c r="DX25" s="105"/>
      <c r="DY25" s="105"/>
      <c r="DZ25" s="105"/>
      <c r="EA25" s="105"/>
      <c r="EB25" s="105"/>
      <c r="EC25" s="105"/>
      <c r="ED25" s="105"/>
      <c r="EE25" s="105"/>
      <c r="EF25" s="105"/>
      <c r="EG25" s="105"/>
      <c r="EH25" s="105"/>
      <c r="EI25" s="105"/>
      <c r="EJ25" s="105"/>
      <c r="EK25" s="105"/>
      <c r="EL25" s="105"/>
      <c r="EM25" s="105"/>
      <c r="EN25" s="105"/>
      <c r="EO25" s="105"/>
      <c r="EP25" s="105"/>
      <c r="EQ25" s="105"/>
      <c r="ER25" s="105"/>
      <c r="ES25" s="105"/>
      <c r="ET25" s="105"/>
      <c r="EU25" s="105"/>
      <c r="EV25" s="105"/>
      <c r="EW25" s="105"/>
      <c r="EX25" s="105"/>
      <c r="EY25" s="105"/>
      <c r="EZ25" s="105"/>
      <c r="FA25" s="105"/>
      <c r="FB25" s="105"/>
      <c r="FC25" s="105"/>
      <c r="FD25" s="105"/>
      <c r="FE25" s="105"/>
      <c r="FF25" s="105"/>
      <c r="FG25" s="105"/>
      <c r="FH25" s="105"/>
      <c r="FI25" s="105"/>
      <c r="FJ25" s="105"/>
      <c r="FK25" s="105"/>
      <c r="FL25" s="105"/>
    </row>
    <row r="26" spans="1:168">
      <c r="A26" s="67"/>
      <c r="B26" s="102"/>
      <c r="C26" s="102"/>
      <c r="D26" s="102"/>
      <c r="E26" s="102"/>
      <c r="F26" s="102"/>
      <c r="G26" s="102"/>
      <c r="H26" s="102"/>
      <c r="I26" s="102"/>
      <c r="J26" s="551"/>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B26" s="105"/>
      <c r="BC26" s="105"/>
      <c r="BD26" s="105"/>
      <c r="BE26" s="105"/>
      <c r="BF26" s="105"/>
      <c r="BG26" s="105"/>
      <c r="BH26" s="105"/>
      <c r="BI26" s="105"/>
      <c r="BJ26" s="105"/>
      <c r="BK26" s="105"/>
      <c r="BL26" s="105"/>
      <c r="BM26" s="105"/>
      <c r="BN26" s="105"/>
      <c r="BO26" s="105"/>
      <c r="BP26" s="105"/>
      <c r="BQ26" s="105"/>
      <c r="BR26" s="105"/>
      <c r="BS26" s="105"/>
      <c r="BT26" s="105"/>
      <c r="BU26" s="105"/>
      <c r="BV26" s="105"/>
      <c r="BW26" s="105"/>
      <c r="BX26" s="105"/>
      <c r="BY26" s="105"/>
      <c r="BZ26" s="105"/>
      <c r="CA26" s="105"/>
      <c r="CB26" s="105"/>
      <c r="CC26" s="105"/>
      <c r="CD26" s="105"/>
      <c r="CE26" s="105"/>
      <c r="CF26" s="105"/>
      <c r="CG26" s="105"/>
      <c r="CH26" s="105"/>
      <c r="CI26" s="105"/>
      <c r="CJ26" s="105"/>
      <c r="CK26" s="105"/>
      <c r="CL26" s="105"/>
      <c r="CM26" s="105"/>
      <c r="CN26" s="105"/>
      <c r="CO26" s="105"/>
      <c r="CP26" s="105"/>
      <c r="CQ26" s="105"/>
      <c r="CR26" s="105"/>
      <c r="CS26" s="105"/>
      <c r="CT26" s="105"/>
      <c r="CU26" s="105"/>
      <c r="CV26" s="105"/>
      <c r="CW26" s="105"/>
      <c r="CX26" s="105"/>
      <c r="CY26" s="105"/>
      <c r="CZ26" s="105"/>
      <c r="DA26" s="105"/>
      <c r="DB26" s="105"/>
      <c r="DC26" s="105"/>
      <c r="DD26" s="105"/>
      <c r="DE26" s="105"/>
      <c r="DF26" s="105"/>
      <c r="DG26" s="105"/>
      <c r="DH26" s="105"/>
      <c r="DI26" s="105"/>
      <c r="DJ26" s="105"/>
      <c r="DK26" s="105"/>
      <c r="DL26" s="105"/>
      <c r="DM26" s="105"/>
      <c r="DN26" s="105"/>
      <c r="DO26" s="105"/>
      <c r="DP26" s="105"/>
      <c r="DQ26" s="105"/>
      <c r="DR26" s="105"/>
      <c r="DS26" s="105"/>
      <c r="DT26" s="105"/>
      <c r="DU26" s="105"/>
      <c r="DV26" s="105"/>
      <c r="DW26" s="105"/>
      <c r="DX26" s="105"/>
      <c r="DY26" s="105"/>
      <c r="DZ26" s="105"/>
      <c r="EA26" s="105"/>
      <c r="EB26" s="105"/>
      <c r="EC26" s="105"/>
      <c r="ED26" s="105"/>
      <c r="EE26" s="105"/>
      <c r="EF26" s="105"/>
      <c r="EG26" s="105"/>
      <c r="EH26" s="105"/>
      <c r="EI26" s="105"/>
      <c r="EJ26" s="105"/>
      <c r="EK26" s="105"/>
      <c r="EL26" s="105"/>
      <c r="EM26" s="105"/>
      <c r="EN26" s="105"/>
      <c r="EO26" s="105"/>
      <c r="EP26" s="105"/>
      <c r="EQ26" s="105"/>
      <c r="ER26" s="105"/>
      <c r="ES26" s="105"/>
      <c r="ET26" s="105"/>
      <c r="EU26" s="105"/>
      <c r="EV26" s="105"/>
      <c r="EW26" s="105"/>
      <c r="EX26" s="105"/>
      <c r="EY26" s="105"/>
      <c r="EZ26" s="105"/>
      <c r="FA26" s="105"/>
      <c r="FB26" s="105"/>
      <c r="FC26" s="105"/>
      <c r="FD26" s="105"/>
      <c r="FE26" s="105"/>
      <c r="FF26" s="105"/>
      <c r="FG26" s="105"/>
      <c r="FH26" s="105"/>
      <c r="FI26" s="105"/>
      <c r="FJ26" s="105"/>
      <c r="FK26" s="105"/>
      <c r="FL26" s="105"/>
    </row>
    <row r="27" spans="1:168" s="31" customFormat="1" ht="15.6">
      <c r="A27" s="83" t="s">
        <v>508</v>
      </c>
      <c r="B27" s="359">
        <v>2017</v>
      </c>
      <c r="C27" s="608" t="s">
        <v>511</v>
      </c>
      <c r="D27" s="357" t="s">
        <v>417</v>
      </c>
      <c r="E27" s="357">
        <f>E4</f>
        <v>2019</v>
      </c>
      <c r="F27" s="357">
        <f>F4</f>
        <v>2020</v>
      </c>
      <c r="G27" s="357">
        <f>G4</f>
        <v>2021</v>
      </c>
      <c r="H27" s="357">
        <f>H4</f>
        <v>2022</v>
      </c>
      <c r="I27" s="357">
        <v>2023</v>
      </c>
      <c r="J27" s="546"/>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L27" s="105"/>
      <c r="AM27" s="105"/>
      <c r="AN27" s="105"/>
      <c r="AO27" s="105"/>
      <c r="AP27" s="105"/>
      <c r="AQ27" s="105"/>
      <c r="AR27" s="105"/>
      <c r="AS27" s="105"/>
      <c r="AT27" s="105"/>
      <c r="AU27" s="105"/>
      <c r="AV27" s="105"/>
      <c r="AW27" s="105"/>
      <c r="AX27" s="105"/>
      <c r="AY27" s="105"/>
      <c r="AZ27" s="105"/>
      <c r="BA27" s="105"/>
      <c r="BB27" s="105"/>
      <c r="BC27" s="105"/>
      <c r="BD27" s="105"/>
      <c r="BE27" s="105"/>
      <c r="BF27" s="105"/>
      <c r="BG27" s="105"/>
      <c r="BH27" s="105"/>
      <c r="BI27" s="105"/>
      <c r="BJ27" s="105"/>
      <c r="BK27" s="105"/>
      <c r="BL27" s="105"/>
      <c r="BM27" s="105"/>
      <c r="BN27" s="105"/>
      <c r="BO27" s="105"/>
      <c r="BP27" s="105"/>
      <c r="BQ27" s="105"/>
      <c r="BR27" s="105"/>
      <c r="BS27" s="105"/>
      <c r="BT27" s="105"/>
      <c r="BU27" s="105"/>
      <c r="BV27" s="105"/>
      <c r="BW27" s="105"/>
      <c r="BX27" s="105"/>
      <c r="BY27" s="105"/>
      <c r="BZ27" s="105"/>
      <c r="CA27" s="105"/>
      <c r="CB27" s="105"/>
      <c r="CC27" s="105"/>
      <c r="CD27" s="105"/>
      <c r="CE27" s="105"/>
      <c r="CF27" s="105"/>
      <c r="CG27" s="105"/>
      <c r="CH27" s="105"/>
      <c r="CI27" s="105"/>
      <c r="CJ27" s="105"/>
      <c r="CK27" s="105"/>
      <c r="CL27" s="105"/>
      <c r="CM27" s="105"/>
      <c r="CN27" s="105"/>
      <c r="CO27" s="105"/>
      <c r="CP27" s="105"/>
      <c r="CQ27" s="105"/>
      <c r="CR27" s="105"/>
      <c r="CS27" s="105"/>
      <c r="CT27" s="105"/>
      <c r="CU27" s="105"/>
      <c r="CV27" s="105"/>
      <c r="CW27" s="105"/>
      <c r="CX27" s="105"/>
      <c r="CY27" s="105"/>
      <c r="CZ27" s="105"/>
      <c r="DA27" s="105"/>
      <c r="DB27" s="105"/>
      <c r="DC27" s="105"/>
      <c r="DD27" s="105"/>
      <c r="DE27" s="105"/>
      <c r="DF27" s="105"/>
      <c r="DG27" s="105"/>
      <c r="DH27" s="105"/>
      <c r="DI27" s="105"/>
      <c r="DJ27" s="105"/>
      <c r="DK27" s="105"/>
      <c r="DL27" s="105"/>
      <c r="DM27" s="105"/>
      <c r="DN27" s="105"/>
      <c r="DO27" s="105"/>
      <c r="DP27" s="105"/>
      <c r="DQ27" s="105"/>
      <c r="DR27" s="105"/>
      <c r="DS27" s="105"/>
      <c r="DT27" s="105"/>
      <c r="DU27" s="105"/>
      <c r="DV27" s="105"/>
      <c r="DW27" s="105"/>
      <c r="DX27" s="105"/>
      <c r="DY27" s="105"/>
      <c r="DZ27" s="105"/>
      <c r="EA27" s="105"/>
      <c r="EB27" s="105"/>
      <c r="EC27" s="105"/>
      <c r="ED27" s="105"/>
      <c r="EE27" s="105"/>
      <c r="EF27" s="105"/>
      <c r="EG27" s="105"/>
      <c r="EH27" s="105"/>
      <c r="EI27" s="105"/>
      <c r="EJ27" s="105"/>
      <c r="EK27" s="105"/>
      <c r="EL27" s="105"/>
      <c r="EM27" s="105"/>
      <c r="EN27" s="105"/>
      <c r="EO27" s="105"/>
      <c r="EP27" s="105"/>
      <c r="EQ27" s="105"/>
      <c r="ER27" s="105"/>
      <c r="ES27" s="105"/>
      <c r="ET27" s="105"/>
      <c r="EU27" s="105"/>
      <c r="EV27" s="105"/>
      <c r="EW27" s="105"/>
      <c r="EX27" s="105"/>
      <c r="EY27" s="105"/>
      <c r="EZ27" s="105"/>
      <c r="FA27" s="105"/>
      <c r="FB27" s="105"/>
      <c r="FC27" s="105"/>
      <c r="FD27" s="105"/>
      <c r="FE27" s="105"/>
      <c r="FF27" s="105"/>
      <c r="FG27" s="105"/>
      <c r="FH27" s="105"/>
      <c r="FI27" s="105"/>
      <c r="FJ27" s="105"/>
      <c r="FK27" s="105"/>
      <c r="FL27" s="105"/>
    </row>
    <row r="28" spans="1:168" s="31" customFormat="1">
      <c r="A28" s="67" t="s">
        <v>63</v>
      </c>
      <c r="B28" s="16">
        <v>29187</v>
      </c>
      <c r="C28" s="16"/>
      <c r="D28" s="16">
        <v>28444</v>
      </c>
      <c r="E28" s="16">
        <f>'Y CF SEK'!D10</f>
        <v>26696</v>
      </c>
      <c r="F28" s="16">
        <f>'Y CF SEK'!E10</f>
        <v>25081</v>
      </c>
      <c r="G28" s="16">
        <f>'Y CF SEK'!F10</f>
        <v>28952</v>
      </c>
      <c r="H28" s="16">
        <f>'Y CF SEK'!G10</f>
        <v>36978</v>
      </c>
      <c r="I28" s="16">
        <f>'Y CF SEK'!H10</f>
        <v>45781</v>
      </c>
      <c r="J28" s="469"/>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5"/>
      <c r="AO28" s="105"/>
      <c r="AP28" s="105"/>
      <c r="AQ28" s="105"/>
      <c r="AR28" s="105"/>
      <c r="AS28" s="105"/>
      <c r="AT28" s="105"/>
      <c r="AU28" s="105"/>
      <c r="AV28" s="105"/>
      <c r="AW28" s="105"/>
      <c r="AX28" s="105"/>
      <c r="AY28" s="105"/>
      <c r="AZ28" s="105"/>
      <c r="BA28" s="105"/>
      <c r="BB28" s="105"/>
      <c r="BC28" s="105"/>
      <c r="BD28" s="105"/>
      <c r="BE28" s="105"/>
      <c r="BF28" s="105"/>
      <c r="BG28" s="105"/>
      <c r="BH28" s="105"/>
      <c r="BI28" s="105"/>
      <c r="BJ28" s="105"/>
      <c r="BK28" s="105"/>
      <c r="BL28" s="105"/>
      <c r="BM28" s="105"/>
      <c r="BN28" s="105"/>
      <c r="BO28" s="105"/>
      <c r="BP28" s="105"/>
      <c r="BQ28" s="105"/>
      <c r="BR28" s="105"/>
      <c r="BS28" s="105"/>
      <c r="BT28" s="105"/>
      <c r="BU28" s="105"/>
      <c r="BV28" s="105"/>
      <c r="BW28" s="105"/>
      <c r="BX28" s="105"/>
      <c r="BY28" s="105"/>
      <c r="BZ28" s="105"/>
      <c r="CA28" s="105"/>
      <c r="CB28" s="105"/>
      <c r="CC28" s="105"/>
      <c r="CD28" s="105"/>
      <c r="CE28" s="105"/>
      <c r="CF28" s="105"/>
      <c r="CG28" s="105"/>
      <c r="CH28" s="105"/>
      <c r="CI28" s="105"/>
      <c r="CJ28" s="105"/>
      <c r="CK28" s="105"/>
      <c r="CL28" s="105"/>
      <c r="CM28" s="105"/>
      <c r="CN28" s="105"/>
      <c r="CO28" s="105"/>
      <c r="CP28" s="105"/>
      <c r="CQ28" s="105"/>
      <c r="CR28" s="105"/>
      <c r="CS28" s="105"/>
      <c r="CT28" s="105"/>
      <c r="CU28" s="105"/>
      <c r="CV28" s="105"/>
      <c r="CW28" s="105"/>
      <c r="CX28" s="105"/>
      <c r="CY28" s="105"/>
      <c r="CZ28" s="105"/>
      <c r="DA28" s="105"/>
      <c r="DB28" s="105"/>
      <c r="DC28" s="105"/>
      <c r="DD28" s="105"/>
      <c r="DE28" s="105"/>
      <c r="DF28" s="105"/>
      <c r="DG28" s="105"/>
      <c r="DH28" s="105"/>
      <c r="DI28" s="105"/>
      <c r="DJ28" s="105"/>
      <c r="DK28" s="105"/>
      <c r="DL28" s="105"/>
      <c r="DM28" s="105"/>
      <c r="DN28" s="105"/>
      <c r="DO28" s="105"/>
      <c r="DP28" s="105"/>
      <c r="DQ28" s="105"/>
      <c r="DR28" s="105"/>
      <c r="DS28" s="105"/>
      <c r="DT28" s="105"/>
      <c r="DU28" s="105"/>
      <c r="DV28" s="105"/>
      <c r="DW28" s="105"/>
      <c r="DX28" s="105"/>
      <c r="DY28" s="105"/>
      <c r="DZ28" s="105"/>
      <c r="EA28" s="105"/>
      <c r="EB28" s="105"/>
      <c r="EC28" s="105"/>
      <c r="ED28" s="105"/>
      <c r="EE28" s="105"/>
      <c r="EF28" s="105"/>
      <c r="EG28" s="105"/>
      <c r="EH28" s="105"/>
      <c r="EI28" s="105"/>
      <c r="EJ28" s="105"/>
      <c r="EK28" s="105"/>
      <c r="EL28" s="105"/>
      <c r="EM28" s="105"/>
      <c r="EN28" s="105"/>
      <c r="EO28" s="105"/>
      <c r="EP28" s="105"/>
      <c r="EQ28" s="105"/>
      <c r="ER28" s="105"/>
      <c r="ES28" s="105"/>
      <c r="ET28" s="105"/>
      <c r="EU28" s="105"/>
      <c r="EV28" s="105"/>
      <c r="EW28" s="105"/>
      <c r="EX28" s="105"/>
      <c r="EY28" s="105"/>
      <c r="EZ28" s="105"/>
      <c r="FA28" s="105"/>
      <c r="FB28" s="105"/>
      <c r="FC28" s="105"/>
      <c r="FD28" s="105"/>
      <c r="FE28" s="105"/>
      <c r="FF28" s="105"/>
      <c r="FG28" s="105"/>
      <c r="FH28" s="105"/>
      <c r="FI28" s="105"/>
      <c r="FJ28" s="105"/>
      <c r="FK28" s="105"/>
      <c r="FL28" s="105"/>
    </row>
    <row r="29" spans="1:168" s="31" customFormat="1">
      <c r="A29" s="67" t="s">
        <v>64</v>
      </c>
      <c r="B29" s="16">
        <v>20930</v>
      </c>
      <c r="C29" s="16"/>
      <c r="D29" s="16">
        <v>21481</v>
      </c>
      <c r="E29" s="16">
        <v>20209</v>
      </c>
      <c r="F29" s="16">
        <v>20454</v>
      </c>
      <c r="G29" s="16">
        <v>23870</v>
      </c>
      <c r="H29" s="16">
        <v>29600</v>
      </c>
      <c r="I29" s="203">
        <v>35628</v>
      </c>
      <c r="J29" s="451"/>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c r="AL29" s="105"/>
      <c r="AM29" s="105"/>
      <c r="AN29" s="105"/>
      <c r="AO29" s="105"/>
      <c r="AP29" s="105"/>
      <c r="AQ29" s="105"/>
      <c r="AR29" s="105"/>
      <c r="AS29" s="105"/>
      <c r="AT29" s="105"/>
      <c r="AU29" s="105"/>
      <c r="AV29" s="105"/>
      <c r="AW29" s="105"/>
      <c r="AX29" s="105"/>
      <c r="AY29" s="105"/>
      <c r="AZ29" s="105"/>
      <c r="BA29" s="105"/>
      <c r="BB29" s="105"/>
      <c r="BC29" s="105"/>
      <c r="BD29" s="105"/>
      <c r="BE29" s="105"/>
      <c r="BF29" s="105"/>
      <c r="BG29" s="105"/>
      <c r="BH29" s="105"/>
      <c r="BI29" s="105"/>
      <c r="BJ29" s="105"/>
      <c r="BK29" s="105"/>
      <c r="BL29" s="105"/>
      <c r="BM29" s="105"/>
      <c r="BN29" s="105"/>
      <c r="BO29" s="105"/>
      <c r="BP29" s="105"/>
      <c r="BQ29" s="105"/>
      <c r="BR29" s="105"/>
      <c r="BS29" s="105"/>
      <c r="BT29" s="105"/>
      <c r="BU29" s="105"/>
      <c r="BV29" s="105"/>
      <c r="BW29" s="105"/>
      <c r="BX29" s="105"/>
      <c r="BY29" s="105"/>
      <c r="BZ29" s="105"/>
      <c r="CA29" s="105"/>
      <c r="CB29" s="105"/>
      <c r="CC29" s="105"/>
      <c r="CD29" s="105"/>
      <c r="CE29" s="105"/>
      <c r="CF29" s="105"/>
      <c r="CG29" s="105"/>
      <c r="CH29" s="105"/>
      <c r="CI29" s="105"/>
      <c r="CJ29" s="105"/>
      <c r="CK29" s="105"/>
      <c r="CL29" s="105"/>
      <c r="CM29" s="105"/>
      <c r="CN29" s="105"/>
      <c r="CO29" s="105"/>
      <c r="CP29" s="105"/>
      <c r="CQ29" s="105"/>
      <c r="CR29" s="105"/>
      <c r="CS29" s="105"/>
      <c r="CT29" s="105"/>
      <c r="CU29" s="105"/>
      <c r="CV29" s="105"/>
      <c r="CW29" s="105"/>
      <c r="CX29" s="105"/>
      <c r="CY29" s="105"/>
      <c r="CZ29" s="105"/>
      <c r="DA29" s="105"/>
      <c r="DB29" s="105"/>
      <c r="DC29" s="105"/>
      <c r="DD29" s="105"/>
      <c r="DE29" s="105"/>
      <c r="DF29" s="105"/>
      <c r="DG29" s="105"/>
      <c r="DH29" s="105"/>
      <c r="DI29" s="105"/>
      <c r="DJ29" s="105"/>
      <c r="DK29" s="105"/>
      <c r="DL29" s="105"/>
      <c r="DM29" s="105"/>
      <c r="DN29" s="105"/>
      <c r="DO29" s="105"/>
      <c r="DP29" s="105"/>
      <c r="DQ29" s="105"/>
      <c r="DR29" s="105"/>
      <c r="DS29" s="105"/>
      <c r="DT29" s="105"/>
      <c r="DU29" s="105"/>
      <c r="DV29" s="105"/>
      <c r="DW29" s="105"/>
      <c r="DX29" s="105"/>
      <c r="DY29" s="105"/>
      <c r="DZ29" s="105"/>
      <c r="EA29" s="105"/>
      <c r="EB29" s="105"/>
      <c r="EC29" s="105"/>
      <c r="ED29" s="105"/>
      <c r="EE29" s="105"/>
      <c r="EF29" s="105"/>
      <c r="EG29" s="105"/>
      <c r="EH29" s="105"/>
      <c r="EI29" s="105"/>
      <c r="EJ29" s="105"/>
      <c r="EK29" s="105"/>
      <c r="EL29" s="105"/>
      <c r="EM29" s="105"/>
      <c r="EN29" s="105"/>
      <c r="EO29" s="105"/>
      <c r="EP29" s="105"/>
      <c r="EQ29" s="105"/>
      <c r="ER29" s="105"/>
      <c r="ES29" s="105"/>
      <c r="ET29" s="105"/>
      <c r="EU29" s="105"/>
      <c r="EV29" s="105"/>
      <c r="EW29" s="105"/>
      <c r="EX29" s="105"/>
      <c r="EY29" s="105"/>
      <c r="EZ29" s="105"/>
      <c r="FA29" s="105"/>
      <c r="FB29" s="105"/>
      <c r="FC29" s="105"/>
      <c r="FD29" s="105"/>
      <c r="FE29" s="105"/>
      <c r="FF29" s="105"/>
      <c r="FG29" s="105"/>
      <c r="FH29" s="105"/>
      <c r="FI29" s="105"/>
      <c r="FJ29" s="105"/>
      <c r="FK29" s="105"/>
      <c r="FL29" s="105"/>
    </row>
    <row r="30" spans="1:168" s="31" customFormat="1">
      <c r="A30" s="67" t="s">
        <v>65</v>
      </c>
      <c r="B30" s="16">
        <v>1398</v>
      </c>
      <c r="C30" s="16"/>
      <c r="D30" s="16">
        <v>-3391</v>
      </c>
      <c r="E30" s="16">
        <f>'Y CF SEK'!D16</f>
        <v>-2971</v>
      </c>
      <c r="F30" s="16">
        <f>'Y CF SEK'!E16</f>
        <v>2166</v>
      </c>
      <c r="G30" s="16">
        <f>'Y CF SEK'!F16</f>
        <v>-244</v>
      </c>
      <c r="H30" s="16">
        <f>'Y CF SEK'!G16</f>
        <v>-7415</v>
      </c>
      <c r="I30" s="16">
        <f>'Y CF SEK'!H16</f>
        <v>-5775</v>
      </c>
      <c r="J30" s="469"/>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c r="BK30" s="105"/>
      <c r="BL30" s="105"/>
      <c r="BM30" s="105"/>
      <c r="BN30" s="105"/>
      <c r="BO30" s="105"/>
      <c r="BP30" s="105"/>
      <c r="BQ30" s="105"/>
      <c r="BR30" s="105"/>
      <c r="BS30" s="105"/>
      <c r="BT30" s="105"/>
      <c r="BU30" s="105"/>
      <c r="BV30" s="105"/>
      <c r="BW30" s="105"/>
      <c r="BX30" s="105"/>
      <c r="BY30" s="105"/>
      <c r="BZ30" s="105"/>
      <c r="CA30" s="105"/>
      <c r="CB30" s="105"/>
      <c r="CC30" s="105"/>
      <c r="CD30" s="105"/>
      <c r="CE30" s="105"/>
      <c r="CF30" s="105"/>
      <c r="CG30" s="105"/>
      <c r="CH30" s="105"/>
      <c r="CI30" s="105"/>
      <c r="CJ30" s="105"/>
      <c r="CK30" s="105"/>
      <c r="CL30" s="105"/>
      <c r="CM30" s="105"/>
      <c r="CN30" s="105"/>
      <c r="CO30" s="105"/>
      <c r="CP30" s="105"/>
      <c r="CQ30" s="105"/>
      <c r="CR30" s="105"/>
      <c r="CS30" s="105"/>
      <c r="CT30" s="105"/>
      <c r="CU30" s="105"/>
      <c r="CV30" s="105"/>
      <c r="CW30" s="105"/>
      <c r="CX30" s="105"/>
      <c r="CY30" s="105"/>
      <c r="CZ30" s="105"/>
      <c r="DA30" s="105"/>
      <c r="DB30" s="105"/>
      <c r="DC30" s="105"/>
      <c r="DD30" s="105"/>
      <c r="DE30" s="105"/>
      <c r="DF30" s="105"/>
      <c r="DG30" s="105"/>
      <c r="DH30" s="105"/>
      <c r="DI30" s="105"/>
      <c r="DJ30" s="105"/>
      <c r="DK30" s="105"/>
      <c r="DL30" s="105"/>
      <c r="DM30" s="105"/>
      <c r="DN30" s="105"/>
      <c r="DO30" s="105"/>
      <c r="DP30" s="105"/>
      <c r="DQ30" s="105"/>
      <c r="DR30" s="105"/>
      <c r="DS30" s="105"/>
      <c r="DT30" s="105"/>
      <c r="DU30" s="105"/>
      <c r="DV30" s="105"/>
      <c r="DW30" s="105"/>
      <c r="DX30" s="105"/>
      <c r="DY30" s="105"/>
      <c r="DZ30" s="105"/>
      <c r="EA30" s="105"/>
      <c r="EB30" s="105"/>
      <c r="EC30" s="105"/>
      <c r="ED30" s="105"/>
      <c r="EE30" s="105"/>
      <c r="EF30" s="105"/>
      <c r="EG30" s="105"/>
      <c r="EH30" s="105"/>
      <c r="EI30" s="105"/>
      <c r="EJ30" s="105"/>
      <c r="EK30" s="105"/>
      <c r="EL30" s="105"/>
      <c r="EM30" s="105"/>
      <c r="EN30" s="105"/>
      <c r="EO30" s="105"/>
      <c r="EP30" s="105"/>
      <c r="EQ30" s="105"/>
      <c r="ER30" s="105"/>
      <c r="ES30" s="105"/>
      <c r="ET30" s="105"/>
      <c r="EU30" s="105"/>
      <c r="EV30" s="105"/>
      <c r="EW30" s="105"/>
      <c r="EX30" s="105"/>
      <c r="EY30" s="105"/>
      <c r="EZ30" s="105"/>
      <c r="FA30" s="105"/>
      <c r="FB30" s="105"/>
      <c r="FC30" s="105"/>
      <c r="FD30" s="105"/>
      <c r="FE30" s="105"/>
      <c r="FF30" s="105"/>
      <c r="FG30" s="105"/>
      <c r="FH30" s="105"/>
      <c r="FI30" s="105"/>
      <c r="FJ30" s="105"/>
      <c r="FK30" s="105"/>
      <c r="FL30" s="105"/>
    </row>
    <row r="31" spans="1:168" s="31" customFormat="1">
      <c r="A31" s="67" t="s">
        <v>112</v>
      </c>
      <c r="B31" s="16">
        <v>-1412</v>
      </c>
      <c r="C31" s="16"/>
      <c r="D31" s="16">
        <v>-1462</v>
      </c>
      <c r="E31" s="16">
        <f>'Y CF SEK'!D17</f>
        <v>-1140</v>
      </c>
      <c r="F31" s="16">
        <f>'Y CF SEK'!E17</f>
        <v>-486</v>
      </c>
      <c r="G31" s="16">
        <f>'Y CF SEK'!F17</f>
        <v>-510</v>
      </c>
      <c r="H31" s="16">
        <f>'Y CF SEK'!G17</f>
        <v>-884</v>
      </c>
      <c r="I31" s="16">
        <f>'Y CF SEK'!H17</f>
        <v>-1814</v>
      </c>
      <c r="J31" s="469"/>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5"/>
      <c r="AL31" s="105"/>
      <c r="AM31" s="105"/>
      <c r="AN31" s="105"/>
      <c r="AO31" s="105"/>
      <c r="AP31" s="105"/>
      <c r="AQ31" s="105"/>
      <c r="AR31" s="105"/>
      <c r="AS31" s="105"/>
      <c r="AT31" s="105"/>
      <c r="AU31" s="105"/>
      <c r="AV31" s="105"/>
      <c r="AW31" s="105"/>
      <c r="AX31" s="105"/>
      <c r="AY31" s="105"/>
      <c r="AZ31" s="105"/>
      <c r="BA31" s="105"/>
      <c r="BB31" s="105"/>
      <c r="BC31" s="105"/>
      <c r="BD31" s="105"/>
      <c r="BE31" s="105"/>
      <c r="BF31" s="105"/>
      <c r="BG31" s="105"/>
      <c r="BH31" s="105"/>
      <c r="BI31" s="105"/>
      <c r="BJ31" s="105"/>
      <c r="BK31" s="105"/>
      <c r="BL31" s="105"/>
      <c r="BM31" s="105"/>
      <c r="BN31" s="105"/>
      <c r="BO31" s="105"/>
      <c r="BP31" s="105"/>
      <c r="BQ31" s="105"/>
      <c r="BR31" s="105"/>
      <c r="BS31" s="105"/>
      <c r="BT31" s="105"/>
      <c r="BU31" s="105"/>
      <c r="BV31" s="105"/>
      <c r="BW31" s="105"/>
      <c r="BX31" s="105"/>
      <c r="BY31" s="105"/>
      <c r="BZ31" s="105"/>
      <c r="CA31" s="105"/>
      <c r="CB31" s="105"/>
      <c r="CC31" s="105"/>
      <c r="CD31" s="105"/>
      <c r="CE31" s="105"/>
      <c r="CF31" s="105"/>
      <c r="CG31" s="105"/>
      <c r="CH31" s="105"/>
      <c r="CI31" s="105"/>
      <c r="CJ31" s="105"/>
      <c r="CK31" s="105"/>
      <c r="CL31" s="105"/>
      <c r="CM31" s="105"/>
      <c r="CN31" s="105"/>
      <c r="CO31" s="105"/>
      <c r="CP31" s="105"/>
      <c r="CQ31" s="105"/>
      <c r="CR31" s="105"/>
      <c r="CS31" s="105"/>
      <c r="CT31" s="105"/>
      <c r="CU31" s="105"/>
      <c r="CV31" s="105"/>
      <c r="CW31" s="105"/>
      <c r="CX31" s="105"/>
      <c r="CY31" s="105"/>
      <c r="CZ31" s="105"/>
      <c r="DA31" s="105"/>
      <c r="DB31" s="105"/>
      <c r="DC31" s="105"/>
      <c r="DD31" s="105"/>
      <c r="DE31" s="105"/>
      <c r="DF31" s="105"/>
      <c r="DG31" s="105"/>
      <c r="DH31" s="105"/>
      <c r="DI31" s="105"/>
      <c r="DJ31" s="105"/>
      <c r="DK31" s="105"/>
      <c r="DL31" s="105"/>
      <c r="DM31" s="105"/>
      <c r="DN31" s="105"/>
      <c r="DO31" s="105"/>
      <c r="DP31" s="105"/>
      <c r="DQ31" s="105"/>
      <c r="DR31" s="105"/>
      <c r="DS31" s="105"/>
      <c r="DT31" s="105"/>
      <c r="DU31" s="105"/>
      <c r="DV31" s="105"/>
      <c r="DW31" s="105"/>
      <c r="DX31" s="105"/>
      <c r="DY31" s="105"/>
      <c r="DZ31" s="105"/>
      <c r="EA31" s="105"/>
      <c r="EB31" s="105"/>
      <c r="EC31" s="105"/>
      <c r="ED31" s="105"/>
      <c r="EE31" s="105"/>
      <c r="EF31" s="105"/>
      <c r="EG31" s="105"/>
      <c r="EH31" s="105"/>
      <c r="EI31" s="105"/>
      <c r="EJ31" s="105"/>
      <c r="EK31" s="105"/>
      <c r="EL31" s="105"/>
      <c r="EM31" s="105"/>
      <c r="EN31" s="105"/>
      <c r="EO31" s="105"/>
      <c r="EP31" s="105"/>
      <c r="EQ31" s="105"/>
      <c r="ER31" s="105"/>
      <c r="ES31" s="105"/>
      <c r="ET31" s="105"/>
      <c r="EU31" s="105"/>
      <c r="EV31" s="105"/>
      <c r="EW31" s="105"/>
      <c r="EX31" s="105"/>
      <c r="EY31" s="105"/>
      <c r="EZ31" s="105"/>
      <c r="FA31" s="105"/>
      <c r="FB31" s="105"/>
      <c r="FC31" s="105"/>
      <c r="FD31" s="105"/>
      <c r="FE31" s="105"/>
      <c r="FF31" s="105"/>
      <c r="FG31" s="105"/>
      <c r="FH31" s="105"/>
      <c r="FI31" s="105"/>
      <c r="FJ31" s="105"/>
      <c r="FK31" s="105"/>
      <c r="FL31" s="105"/>
    </row>
    <row r="32" spans="1:168" s="31" customFormat="1">
      <c r="A32" s="67" t="s">
        <v>113</v>
      </c>
      <c r="B32" s="16">
        <v>-948</v>
      </c>
      <c r="C32" s="16"/>
      <c r="D32" s="16">
        <v>-1276</v>
      </c>
      <c r="E32" s="16">
        <f>'Y CF SEK'!D17+'Y CF SEK'!D18</f>
        <v>-1087</v>
      </c>
      <c r="F32" s="16">
        <f>'Y CF SEK'!E17+'Y CF SEK'!E18</f>
        <v>-416</v>
      </c>
      <c r="G32" s="16">
        <f>'Y CF SEK'!F17+'Y CF SEK'!F18</f>
        <v>-474</v>
      </c>
      <c r="H32" s="16">
        <f>'Y CF SEK'!G17+'Y CF SEK'!G18</f>
        <v>-808</v>
      </c>
      <c r="I32" s="16">
        <f>'Y CF SEK'!H17+'Y CF SEK'!H18</f>
        <v>-1769</v>
      </c>
      <c r="J32" s="469"/>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c r="AL32" s="105"/>
      <c r="AM32" s="105"/>
      <c r="AN32" s="105"/>
      <c r="AO32" s="105"/>
      <c r="AP32" s="105"/>
      <c r="AQ32" s="105"/>
      <c r="AR32" s="105"/>
      <c r="AS32" s="105"/>
      <c r="AT32" s="105"/>
      <c r="AU32" s="105"/>
      <c r="AV32" s="105"/>
      <c r="AW32" s="105"/>
      <c r="AX32" s="105"/>
      <c r="AY32" s="105"/>
      <c r="AZ32" s="105"/>
      <c r="BA32" s="105"/>
      <c r="BB32" s="105"/>
      <c r="BC32" s="105"/>
      <c r="BD32" s="105"/>
      <c r="BE32" s="105"/>
      <c r="BF32" s="105"/>
      <c r="BG32" s="105"/>
      <c r="BH32" s="105"/>
      <c r="BI32" s="105"/>
      <c r="BJ32" s="105"/>
      <c r="BK32" s="105"/>
      <c r="BL32" s="105"/>
      <c r="BM32" s="105"/>
      <c r="BN32" s="105"/>
      <c r="BO32" s="105"/>
      <c r="BP32" s="105"/>
      <c r="BQ32" s="105"/>
      <c r="BR32" s="105"/>
      <c r="BS32" s="105"/>
      <c r="BT32" s="105"/>
      <c r="BU32" s="105"/>
      <c r="BV32" s="105"/>
      <c r="BW32" s="105"/>
      <c r="BX32" s="105"/>
      <c r="BY32" s="105"/>
      <c r="BZ32" s="105"/>
      <c r="CA32" s="105"/>
      <c r="CB32" s="105"/>
      <c r="CC32" s="105"/>
      <c r="CD32" s="105"/>
      <c r="CE32" s="105"/>
      <c r="CF32" s="105"/>
      <c r="CG32" s="105"/>
      <c r="CH32" s="105"/>
      <c r="CI32" s="105"/>
      <c r="CJ32" s="105"/>
      <c r="CK32" s="105"/>
      <c r="CL32" s="105"/>
      <c r="CM32" s="105"/>
      <c r="CN32" s="105"/>
      <c r="CO32" s="105"/>
      <c r="CP32" s="105"/>
      <c r="CQ32" s="105"/>
      <c r="CR32" s="105"/>
      <c r="CS32" s="105"/>
      <c r="CT32" s="105"/>
      <c r="CU32" s="105"/>
      <c r="CV32" s="105"/>
      <c r="CW32" s="105"/>
      <c r="CX32" s="105"/>
      <c r="CY32" s="105"/>
      <c r="CZ32" s="105"/>
      <c r="DA32" s="105"/>
      <c r="DB32" s="105"/>
      <c r="DC32" s="105"/>
      <c r="DD32" s="105"/>
      <c r="DE32" s="105"/>
      <c r="DF32" s="105"/>
      <c r="DG32" s="105"/>
      <c r="DH32" s="105"/>
      <c r="DI32" s="105"/>
      <c r="DJ32" s="105"/>
      <c r="DK32" s="105"/>
      <c r="DL32" s="105"/>
      <c r="DM32" s="105"/>
      <c r="DN32" s="105"/>
      <c r="DO32" s="105"/>
      <c r="DP32" s="105"/>
      <c r="DQ32" s="105"/>
      <c r="DR32" s="105"/>
      <c r="DS32" s="105"/>
      <c r="DT32" s="105"/>
      <c r="DU32" s="105"/>
      <c r="DV32" s="105"/>
      <c r="DW32" s="105"/>
      <c r="DX32" s="105"/>
      <c r="DY32" s="105"/>
      <c r="DZ32" s="105"/>
      <c r="EA32" s="105"/>
      <c r="EB32" s="105"/>
      <c r="EC32" s="105"/>
      <c r="ED32" s="105"/>
      <c r="EE32" s="105"/>
      <c r="EF32" s="105"/>
      <c r="EG32" s="105"/>
      <c r="EH32" s="105"/>
      <c r="EI32" s="105"/>
      <c r="EJ32" s="105"/>
      <c r="EK32" s="105"/>
      <c r="EL32" s="105"/>
      <c r="EM32" s="105"/>
      <c r="EN32" s="105"/>
      <c r="EO32" s="105"/>
      <c r="EP32" s="105"/>
      <c r="EQ32" s="105"/>
      <c r="ER32" s="105"/>
      <c r="ES32" s="105"/>
      <c r="ET32" s="105"/>
      <c r="EU32" s="105"/>
      <c r="EV32" s="105"/>
      <c r="EW32" s="105"/>
      <c r="EX32" s="105"/>
      <c r="EY32" s="105"/>
      <c r="EZ32" s="105"/>
      <c r="FA32" s="105"/>
      <c r="FB32" s="105"/>
      <c r="FC32" s="105"/>
      <c r="FD32" s="105"/>
      <c r="FE32" s="105"/>
      <c r="FF32" s="105"/>
      <c r="FG32" s="105"/>
      <c r="FH32" s="105"/>
      <c r="FI32" s="105"/>
      <c r="FJ32" s="105"/>
      <c r="FK32" s="105"/>
      <c r="FL32" s="105"/>
    </row>
    <row r="33" spans="1:168" s="31" customFormat="1" ht="15" customHeight="1">
      <c r="A33" s="67" t="s">
        <v>62</v>
      </c>
      <c r="B33" s="29">
        <v>-1.0999999999999999E-2</v>
      </c>
      <c r="C33" s="29"/>
      <c r="D33" s="29">
        <f t="shared" ref="D33:I33" si="2">+D32/D8</f>
        <v>-1.3380451537808164E-2</v>
      </c>
      <c r="E33" s="29">
        <f t="shared" si="2"/>
        <v>-1.0476502563707159E-2</v>
      </c>
      <c r="F33" s="29">
        <f t="shared" si="2"/>
        <v>-4.1688797137903735E-3</v>
      </c>
      <c r="G33" s="29">
        <f t="shared" si="2"/>
        <v>-4.2736583958453552E-3</v>
      </c>
      <c r="H33" s="29">
        <f t="shared" si="2"/>
        <v>-5.7173182381036617E-3</v>
      </c>
      <c r="I33" s="29">
        <f t="shared" si="2"/>
        <v>-1.0245331974238985E-2</v>
      </c>
      <c r="J33" s="526"/>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5"/>
      <c r="BQ33" s="105"/>
      <c r="BR33" s="105"/>
      <c r="BS33" s="105"/>
      <c r="BT33" s="105"/>
      <c r="BU33" s="105"/>
      <c r="BV33" s="105"/>
      <c r="BW33" s="105"/>
      <c r="BX33" s="105"/>
      <c r="BY33" s="105"/>
      <c r="BZ33" s="105"/>
      <c r="CA33" s="105"/>
      <c r="CB33" s="105"/>
      <c r="CC33" s="105"/>
      <c r="CD33" s="105"/>
      <c r="CE33" s="105"/>
      <c r="CF33" s="105"/>
      <c r="CG33" s="105"/>
      <c r="CH33" s="105"/>
      <c r="CI33" s="105"/>
      <c r="CJ33" s="105"/>
      <c r="CK33" s="105"/>
      <c r="CL33" s="105"/>
      <c r="CM33" s="105"/>
      <c r="CN33" s="105"/>
      <c r="CO33" s="105"/>
      <c r="CP33" s="105"/>
      <c r="CQ33" s="105"/>
      <c r="CR33" s="105"/>
      <c r="CS33" s="105"/>
      <c r="CT33" s="105"/>
      <c r="CU33" s="105"/>
      <c r="CV33" s="105"/>
      <c r="CW33" s="105"/>
      <c r="CX33" s="105"/>
      <c r="CY33" s="105"/>
      <c r="CZ33" s="105"/>
      <c r="DA33" s="105"/>
      <c r="DB33" s="105"/>
      <c r="DC33" s="105"/>
      <c r="DD33" s="105"/>
      <c r="DE33" s="105"/>
      <c r="DF33" s="105"/>
      <c r="DG33" s="105"/>
      <c r="DH33" s="105"/>
      <c r="DI33" s="105"/>
      <c r="DJ33" s="105"/>
      <c r="DK33" s="105"/>
      <c r="DL33" s="105"/>
      <c r="DM33" s="105"/>
      <c r="DN33" s="105"/>
      <c r="DO33" s="105"/>
      <c r="DP33" s="105"/>
      <c r="DQ33" s="105"/>
      <c r="DR33" s="105"/>
      <c r="DS33" s="105"/>
      <c r="DT33" s="105"/>
      <c r="DU33" s="105"/>
      <c r="DV33" s="105"/>
      <c r="DW33" s="105"/>
      <c r="DX33" s="105"/>
      <c r="DY33" s="105"/>
      <c r="DZ33" s="105"/>
      <c r="EA33" s="105"/>
      <c r="EB33" s="105"/>
      <c r="EC33" s="105"/>
      <c r="ED33" s="105"/>
      <c r="EE33" s="105"/>
      <c r="EF33" s="105"/>
      <c r="EG33" s="105"/>
      <c r="EH33" s="105"/>
      <c r="EI33" s="105"/>
      <c r="EJ33" s="105"/>
      <c r="EK33" s="105"/>
      <c r="EL33" s="105"/>
      <c r="EM33" s="105"/>
      <c r="EN33" s="105"/>
      <c r="EO33" s="105"/>
      <c r="EP33" s="105"/>
      <c r="EQ33" s="105"/>
      <c r="ER33" s="105"/>
      <c r="ES33" s="105"/>
      <c r="ET33" s="105"/>
      <c r="EU33" s="105"/>
      <c r="EV33" s="105"/>
      <c r="EW33" s="105"/>
      <c r="EX33" s="105"/>
      <c r="EY33" s="105"/>
      <c r="EZ33" s="105"/>
      <c r="FA33" s="105"/>
      <c r="FB33" s="105"/>
      <c r="FC33" s="105"/>
      <c r="FD33" s="105"/>
      <c r="FE33" s="105"/>
      <c r="FF33" s="105"/>
      <c r="FG33" s="105"/>
      <c r="FH33" s="105"/>
      <c r="FI33" s="105"/>
      <c r="FJ33" s="105"/>
      <c r="FK33" s="105"/>
      <c r="FL33" s="105"/>
    </row>
    <row r="34" spans="1:168" s="31" customFormat="1">
      <c r="A34" s="67" t="s">
        <v>86</v>
      </c>
      <c r="B34" s="16">
        <v>-758</v>
      </c>
      <c r="C34" s="16"/>
      <c r="D34" s="16">
        <v>-4301</v>
      </c>
      <c r="E34" s="16">
        <f>'Y CF SEK'!D29</f>
        <v>-9683</v>
      </c>
      <c r="F34" s="16">
        <f>'Y CF SEK'!E29</f>
        <v>-16286</v>
      </c>
      <c r="G34" s="16">
        <f>'Y CF SEK'!F29</f>
        <v>-6121</v>
      </c>
      <c r="H34" s="16">
        <f>'Y CF SEK'!G29</f>
        <v>-15503</v>
      </c>
      <c r="I34" s="16">
        <f>'Y CF SEK'!H29</f>
        <v>-9388</v>
      </c>
      <c r="J34" s="469"/>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105"/>
      <c r="AN34" s="105"/>
      <c r="AO34" s="105"/>
      <c r="AP34" s="105"/>
      <c r="AQ34" s="105"/>
      <c r="AR34" s="105"/>
      <c r="AS34" s="105"/>
      <c r="AT34" s="105"/>
      <c r="AU34" s="105"/>
      <c r="AV34" s="105"/>
      <c r="AW34" s="105"/>
      <c r="AX34" s="105"/>
      <c r="AY34" s="105"/>
      <c r="AZ34" s="105"/>
      <c r="BA34" s="105"/>
      <c r="BB34" s="105"/>
      <c r="BC34" s="105"/>
      <c r="BD34" s="105"/>
      <c r="BE34" s="105"/>
      <c r="BF34" s="105"/>
      <c r="BG34" s="105"/>
      <c r="BH34" s="105"/>
      <c r="BI34" s="105"/>
      <c r="BJ34" s="105"/>
      <c r="BK34" s="105"/>
      <c r="BL34" s="105"/>
      <c r="BM34" s="105"/>
      <c r="BN34" s="105"/>
      <c r="BO34" s="105"/>
      <c r="BP34" s="105"/>
      <c r="BQ34" s="105"/>
      <c r="BR34" s="105"/>
      <c r="BS34" s="105"/>
      <c r="BT34" s="105"/>
      <c r="BU34" s="105"/>
      <c r="BV34" s="105"/>
      <c r="BW34" s="105"/>
      <c r="BX34" s="105"/>
      <c r="BY34" s="105"/>
      <c r="BZ34" s="105"/>
      <c r="CA34" s="105"/>
      <c r="CB34" s="105"/>
      <c r="CC34" s="105"/>
      <c r="CD34" s="105"/>
      <c r="CE34" s="105"/>
      <c r="CF34" s="105"/>
      <c r="CG34" s="105"/>
      <c r="CH34" s="105"/>
      <c r="CI34" s="105"/>
      <c r="CJ34" s="105"/>
      <c r="CK34" s="105"/>
      <c r="CL34" s="105"/>
      <c r="CM34" s="105"/>
      <c r="CN34" s="105"/>
      <c r="CO34" s="105"/>
      <c r="CP34" s="105"/>
      <c r="CQ34" s="105"/>
      <c r="CR34" s="105"/>
      <c r="CS34" s="105"/>
      <c r="CT34" s="105"/>
      <c r="CU34" s="105"/>
      <c r="CV34" s="105"/>
      <c r="CW34" s="105"/>
      <c r="CX34" s="105"/>
      <c r="CY34" s="105"/>
      <c r="CZ34" s="105"/>
      <c r="DA34" s="105"/>
      <c r="DB34" s="105"/>
      <c r="DC34" s="105"/>
      <c r="DD34" s="105"/>
      <c r="DE34" s="105"/>
      <c r="DF34" s="105"/>
      <c r="DG34" s="105"/>
      <c r="DH34" s="105"/>
      <c r="DI34" s="105"/>
      <c r="DJ34" s="105"/>
      <c r="DK34" s="105"/>
      <c r="DL34" s="105"/>
      <c r="DM34" s="105"/>
      <c r="DN34" s="105"/>
      <c r="DO34" s="105"/>
      <c r="DP34" s="105"/>
      <c r="DQ34" s="105"/>
      <c r="DR34" s="105"/>
      <c r="DS34" s="105"/>
      <c r="DT34" s="105"/>
      <c r="DU34" s="105"/>
      <c r="DV34" s="105"/>
      <c r="DW34" s="105"/>
      <c r="DX34" s="105"/>
      <c r="DY34" s="105"/>
      <c r="DZ34" s="105"/>
      <c r="EA34" s="105"/>
      <c r="EB34" s="105"/>
      <c r="EC34" s="105"/>
      <c r="ED34" s="105"/>
      <c r="EE34" s="105"/>
      <c r="EF34" s="105"/>
      <c r="EG34" s="105"/>
      <c r="EH34" s="105"/>
      <c r="EI34" s="105"/>
      <c r="EJ34" s="105"/>
      <c r="EK34" s="105"/>
      <c r="EL34" s="105"/>
      <c r="EM34" s="105"/>
      <c r="EN34" s="105"/>
      <c r="EO34" s="105"/>
      <c r="EP34" s="105"/>
      <c r="EQ34" s="105"/>
      <c r="ER34" s="105"/>
      <c r="ES34" s="105"/>
      <c r="ET34" s="105"/>
      <c r="EU34" s="105"/>
      <c r="EV34" s="105"/>
      <c r="EW34" s="105"/>
      <c r="EX34" s="105"/>
      <c r="EY34" s="105"/>
      <c r="EZ34" s="105"/>
      <c r="FA34" s="105"/>
      <c r="FB34" s="105"/>
      <c r="FC34" s="105"/>
      <c r="FD34" s="105"/>
      <c r="FE34" s="105"/>
      <c r="FF34" s="105"/>
      <c r="FG34" s="105"/>
      <c r="FH34" s="105"/>
      <c r="FI34" s="105"/>
      <c r="FJ34" s="105"/>
      <c r="FK34" s="105"/>
      <c r="FL34" s="105"/>
    </row>
    <row r="35" spans="1:168" s="31" customFormat="1">
      <c r="A35" s="67" t="s">
        <v>66</v>
      </c>
      <c r="B35" s="16">
        <v>-1742</v>
      </c>
      <c r="C35" s="16"/>
      <c r="D35" s="16">
        <v>-2000</v>
      </c>
      <c r="E35" s="16">
        <f>'Y CF SEK'!D22</f>
        <v>-1662</v>
      </c>
      <c r="F35" s="16">
        <f>'Y CF SEK'!E22</f>
        <v>-1459</v>
      </c>
      <c r="G35" s="16">
        <f>'Y CF SEK'!F22</f>
        <v>-1970</v>
      </c>
      <c r="H35" s="16">
        <f>'Y CF SEK'!G22</f>
        <v>-3660</v>
      </c>
      <c r="I35" s="16">
        <f>'Y CF SEK'!H22</f>
        <v>-3987</v>
      </c>
      <c r="J35" s="469"/>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105"/>
      <c r="BT35" s="105"/>
      <c r="BU35" s="105"/>
      <c r="BV35" s="105"/>
      <c r="BW35" s="105"/>
      <c r="BX35" s="105"/>
      <c r="BY35" s="105"/>
      <c r="BZ35" s="105"/>
      <c r="CA35" s="105"/>
      <c r="CB35" s="105"/>
      <c r="CC35" s="105"/>
      <c r="CD35" s="105"/>
      <c r="CE35" s="105"/>
      <c r="CF35" s="105"/>
      <c r="CG35" s="105"/>
      <c r="CH35" s="105"/>
      <c r="CI35" s="105"/>
      <c r="CJ35" s="105"/>
      <c r="CK35" s="105"/>
      <c r="CL35" s="105"/>
      <c r="CM35" s="105"/>
      <c r="CN35" s="105"/>
      <c r="CO35" s="105"/>
      <c r="CP35" s="105"/>
      <c r="CQ35" s="105"/>
      <c r="CR35" s="105"/>
      <c r="CS35" s="105"/>
      <c r="CT35" s="105"/>
      <c r="CU35" s="105"/>
      <c r="CV35" s="105"/>
      <c r="CW35" s="105"/>
      <c r="CX35" s="105"/>
      <c r="CY35" s="105"/>
      <c r="CZ35" s="105"/>
      <c r="DA35" s="105"/>
      <c r="DB35" s="105"/>
      <c r="DC35" s="105"/>
      <c r="DD35" s="105"/>
      <c r="DE35" s="105"/>
      <c r="DF35" s="105"/>
      <c r="DG35" s="105"/>
      <c r="DH35" s="105"/>
      <c r="DI35" s="105"/>
      <c r="DJ35" s="105"/>
      <c r="DK35" s="105"/>
      <c r="DL35" s="105"/>
      <c r="DM35" s="105"/>
      <c r="DN35" s="105"/>
      <c r="DO35" s="105"/>
      <c r="DP35" s="105"/>
      <c r="DQ35" s="105"/>
      <c r="DR35" s="105"/>
      <c r="DS35" s="105"/>
      <c r="DT35" s="105"/>
      <c r="DU35" s="105"/>
      <c r="DV35" s="105"/>
      <c r="DW35" s="105"/>
      <c r="DX35" s="105"/>
      <c r="DY35" s="105"/>
      <c r="DZ35" s="105"/>
      <c r="EA35" s="105"/>
      <c r="EB35" s="105"/>
      <c r="EC35" s="105"/>
      <c r="ED35" s="105"/>
      <c r="EE35" s="105"/>
      <c r="EF35" s="105"/>
      <c r="EG35" s="105"/>
      <c r="EH35" s="105"/>
      <c r="EI35" s="105"/>
      <c r="EJ35" s="105"/>
      <c r="EK35" s="105"/>
      <c r="EL35" s="105"/>
      <c r="EM35" s="105"/>
      <c r="EN35" s="105"/>
      <c r="EO35" s="105"/>
      <c r="EP35" s="105"/>
      <c r="EQ35" s="105"/>
      <c r="ER35" s="105"/>
      <c r="ES35" s="105"/>
      <c r="ET35" s="105"/>
      <c r="EU35" s="105"/>
      <c r="EV35" s="105"/>
      <c r="EW35" s="105"/>
      <c r="EX35" s="105"/>
      <c r="EY35" s="105"/>
      <c r="EZ35" s="105"/>
      <c r="FA35" s="105"/>
      <c r="FB35" s="105"/>
      <c r="FC35" s="105"/>
      <c r="FD35" s="105"/>
      <c r="FE35" s="105"/>
      <c r="FF35" s="105"/>
      <c r="FG35" s="105"/>
      <c r="FH35" s="105"/>
      <c r="FI35" s="105"/>
      <c r="FJ35" s="105"/>
      <c r="FK35" s="105"/>
      <c r="FL35" s="105"/>
    </row>
    <row r="36" spans="1:168" s="31" customFormat="1">
      <c r="A36" s="67" t="s">
        <v>62</v>
      </c>
      <c r="B36" s="29">
        <v>-0.02</v>
      </c>
      <c r="C36" s="29"/>
      <c r="D36" s="29">
        <f t="shared" ref="D36:I36" si="3">+D35/D8</f>
        <v>-2.0972494573367029E-2</v>
      </c>
      <c r="E36" s="29">
        <f t="shared" si="3"/>
        <v>-1.6018350745980955E-2</v>
      </c>
      <c r="F36" s="29">
        <f t="shared" si="3"/>
        <v>-1.4621143034663834E-2</v>
      </c>
      <c r="G36" s="29">
        <f t="shared" si="3"/>
        <v>-1.7761829197922678E-2</v>
      </c>
      <c r="H36" s="29">
        <f t="shared" si="3"/>
        <v>-2.5897753405271538E-2</v>
      </c>
      <c r="I36" s="29">
        <f t="shared" si="3"/>
        <v>-2.3091090209887411E-2</v>
      </c>
      <c r="J36" s="526"/>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c r="BO36" s="105"/>
      <c r="BP36" s="105"/>
      <c r="BQ36" s="105"/>
      <c r="BR36" s="105"/>
      <c r="BS36" s="105"/>
      <c r="BT36" s="105"/>
      <c r="BU36" s="105"/>
      <c r="BV36" s="105"/>
      <c r="BW36" s="105"/>
      <c r="BX36" s="105"/>
      <c r="BY36" s="105"/>
      <c r="BZ36" s="105"/>
      <c r="CA36" s="105"/>
      <c r="CB36" s="105"/>
      <c r="CC36" s="105"/>
      <c r="CD36" s="105"/>
      <c r="CE36" s="105"/>
      <c r="CF36" s="105"/>
      <c r="CG36" s="105"/>
      <c r="CH36" s="105"/>
      <c r="CI36" s="105"/>
      <c r="CJ36" s="105"/>
      <c r="CK36" s="105"/>
      <c r="CL36" s="105"/>
      <c r="CM36" s="105"/>
      <c r="CN36" s="105"/>
      <c r="CO36" s="105"/>
      <c r="CP36" s="105"/>
      <c r="CQ36" s="105"/>
      <c r="CR36" s="105"/>
      <c r="CS36" s="105"/>
      <c r="CT36" s="105"/>
      <c r="CU36" s="105"/>
      <c r="CV36" s="105"/>
      <c r="CW36" s="105"/>
      <c r="CX36" s="105"/>
      <c r="CY36" s="105"/>
      <c r="CZ36" s="105"/>
      <c r="DA36" s="105"/>
      <c r="DB36" s="105"/>
      <c r="DC36" s="105"/>
      <c r="DD36" s="105"/>
      <c r="DE36" s="105"/>
      <c r="DF36" s="105"/>
      <c r="DG36" s="105"/>
      <c r="DH36" s="105"/>
      <c r="DI36" s="105"/>
      <c r="DJ36" s="105"/>
      <c r="DK36" s="105"/>
      <c r="DL36" s="105"/>
      <c r="DM36" s="105"/>
      <c r="DN36" s="105"/>
      <c r="DO36" s="105"/>
      <c r="DP36" s="105"/>
      <c r="DQ36" s="105"/>
      <c r="DR36" s="105"/>
      <c r="DS36" s="105"/>
      <c r="DT36" s="105"/>
      <c r="DU36" s="105"/>
      <c r="DV36" s="105"/>
      <c r="DW36" s="105"/>
      <c r="DX36" s="105"/>
      <c r="DY36" s="105"/>
      <c r="DZ36" s="105"/>
      <c r="EA36" s="105"/>
      <c r="EB36" s="105"/>
      <c r="EC36" s="105"/>
      <c r="ED36" s="105"/>
      <c r="EE36" s="105"/>
      <c r="EF36" s="105"/>
      <c r="EG36" s="105"/>
      <c r="EH36" s="105"/>
      <c r="EI36" s="105"/>
      <c r="EJ36" s="105"/>
      <c r="EK36" s="105"/>
      <c r="EL36" s="105"/>
      <c r="EM36" s="105"/>
      <c r="EN36" s="105"/>
      <c r="EO36" s="105"/>
      <c r="EP36" s="105"/>
      <c r="EQ36" s="105"/>
      <c r="ER36" s="105"/>
      <c r="ES36" s="105"/>
      <c r="ET36" s="105"/>
      <c r="EU36" s="105"/>
      <c r="EV36" s="105"/>
      <c r="EW36" s="105"/>
      <c r="EX36" s="105"/>
      <c r="EY36" s="105"/>
      <c r="EZ36" s="105"/>
      <c r="FA36" s="105"/>
      <c r="FB36" s="105"/>
      <c r="FC36" s="105"/>
      <c r="FD36" s="105"/>
      <c r="FE36" s="105"/>
      <c r="FF36" s="105"/>
      <c r="FG36" s="105"/>
      <c r="FH36" s="105"/>
      <c r="FI36" s="105"/>
      <c r="FJ36" s="105"/>
      <c r="FK36" s="105"/>
      <c r="FL36" s="105"/>
    </row>
    <row r="37" spans="1:168" s="31" customFormat="1" ht="15" customHeight="1">
      <c r="A37" s="67" t="s">
        <v>67</v>
      </c>
      <c r="B37" s="202">
        <v>-7745</v>
      </c>
      <c r="C37" s="202"/>
      <c r="D37" s="202">
        <v>-21601</v>
      </c>
      <c r="E37" s="202">
        <f>'Y CF SEK'!D39</f>
        <v>-8024</v>
      </c>
      <c r="F37" s="202">
        <f>'Y CF SEK'!E39</f>
        <v>-8552</v>
      </c>
      <c r="G37" s="202">
        <f>'Y CF SEK'!F39</f>
        <v>-10323</v>
      </c>
      <c r="H37" s="202">
        <f>'Y CF SEK'!G39</f>
        <v>-14651</v>
      </c>
      <c r="I37" s="202">
        <f>'Y CF SEK'!H39</f>
        <v>-18276</v>
      </c>
      <c r="J37" s="533"/>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c r="BO37" s="105"/>
      <c r="BP37" s="105"/>
      <c r="BQ37" s="105"/>
      <c r="BR37" s="105"/>
      <c r="BS37" s="105"/>
      <c r="BT37" s="105"/>
      <c r="BU37" s="105"/>
      <c r="BV37" s="105"/>
      <c r="BW37" s="105"/>
      <c r="BX37" s="105"/>
      <c r="BY37" s="105"/>
      <c r="BZ37" s="105"/>
      <c r="CA37" s="105"/>
      <c r="CB37" s="105"/>
      <c r="CC37" s="105"/>
      <c r="CD37" s="105"/>
      <c r="CE37" s="105"/>
      <c r="CF37" s="105"/>
      <c r="CG37" s="105"/>
      <c r="CH37" s="105"/>
      <c r="CI37" s="105"/>
      <c r="CJ37" s="105"/>
      <c r="CK37" s="105"/>
      <c r="CL37" s="105"/>
      <c r="CM37" s="105"/>
      <c r="CN37" s="105"/>
      <c r="CO37" s="105"/>
      <c r="CP37" s="105"/>
      <c r="CQ37" s="105"/>
      <c r="CR37" s="105"/>
      <c r="CS37" s="105"/>
      <c r="CT37" s="105"/>
      <c r="CU37" s="105"/>
      <c r="CV37" s="105"/>
      <c r="CW37" s="105"/>
      <c r="CX37" s="105"/>
      <c r="CY37" s="105"/>
      <c r="CZ37" s="105"/>
      <c r="DA37" s="105"/>
      <c r="DB37" s="105"/>
      <c r="DC37" s="105"/>
      <c r="DD37" s="105"/>
      <c r="DE37" s="105"/>
      <c r="DF37" s="105"/>
      <c r="DG37" s="105"/>
      <c r="DH37" s="105"/>
      <c r="DI37" s="105"/>
      <c r="DJ37" s="105"/>
      <c r="DK37" s="105"/>
      <c r="DL37" s="105"/>
      <c r="DM37" s="105"/>
      <c r="DN37" s="105"/>
      <c r="DO37" s="105"/>
      <c r="DP37" s="105"/>
      <c r="DQ37" s="105"/>
      <c r="DR37" s="105"/>
      <c r="DS37" s="105"/>
      <c r="DT37" s="105"/>
      <c r="DU37" s="105"/>
      <c r="DV37" s="105"/>
      <c r="DW37" s="105"/>
      <c r="DX37" s="105"/>
      <c r="DY37" s="105"/>
      <c r="DZ37" s="105"/>
      <c r="EA37" s="105"/>
      <c r="EB37" s="105"/>
      <c r="EC37" s="105"/>
      <c r="ED37" s="105"/>
      <c r="EE37" s="105"/>
      <c r="EF37" s="105"/>
      <c r="EG37" s="105"/>
      <c r="EH37" s="105"/>
      <c r="EI37" s="105"/>
      <c r="EJ37" s="105"/>
      <c r="EK37" s="105"/>
      <c r="EL37" s="105"/>
      <c r="EM37" s="105"/>
      <c r="EN37" s="105"/>
      <c r="EO37" s="105"/>
      <c r="EP37" s="105"/>
      <c r="EQ37" s="105"/>
      <c r="ER37" s="105"/>
      <c r="ES37" s="105"/>
      <c r="ET37" s="105"/>
      <c r="EU37" s="105"/>
      <c r="EV37" s="105"/>
      <c r="EW37" s="105"/>
      <c r="EX37" s="105"/>
      <c r="EY37" s="105"/>
      <c r="EZ37" s="105"/>
      <c r="FA37" s="105"/>
      <c r="FB37" s="105"/>
      <c r="FC37" s="105"/>
      <c r="FD37" s="105"/>
      <c r="FE37" s="105"/>
      <c r="FF37" s="105"/>
      <c r="FG37" s="105"/>
      <c r="FH37" s="105"/>
      <c r="FI37" s="105"/>
      <c r="FJ37" s="105"/>
      <c r="FK37" s="105"/>
      <c r="FL37" s="105"/>
    </row>
    <row r="38" spans="1:168" s="31" customFormat="1">
      <c r="A38" s="67" t="s">
        <v>111</v>
      </c>
      <c r="B38" s="203">
        <v>-8255</v>
      </c>
      <c r="C38" s="203"/>
      <c r="D38" s="203">
        <v>-8496</v>
      </c>
      <c r="E38" s="203">
        <f>'Y CF SEK'!D32+'Y CF SEK'!D33</f>
        <v>-7663</v>
      </c>
      <c r="F38" s="203">
        <f>'Y CF SEK'!E32+'Y CF SEK'!E33</f>
        <v>-8506</v>
      </c>
      <c r="G38" s="203">
        <f>'Y CF SEK'!F32+'Y CF SEK'!F33</f>
        <v>-8889</v>
      </c>
      <c r="H38" s="203">
        <f>'Y CF SEK'!G32+'Y CF SEK'!G33</f>
        <v>-9250</v>
      </c>
      <c r="I38" s="203">
        <f>'Y CF SEK'!H32+'Y CF SEK'!H33</f>
        <v>-11211</v>
      </c>
      <c r="J38" s="451"/>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5"/>
      <c r="BQ38" s="105"/>
      <c r="BR38" s="105"/>
      <c r="BS38" s="105"/>
      <c r="BT38" s="105"/>
      <c r="BU38" s="105"/>
      <c r="BV38" s="105"/>
      <c r="BW38" s="105"/>
      <c r="BX38" s="105"/>
      <c r="BY38" s="105"/>
      <c r="BZ38" s="105"/>
      <c r="CA38" s="105"/>
      <c r="CB38" s="105"/>
      <c r="CC38" s="105"/>
      <c r="CD38" s="105"/>
      <c r="CE38" s="105"/>
      <c r="CF38" s="105"/>
      <c r="CG38" s="105"/>
      <c r="CH38" s="105"/>
      <c r="CI38" s="105"/>
      <c r="CJ38" s="105"/>
      <c r="CK38" s="105"/>
      <c r="CL38" s="105"/>
      <c r="CM38" s="105"/>
      <c r="CN38" s="105"/>
      <c r="CO38" s="105"/>
      <c r="CP38" s="105"/>
      <c r="CQ38" s="105"/>
      <c r="CR38" s="105"/>
      <c r="CS38" s="105"/>
      <c r="CT38" s="105"/>
      <c r="CU38" s="105"/>
      <c r="CV38" s="105"/>
      <c r="CW38" s="105"/>
      <c r="CX38" s="105"/>
      <c r="CY38" s="105"/>
      <c r="CZ38" s="105"/>
      <c r="DA38" s="105"/>
      <c r="DB38" s="105"/>
      <c r="DC38" s="105"/>
      <c r="DD38" s="105"/>
      <c r="DE38" s="105"/>
      <c r="DF38" s="105"/>
      <c r="DG38" s="105"/>
      <c r="DH38" s="105"/>
      <c r="DI38" s="105"/>
      <c r="DJ38" s="105"/>
      <c r="DK38" s="105"/>
      <c r="DL38" s="105"/>
      <c r="DM38" s="105"/>
      <c r="DN38" s="105"/>
      <c r="DO38" s="105"/>
      <c r="DP38" s="105"/>
      <c r="DQ38" s="105"/>
      <c r="DR38" s="105"/>
      <c r="DS38" s="105"/>
      <c r="DT38" s="105"/>
      <c r="DU38" s="105"/>
      <c r="DV38" s="105"/>
      <c r="DW38" s="105"/>
      <c r="DX38" s="105"/>
      <c r="DY38" s="105"/>
      <c r="DZ38" s="105"/>
      <c r="EA38" s="105"/>
      <c r="EB38" s="105"/>
      <c r="EC38" s="105"/>
      <c r="ED38" s="105"/>
      <c r="EE38" s="105"/>
      <c r="EF38" s="105"/>
      <c r="EG38" s="105"/>
      <c r="EH38" s="105"/>
      <c r="EI38" s="105"/>
      <c r="EJ38" s="105"/>
      <c r="EK38" s="105"/>
      <c r="EL38" s="105"/>
      <c r="EM38" s="105"/>
      <c r="EN38" s="105"/>
      <c r="EO38" s="105"/>
      <c r="EP38" s="105"/>
      <c r="EQ38" s="105"/>
      <c r="ER38" s="105"/>
      <c r="ES38" s="105"/>
      <c r="ET38" s="105"/>
      <c r="EU38" s="105"/>
      <c r="EV38" s="105"/>
      <c r="EW38" s="105"/>
      <c r="EX38" s="105"/>
      <c r="EY38" s="105"/>
      <c r="EZ38" s="105"/>
      <c r="FA38" s="105"/>
      <c r="FB38" s="105"/>
      <c r="FC38" s="105"/>
      <c r="FD38" s="105"/>
      <c r="FE38" s="105"/>
      <c r="FF38" s="105"/>
      <c r="FG38" s="105"/>
      <c r="FH38" s="105"/>
      <c r="FI38" s="105"/>
      <c r="FJ38" s="105"/>
      <c r="FK38" s="105"/>
      <c r="FL38" s="105"/>
    </row>
    <row r="39" spans="1:168" s="31" customFormat="1">
      <c r="A39" s="67" t="s">
        <v>68</v>
      </c>
      <c r="B39" s="203">
        <v>18856</v>
      </c>
      <c r="C39" s="203"/>
      <c r="D39" s="203">
        <v>14133</v>
      </c>
      <c r="E39" s="203">
        <f>SUM('Q CF SEK'!J65:M65)</f>
        <v>14625</v>
      </c>
      <c r="F39" s="203">
        <f>SUM('Q CF SEK'!N65:Q65)</f>
        <v>18910</v>
      </c>
      <c r="G39" s="203">
        <f>SUM('Q CF SEK'!R65:U65)</f>
        <v>19378</v>
      </c>
      <c r="H39" s="203">
        <f>SUM('Q CF SEK'!V65:Y65)</f>
        <v>17099</v>
      </c>
      <c r="I39" s="203">
        <f>SUM('Q CF SEK'!Z65:AC65)</f>
        <v>23192</v>
      </c>
      <c r="J39" s="451"/>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5"/>
      <c r="CA39" s="105"/>
      <c r="CB39" s="105"/>
      <c r="CC39" s="105"/>
      <c r="CD39" s="105"/>
      <c r="CE39" s="105"/>
      <c r="CF39" s="105"/>
      <c r="CG39" s="105"/>
      <c r="CH39" s="105"/>
      <c r="CI39" s="105"/>
      <c r="CJ39" s="105"/>
      <c r="CK39" s="105"/>
      <c r="CL39" s="105"/>
      <c r="CM39" s="105"/>
      <c r="CN39" s="105"/>
      <c r="CO39" s="105"/>
      <c r="CP39" s="105"/>
      <c r="CQ39" s="105"/>
      <c r="CR39" s="105"/>
      <c r="CS39" s="105"/>
      <c r="CT39" s="105"/>
      <c r="CU39" s="105"/>
      <c r="CV39" s="105"/>
      <c r="CW39" s="105"/>
      <c r="CX39" s="105"/>
      <c r="CY39" s="105"/>
      <c r="CZ39" s="105"/>
      <c r="DA39" s="105"/>
      <c r="DB39" s="105"/>
      <c r="DC39" s="105"/>
      <c r="DD39" s="105"/>
      <c r="DE39" s="105"/>
      <c r="DF39" s="105"/>
      <c r="DG39" s="105"/>
      <c r="DH39" s="105"/>
      <c r="DI39" s="105"/>
      <c r="DJ39" s="105"/>
      <c r="DK39" s="105"/>
      <c r="DL39" s="105"/>
      <c r="DM39" s="105"/>
      <c r="DN39" s="105"/>
      <c r="DO39" s="105"/>
      <c r="DP39" s="105"/>
      <c r="DQ39" s="105"/>
      <c r="DR39" s="105"/>
      <c r="DS39" s="105"/>
      <c r="DT39" s="105"/>
      <c r="DU39" s="105"/>
      <c r="DV39" s="105"/>
      <c r="DW39" s="105"/>
      <c r="DX39" s="105"/>
      <c r="DY39" s="105"/>
      <c r="DZ39" s="105"/>
      <c r="EA39" s="105"/>
      <c r="EB39" s="105"/>
      <c r="EC39" s="105"/>
      <c r="ED39" s="105"/>
      <c r="EE39" s="105"/>
      <c r="EF39" s="105"/>
      <c r="EG39" s="105"/>
      <c r="EH39" s="105"/>
      <c r="EI39" s="105"/>
      <c r="EJ39" s="105"/>
      <c r="EK39" s="105"/>
      <c r="EL39" s="105"/>
      <c r="EM39" s="105"/>
      <c r="EN39" s="105"/>
      <c r="EO39" s="105"/>
      <c r="EP39" s="105"/>
      <c r="EQ39" s="105"/>
      <c r="ER39" s="105"/>
      <c r="ES39" s="105"/>
      <c r="ET39" s="105"/>
      <c r="EU39" s="105"/>
      <c r="EV39" s="105"/>
      <c r="EW39" s="105"/>
      <c r="EX39" s="105"/>
      <c r="EY39" s="105"/>
      <c r="EZ39" s="105"/>
      <c r="FA39" s="105"/>
      <c r="FB39" s="105"/>
      <c r="FC39" s="105"/>
      <c r="FD39" s="105"/>
      <c r="FE39" s="105"/>
      <c r="FF39" s="105"/>
      <c r="FG39" s="105"/>
      <c r="FH39" s="105"/>
      <c r="FI39" s="105"/>
      <c r="FJ39" s="105"/>
      <c r="FK39" s="105"/>
      <c r="FL39" s="105"/>
    </row>
    <row r="40" spans="1:168" s="31" customFormat="1">
      <c r="A40" s="68"/>
      <c r="B40" s="296"/>
      <c r="C40" s="296"/>
      <c r="D40" s="296"/>
      <c r="E40" s="296"/>
      <c r="F40" s="296"/>
      <c r="G40" s="296"/>
      <c r="H40" s="296"/>
      <c r="I40" s="734"/>
      <c r="J40" s="606"/>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c r="CH40" s="105"/>
      <c r="CI40" s="105"/>
      <c r="CJ40" s="105"/>
      <c r="CK40" s="105"/>
      <c r="CL40" s="105"/>
      <c r="CM40" s="105"/>
      <c r="CN40" s="105"/>
      <c r="CO40" s="105"/>
      <c r="CP40" s="105"/>
      <c r="CQ40" s="105"/>
      <c r="CR40" s="105"/>
      <c r="CS40" s="105"/>
      <c r="CT40" s="105"/>
      <c r="CU40" s="105"/>
      <c r="CV40" s="105"/>
      <c r="CW40" s="105"/>
      <c r="CX40" s="105"/>
      <c r="CY40" s="105"/>
      <c r="CZ40" s="105"/>
      <c r="DA40" s="105"/>
      <c r="DB40" s="105"/>
      <c r="DC40" s="105"/>
      <c r="DD40" s="105"/>
      <c r="DE40" s="105"/>
      <c r="DF40" s="105"/>
      <c r="DG40" s="105"/>
      <c r="DH40" s="105"/>
      <c r="DI40" s="105"/>
      <c r="DJ40" s="105"/>
      <c r="DK40" s="105"/>
      <c r="DL40" s="105"/>
      <c r="DM40" s="105"/>
      <c r="DN40" s="105"/>
      <c r="DO40" s="105"/>
      <c r="DP40" s="105"/>
      <c r="DQ40" s="105"/>
      <c r="DR40" s="105"/>
      <c r="DS40" s="105"/>
      <c r="DT40" s="105"/>
      <c r="DU40" s="105"/>
      <c r="DV40" s="105"/>
      <c r="DW40" s="105"/>
      <c r="DX40" s="105"/>
      <c r="DY40" s="105"/>
      <c r="DZ40" s="105"/>
      <c r="EA40" s="105"/>
      <c r="EB40" s="105"/>
      <c r="EC40" s="105"/>
      <c r="ED40" s="105"/>
      <c r="EE40" s="105"/>
      <c r="EF40" s="105"/>
      <c r="EG40" s="105"/>
      <c r="EH40" s="105"/>
      <c r="EI40" s="105"/>
      <c r="EJ40" s="105"/>
      <c r="EK40" s="105"/>
      <c r="EL40" s="105"/>
      <c r="EM40" s="105"/>
      <c r="EN40" s="105"/>
      <c r="EO40" s="105"/>
      <c r="EP40" s="105"/>
      <c r="EQ40" s="105"/>
      <c r="ER40" s="105"/>
      <c r="ES40" s="105"/>
      <c r="ET40" s="105"/>
      <c r="EU40" s="105"/>
      <c r="EV40" s="105"/>
      <c r="EW40" s="105"/>
      <c r="EX40" s="105"/>
      <c r="EY40" s="105"/>
      <c r="EZ40" s="105"/>
      <c r="FA40" s="105"/>
      <c r="FB40" s="105"/>
      <c r="FC40" s="105"/>
      <c r="FD40" s="105"/>
      <c r="FE40" s="105"/>
      <c r="FF40" s="105"/>
      <c r="FG40" s="105"/>
      <c r="FH40" s="105"/>
      <c r="FI40" s="105"/>
      <c r="FJ40" s="105"/>
      <c r="FK40" s="105"/>
      <c r="FL40" s="105"/>
    </row>
    <row r="41" spans="1:168" s="31" customFormat="1" ht="15.6">
      <c r="A41" s="83" t="s">
        <v>509</v>
      </c>
      <c r="B41" s="359">
        <v>2017</v>
      </c>
      <c r="C41" s="608" t="s">
        <v>330</v>
      </c>
      <c r="D41" s="357">
        <v>2018</v>
      </c>
      <c r="E41" s="357">
        <f>E4</f>
        <v>2019</v>
      </c>
      <c r="F41" s="357">
        <f>F4</f>
        <v>2020</v>
      </c>
      <c r="G41" s="357">
        <f>G4</f>
        <v>2021</v>
      </c>
      <c r="H41" s="357">
        <f>H4</f>
        <v>2022</v>
      </c>
      <c r="I41" s="745">
        <v>2023</v>
      </c>
      <c r="J41" s="607"/>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c r="CE41" s="105"/>
      <c r="CF41" s="105"/>
      <c r="CG41" s="105"/>
      <c r="CH41" s="105"/>
      <c r="CI41" s="105"/>
      <c r="CJ41" s="105"/>
      <c r="CK41" s="105"/>
      <c r="CL41" s="105"/>
      <c r="CM41" s="105"/>
      <c r="CN41" s="105"/>
      <c r="CO41" s="105"/>
      <c r="CP41" s="105"/>
      <c r="CQ41" s="105"/>
      <c r="CR41" s="105"/>
      <c r="CS41" s="105"/>
      <c r="CT41" s="105"/>
      <c r="CU41" s="105"/>
      <c r="CV41" s="105"/>
      <c r="CW41" s="105"/>
      <c r="CX41" s="105"/>
      <c r="CY41" s="105"/>
      <c r="CZ41" s="105"/>
      <c r="DA41" s="105"/>
      <c r="DB41" s="105"/>
      <c r="DC41" s="105"/>
      <c r="DD41" s="105"/>
      <c r="DE41" s="105"/>
      <c r="DF41" s="105"/>
      <c r="DG41" s="105"/>
      <c r="DH41" s="105"/>
      <c r="DI41" s="105"/>
      <c r="DJ41" s="105"/>
      <c r="DK41" s="105"/>
      <c r="DL41" s="105"/>
      <c r="DM41" s="105"/>
      <c r="DN41" s="105"/>
      <c r="DO41" s="105"/>
      <c r="DP41" s="105"/>
      <c r="DQ41" s="105"/>
      <c r="DR41" s="105"/>
      <c r="DS41" s="105"/>
      <c r="DT41" s="105"/>
      <c r="DU41" s="105"/>
      <c r="DV41" s="105"/>
      <c r="DW41" s="105"/>
      <c r="DX41" s="105"/>
      <c r="DY41" s="105"/>
      <c r="DZ41" s="105"/>
      <c r="EA41" s="105"/>
      <c r="EB41" s="105"/>
      <c r="EC41" s="105"/>
      <c r="ED41" s="105"/>
      <c r="EE41" s="105"/>
      <c r="EF41" s="105"/>
      <c r="EG41" s="105"/>
      <c r="EH41" s="105"/>
      <c r="EI41" s="105"/>
      <c r="EJ41" s="105"/>
      <c r="EK41" s="105"/>
      <c r="EL41" s="105"/>
      <c r="EM41" s="105"/>
      <c r="EN41" s="105"/>
      <c r="EO41" s="105"/>
      <c r="EP41" s="105"/>
      <c r="EQ41" s="105"/>
      <c r="ER41" s="105"/>
      <c r="ES41" s="105"/>
      <c r="ET41" s="105"/>
      <c r="EU41" s="105"/>
      <c r="EV41" s="105"/>
      <c r="EW41" s="105"/>
      <c r="EX41" s="105"/>
      <c r="EY41" s="105"/>
      <c r="EZ41" s="105"/>
      <c r="FA41" s="105"/>
      <c r="FB41" s="105"/>
      <c r="FC41" s="105"/>
      <c r="FD41" s="105"/>
      <c r="FE41" s="105"/>
      <c r="FF41" s="105"/>
      <c r="FG41" s="105"/>
      <c r="FH41" s="105"/>
      <c r="FI41" s="105"/>
      <c r="FJ41" s="105"/>
      <c r="FK41" s="105"/>
      <c r="FL41" s="105"/>
    </row>
    <row r="42" spans="1:168" s="31" customFormat="1" ht="15.6">
      <c r="A42" s="67" t="s">
        <v>171</v>
      </c>
      <c r="B42" s="25">
        <f>'Y BS SEK'!B18</f>
        <v>126031</v>
      </c>
      <c r="C42" s="365" t="s">
        <v>331</v>
      </c>
      <c r="D42" s="25">
        <f>'Y BS SEK'!C18</f>
        <v>96670</v>
      </c>
      <c r="E42" s="25">
        <f>'Y BS SEK'!D18</f>
        <v>111722</v>
      </c>
      <c r="F42" s="25">
        <f>'Y BS SEK'!E18</f>
        <v>113366</v>
      </c>
      <c r="G42" s="25">
        <f>'Y BS SEK'!F18</f>
        <v>136683</v>
      </c>
      <c r="H42" s="25">
        <f>'Y BS SEK'!G18</f>
        <v>172301</v>
      </c>
      <c r="I42" s="25">
        <f>'Y BS SEK'!H18</f>
        <v>182684</v>
      </c>
      <c r="J42" s="524"/>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c r="AS42" s="105"/>
      <c r="AT42" s="105"/>
      <c r="AU42" s="105"/>
      <c r="AV42" s="105"/>
      <c r="AW42" s="105"/>
      <c r="AX42" s="105"/>
      <c r="AY42" s="105"/>
      <c r="AZ42" s="105"/>
      <c r="BA42" s="105"/>
      <c r="BB42" s="105"/>
      <c r="BC42" s="105"/>
      <c r="BD42" s="105"/>
      <c r="BE42" s="105"/>
      <c r="BF42" s="105"/>
      <c r="BG42" s="105"/>
      <c r="BH42" s="105"/>
      <c r="BI42" s="105"/>
      <c r="BJ42" s="105"/>
      <c r="BK42" s="105"/>
      <c r="BL42" s="105"/>
      <c r="BM42" s="105"/>
      <c r="BN42" s="105"/>
      <c r="BO42" s="105"/>
      <c r="BP42" s="105"/>
      <c r="BQ42" s="105"/>
      <c r="BR42" s="105"/>
      <c r="BS42" s="105"/>
      <c r="BT42" s="105"/>
      <c r="BU42" s="105"/>
      <c r="BV42" s="105"/>
      <c r="BW42" s="105"/>
      <c r="BX42" s="105"/>
      <c r="BY42" s="105"/>
      <c r="BZ42" s="105"/>
      <c r="CA42" s="105"/>
      <c r="CB42" s="105"/>
      <c r="CC42" s="105"/>
      <c r="CD42" s="105"/>
      <c r="CE42" s="105"/>
      <c r="CF42" s="105"/>
      <c r="CG42" s="105"/>
      <c r="CH42" s="105"/>
      <c r="CI42" s="105"/>
      <c r="CJ42" s="105"/>
      <c r="CK42" s="105"/>
      <c r="CL42" s="105"/>
      <c r="CM42" s="105"/>
      <c r="CN42" s="105"/>
      <c r="CO42" s="105"/>
      <c r="CP42" s="105"/>
      <c r="CQ42" s="105"/>
      <c r="CR42" s="105"/>
      <c r="CS42" s="105"/>
      <c r="CT42" s="105"/>
      <c r="CU42" s="105"/>
      <c r="CV42" s="105"/>
      <c r="CW42" s="105"/>
      <c r="CX42" s="105"/>
      <c r="CY42" s="105"/>
      <c r="CZ42" s="105"/>
      <c r="DA42" s="105"/>
      <c r="DB42" s="105"/>
      <c r="DC42" s="105"/>
      <c r="DD42" s="105"/>
      <c r="DE42" s="105"/>
      <c r="DF42" s="105"/>
      <c r="DG42" s="105"/>
      <c r="DH42" s="105"/>
      <c r="DI42" s="105"/>
      <c r="DJ42" s="105"/>
      <c r="DK42" s="105"/>
      <c r="DL42" s="105"/>
      <c r="DM42" s="105"/>
      <c r="DN42" s="105"/>
      <c r="DO42" s="105"/>
      <c r="DP42" s="105"/>
      <c r="DQ42" s="105"/>
      <c r="DR42" s="105"/>
      <c r="DS42" s="105"/>
      <c r="DT42" s="105"/>
      <c r="DU42" s="105"/>
      <c r="DV42" s="105"/>
      <c r="DW42" s="105"/>
      <c r="DX42" s="105"/>
      <c r="DY42" s="105"/>
      <c r="DZ42" s="105"/>
      <c r="EA42" s="105"/>
      <c r="EB42" s="105"/>
      <c r="EC42" s="105"/>
      <c r="ED42" s="105"/>
      <c r="EE42" s="105"/>
      <c r="EF42" s="105"/>
      <c r="EG42" s="105"/>
      <c r="EH42" s="105"/>
      <c r="EI42" s="105"/>
      <c r="EJ42" s="105"/>
      <c r="EK42" s="105"/>
      <c r="EL42" s="105"/>
      <c r="EM42" s="105"/>
      <c r="EN42" s="105"/>
      <c r="EO42" s="105"/>
      <c r="EP42" s="105"/>
      <c r="EQ42" s="105"/>
      <c r="ER42" s="105"/>
      <c r="ES42" s="105"/>
      <c r="ET42" s="105"/>
      <c r="EU42" s="105"/>
      <c r="EV42" s="105"/>
      <c r="EW42" s="105"/>
      <c r="EX42" s="105"/>
      <c r="EY42" s="105"/>
      <c r="EZ42" s="105"/>
      <c r="FA42" s="105"/>
      <c r="FB42" s="105"/>
      <c r="FC42" s="105"/>
      <c r="FD42" s="105"/>
      <c r="FE42" s="105"/>
      <c r="FF42" s="105"/>
      <c r="FG42" s="105"/>
      <c r="FH42" s="105"/>
      <c r="FI42" s="105"/>
      <c r="FJ42" s="105"/>
      <c r="FK42" s="105"/>
      <c r="FL42" s="105"/>
    </row>
    <row r="43" spans="1:168" s="52" customFormat="1" ht="15.6">
      <c r="A43" s="67" t="s">
        <v>172</v>
      </c>
      <c r="B43" s="400">
        <v>0.68</v>
      </c>
      <c r="C43" s="366" t="s">
        <v>331</v>
      </c>
      <c r="D43" s="400">
        <v>0.99</v>
      </c>
      <c r="E43" s="400">
        <v>0.98</v>
      </c>
      <c r="F43" s="400">
        <v>0.86</v>
      </c>
      <c r="G43" s="400">
        <v>0.88</v>
      </c>
      <c r="H43" s="400">
        <v>0.91</v>
      </c>
      <c r="I43" s="295">
        <v>0.94</v>
      </c>
      <c r="J43" s="534"/>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c r="AQ43" s="105"/>
      <c r="AR43" s="105"/>
      <c r="AS43" s="105"/>
      <c r="AT43" s="105"/>
      <c r="AU43" s="105"/>
      <c r="AV43" s="105"/>
      <c r="AW43" s="105"/>
      <c r="AX43" s="105"/>
      <c r="AY43" s="105"/>
      <c r="AZ43" s="105"/>
      <c r="BA43" s="105"/>
      <c r="BB43" s="105"/>
      <c r="BC43" s="105"/>
      <c r="BD43" s="105"/>
      <c r="BE43" s="105"/>
      <c r="BF43" s="105"/>
      <c r="BG43" s="105"/>
      <c r="BH43" s="105"/>
      <c r="BI43" s="105"/>
      <c r="BJ43" s="105"/>
      <c r="BK43" s="105"/>
      <c r="BL43" s="105"/>
      <c r="BM43" s="105"/>
      <c r="BN43" s="105"/>
      <c r="BO43" s="105"/>
      <c r="BP43" s="105"/>
      <c r="BQ43" s="105"/>
      <c r="BR43" s="105"/>
      <c r="BS43" s="105"/>
      <c r="BT43" s="105"/>
      <c r="BU43" s="105"/>
      <c r="BV43" s="105"/>
      <c r="BW43" s="105"/>
      <c r="BX43" s="105"/>
      <c r="BY43" s="105"/>
      <c r="BZ43" s="105"/>
      <c r="CA43" s="105"/>
      <c r="CB43" s="105"/>
      <c r="CC43" s="105"/>
      <c r="CD43" s="105"/>
      <c r="CE43" s="105"/>
      <c r="CF43" s="105"/>
      <c r="CG43" s="105"/>
      <c r="CH43" s="105"/>
      <c r="CI43" s="105"/>
      <c r="CJ43" s="105"/>
      <c r="CK43" s="105"/>
      <c r="CL43" s="105"/>
      <c r="CM43" s="105"/>
      <c r="CN43" s="105"/>
      <c r="CO43" s="105"/>
      <c r="CP43" s="105"/>
      <c r="CQ43" s="105"/>
      <c r="CR43" s="105"/>
      <c r="CS43" s="105"/>
      <c r="CT43" s="105"/>
      <c r="CU43" s="105"/>
      <c r="CV43" s="105"/>
      <c r="CW43" s="105"/>
      <c r="CX43" s="105"/>
      <c r="CY43" s="105"/>
      <c r="CZ43" s="105"/>
      <c r="DA43" s="105"/>
      <c r="DB43" s="105"/>
      <c r="DC43" s="105"/>
      <c r="DD43" s="105"/>
      <c r="DE43" s="105"/>
      <c r="DF43" s="105"/>
      <c r="DG43" s="105"/>
      <c r="DH43" s="105"/>
      <c r="DI43" s="105"/>
      <c r="DJ43" s="105"/>
      <c r="DK43" s="105"/>
      <c r="DL43" s="105"/>
      <c r="DM43" s="105"/>
      <c r="DN43" s="105"/>
      <c r="DO43" s="105"/>
      <c r="DP43" s="105"/>
      <c r="DQ43" s="105"/>
      <c r="DR43" s="105"/>
      <c r="DS43" s="105"/>
      <c r="DT43" s="105"/>
      <c r="DU43" s="105"/>
      <c r="DV43" s="105"/>
      <c r="DW43" s="105"/>
      <c r="DX43" s="105"/>
      <c r="DY43" s="105"/>
      <c r="DZ43" s="105"/>
      <c r="EA43" s="105"/>
      <c r="EB43" s="105"/>
      <c r="EC43" s="105"/>
      <c r="ED43" s="105"/>
      <c r="EE43" s="105"/>
      <c r="EF43" s="105"/>
      <c r="EG43" s="105"/>
      <c r="EH43" s="105"/>
      <c r="EI43" s="105"/>
      <c r="EJ43" s="105"/>
      <c r="EK43" s="105"/>
      <c r="EL43" s="105"/>
      <c r="EM43" s="105"/>
      <c r="EN43" s="105"/>
      <c r="EO43" s="105"/>
      <c r="EP43" s="105"/>
      <c r="EQ43" s="105"/>
      <c r="ER43" s="105"/>
      <c r="ES43" s="105"/>
      <c r="ET43" s="105"/>
      <c r="EU43" s="105"/>
      <c r="EV43" s="105"/>
      <c r="EW43" s="105"/>
      <c r="EX43" s="105"/>
      <c r="EY43" s="105"/>
      <c r="EZ43" s="105"/>
      <c r="FA43" s="105"/>
      <c r="FB43" s="105"/>
      <c r="FC43" s="105"/>
      <c r="FD43" s="105"/>
      <c r="FE43" s="105"/>
      <c r="FF43" s="105"/>
      <c r="FG43" s="105"/>
      <c r="FH43" s="105"/>
      <c r="FI43" s="105"/>
      <c r="FJ43" s="105"/>
      <c r="FK43" s="105"/>
      <c r="FL43" s="105"/>
    </row>
    <row r="44" spans="1:168" s="35" customFormat="1">
      <c r="A44" s="67" t="s">
        <v>380</v>
      </c>
      <c r="B44" s="61">
        <v>64096</v>
      </c>
      <c r="C44" s="61"/>
      <c r="D44" s="16">
        <v>64945</v>
      </c>
      <c r="E44" s="16">
        <v>72732</v>
      </c>
      <c r="F44" s="16">
        <v>83649</v>
      </c>
      <c r="G44" s="16">
        <v>87537</v>
      </c>
      <c r="H44" s="16">
        <v>106054</v>
      </c>
      <c r="I44" s="203">
        <v>125133</v>
      </c>
      <c r="J44" s="451"/>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c r="BT44" s="105"/>
      <c r="BU44" s="105"/>
      <c r="BV44" s="105"/>
      <c r="BW44" s="105"/>
      <c r="BX44" s="105"/>
      <c r="BY44" s="105"/>
      <c r="BZ44" s="105"/>
      <c r="CA44" s="105"/>
      <c r="CB44" s="105"/>
      <c r="CC44" s="105"/>
      <c r="CD44" s="105"/>
      <c r="CE44" s="105"/>
      <c r="CF44" s="105"/>
      <c r="CG44" s="105"/>
      <c r="CH44" s="105"/>
      <c r="CI44" s="105"/>
      <c r="CJ44" s="105"/>
      <c r="CK44" s="105"/>
      <c r="CL44" s="105"/>
      <c r="CM44" s="105"/>
      <c r="CN44" s="105"/>
      <c r="CO44" s="105"/>
      <c r="CP44" s="105"/>
      <c r="CQ44" s="105"/>
      <c r="CR44" s="105"/>
      <c r="CS44" s="105"/>
      <c r="CT44" s="105"/>
      <c r="CU44" s="105"/>
      <c r="CV44" s="105"/>
      <c r="CW44" s="105"/>
      <c r="CX44" s="105"/>
      <c r="CY44" s="105"/>
      <c r="CZ44" s="105"/>
      <c r="DA44" s="105"/>
      <c r="DB44" s="105"/>
      <c r="DC44" s="105"/>
      <c r="DD44" s="105"/>
      <c r="DE44" s="105"/>
      <c r="DF44" s="105"/>
      <c r="DG44" s="105"/>
      <c r="DH44" s="105"/>
      <c r="DI44" s="105"/>
      <c r="DJ44" s="105"/>
      <c r="DK44" s="105"/>
      <c r="DL44" s="105"/>
      <c r="DM44" s="105"/>
      <c r="DN44" s="105"/>
      <c r="DO44" s="105"/>
      <c r="DP44" s="105"/>
      <c r="DQ44" s="105"/>
      <c r="DR44" s="105"/>
      <c r="DS44" s="105"/>
      <c r="DT44" s="105"/>
      <c r="DU44" s="105"/>
      <c r="DV44" s="105"/>
      <c r="DW44" s="105"/>
      <c r="DX44" s="105"/>
      <c r="DY44" s="105"/>
      <c r="DZ44" s="105"/>
      <c r="EA44" s="105"/>
      <c r="EB44" s="105"/>
      <c r="EC44" s="105"/>
      <c r="ED44" s="105"/>
      <c r="EE44" s="105"/>
      <c r="EF44" s="105"/>
      <c r="EG44" s="105"/>
      <c r="EH44" s="105"/>
      <c r="EI44" s="105"/>
      <c r="EJ44" s="105"/>
      <c r="EK44" s="105"/>
      <c r="EL44" s="105"/>
      <c r="EM44" s="105"/>
      <c r="EN44" s="105"/>
      <c r="EO44" s="105"/>
      <c r="EP44" s="105"/>
      <c r="EQ44" s="105"/>
      <c r="ER44" s="105"/>
      <c r="ES44" s="105"/>
      <c r="ET44" s="105"/>
      <c r="EU44" s="105"/>
      <c r="EV44" s="105"/>
      <c r="EW44" s="105"/>
      <c r="EX44" s="105"/>
      <c r="EY44" s="105"/>
      <c r="EZ44" s="105"/>
      <c r="FA44" s="105"/>
      <c r="FB44" s="105"/>
      <c r="FC44" s="105"/>
      <c r="FD44" s="105"/>
      <c r="FE44" s="105"/>
      <c r="FF44" s="105"/>
      <c r="FG44" s="105"/>
      <c r="FH44" s="105"/>
      <c r="FI44" s="105"/>
      <c r="FJ44" s="105"/>
      <c r="FK44" s="105"/>
      <c r="FL44" s="105"/>
    </row>
    <row r="45" spans="1:168" s="11" customFormat="1">
      <c r="A45" s="67" t="s">
        <v>381</v>
      </c>
      <c r="B45" s="295">
        <f>B8/B44</f>
        <v>1.336323639540689</v>
      </c>
      <c r="C45" s="295"/>
      <c r="D45" s="295">
        <f t="shared" ref="D45:I45" si="4">D8/D44</f>
        <v>1.468365540072369</v>
      </c>
      <c r="E45" s="295">
        <f t="shared" si="4"/>
        <v>1.4265522741021834</v>
      </c>
      <c r="F45" s="295">
        <f t="shared" si="4"/>
        <v>1.1929251993448815</v>
      </c>
      <c r="G45" s="295">
        <f t="shared" si="4"/>
        <v>1.2670299416246844</v>
      </c>
      <c r="H45" s="295">
        <f t="shared" si="4"/>
        <v>1.3325758575819866</v>
      </c>
      <c r="I45" s="295">
        <f t="shared" si="4"/>
        <v>1.3798438461476989</v>
      </c>
      <c r="J45" s="534"/>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5"/>
      <c r="AT45" s="105"/>
      <c r="AU45" s="105"/>
      <c r="AV45" s="105"/>
      <c r="AW45" s="105"/>
      <c r="AX45" s="105"/>
      <c r="AY45" s="105"/>
      <c r="AZ45" s="105"/>
      <c r="BA45" s="105"/>
      <c r="BB45" s="105"/>
      <c r="BC45" s="105"/>
      <c r="BD45" s="105"/>
      <c r="BE45" s="105"/>
      <c r="BF45" s="105"/>
      <c r="BG45" s="105"/>
      <c r="BH45" s="105"/>
      <c r="BI45" s="105"/>
      <c r="BJ45" s="105"/>
      <c r="BK45" s="105"/>
      <c r="BL45" s="105"/>
      <c r="BM45" s="105"/>
      <c r="BN45" s="105"/>
      <c r="BO45" s="105"/>
      <c r="BP45" s="105"/>
      <c r="BQ45" s="105"/>
      <c r="BR45" s="105"/>
      <c r="BS45" s="105"/>
      <c r="BT45" s="105"/>
      <c r="BU45" s="105"/>
      <c r="BV45" s="105"/>
      <c r="BW45" s="105"/>
      <c r="BX45" s="105"/>
      <c r="BY45" s="105"/>
      <c r="BZ45" s="105"/>
      <c r="CA45" s="105"/>
      <c r="CB45" s="105"/>
      <c r="CC45" s="105"/>
      <c r="CD45" s="105"/>
      <c r="CE45" s="105"/>
      <c r="CF45" s="105"/>
      <c r="CG45" s="105"/>
      <c r="CH45" s="105"/>
      <c r="CI45" s="105"/>
      <c r="CJ45" s="105"/>
      <c r="CK45" s="105"/>
      <c r="CL45" s="105"/>
      <c r="CM45" s="105"/>
      <c r="CN45" s="105"/>
      <c r="CO45" s="105"/>
      <c r="CP45" s="105"/>
      <c r="CQ45" s="105"/>
      <c r="CR45" s="105"/>
      <c r="CS45" s="105"/>
      <c r="CT45" s="105"/>
      <c r="CU45" s="105"/>
      <c r="CV45" s="105"/>
      <c r="CW45" s="105"/>
      <c r="CX45" s="105"/>
      <c r="CY45" s="105"/>
      <c r="CZ45" s="105"/>
      <c r="DA45" s="105"/>
      <c r="DB45" s="105"/>
      <c r="DC45" s="105"/>
      <c r="DD45" s="105"/>
      <c r="DE45" s="105"/>
      <c r="DF45" s="105"/>
      <c r="DG45" s="105"/>
      <c r="DH45" s="105"/>
      <c r="DI45" s="105"/>
      <c r="DJ45" s="105"/>
      <c r="DK45" s="105"/>
      <c r="DL45" s="105"/>
      <c r="DM45" s="105"/>
      <c r="DN45" s="105"/>
      <c r="DO45" s="105"/>
      <c r="DP45" s="105"/>
      <c r="DQ45" s="105"/>
      <c r="DR45" s="105"/>
      <c r="DS45" s="105"/>
      <c r="DT45" s="105"/>
      <c r="DU45" s="105"/>
      <c r="DV45" s="105"/>
      <c r="DW45" s="105"/>
      <c r="DX45" s="105"/>
      <c r="DY45" s="105"/>
      <c r="DZ45" s="105"/>
      <c r="EA45" s="105"/>
      <c r="EB45" s="105"/>
      <c r="EC45" s="105"/>
      <c r="ED45" s="105"/>
      <c r="EE45" s="105"/>
      <c r="EF45" s="105"/>
      <c r="EG45" s="105"/>
      <c r="EH45" s="105"/>
      <c r="EI45" s="105"/>
      <c r="EJ45" s="105"/>
      <c r="EK45" s="105"/>
      <c r="EL45" s="105"/>
      <c r="EM45" s="105"/>
      <c r="EN45" s="105"/>
      <c r="EO45" s="105"/>
      <c r="EP45" s="105"/>
      <c r="EQ45" s="105"/>
      <c r="ER45" s="105"/>
      <c r="ES45" s="105"/>
      <c r="ET45" s="105"/>
      <c r="EU45" s="105"/>
      <c r="EV45" s="105"/>
      <c r="EW45" s="105"/>
      <c r="EX45" s="105"/>
      <c r="EY45" s="105"/>
      <c r="EZ45" s="105"/>
      <c r="FA45" s="105"/>
      <c r="FB45" s="105"/>
      <c r="FC45" s="105"/>
      <c r="FD45" s="105"/>
      <c r="FE45" s="105"/>
      <c r="FF45" s="105"/>
      <c r="FG45" s="105"/>
      <c r="FH45" s="105"/>
      <c r="FI45" s="105"/>
      <c r="FJ45" s="105"/>
      <c r="FK45" s="105"/>
      <c r="FL45" s="105"/>
    </row>
    <row r="46" spans="1:168" s="11" customFormat="1">
      <c r="A46" s="67" t="s">
        <v>382</v>
      </c>
      <c r="B46" s="356">
        <f>'APMs calculated'!B36</f>
        <v>0.2930760109835247</v>
      </c>
      <c r="C46" s="356"/>
      <c r="D46" s="356">
        <f>'APMs calculated'!H36</f>
        <v>0.32541381168681194</v>
      </c>
      <c r="E46" s="356">
        <f>'APMs calculated'!L36</f>
        <v>0.3025353352032118</v>
      </c>
      <c r="F46" s="356">
        <f>'APMs calculated'!P36</f>
        <v>0.23076187402120765</v>
      </c>
      <c r="G46" s="356">
        <f>'APMs calculated'!T36</f>
        <v>0.27185076024995147</v>
      </c>
      <c r="H46" s="356">
        <f>'APMs calculated'!X36</f>
        <v>0.28717445829483096</v>
      </c>
      <c r="I46" s="356">
        <f>'APMs calculated'!AB36</f>
        <v>0.29992887567628046</v>
      </c>
      <c r="J46" s="53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5"/>
      <c r="BR46" s="105"/>
      <c r="BS46" s="105"/>
      <c r="BT46" s="105"/>
      <c r="BU46" s="105"/>
      <c r="BV46" s="105"/>
      <c r="BW46" s="105"/>
      <c r="BX46" s="105"/>
      <c r="BY46" s="105"/>
      <c r="BZ46" s="105"/>
      <c r="CA46" s="105"/>
      <c r="CB46" s="105"/>
      <c r="CC46" s="105"/>
      <c r="CD46" s="105"/>
      <c r="CE46" s="105"/>
      <c r="CF46" s="105"/>
      <c r="CG46" s="105"/>
      <c r="CH46" s="105"/>
      <c r="CI46" s="105"/>
      <c r="CJ46" s="105"/>
      <c r="CK46" s="105"/>
      <c r="CL46" s="105"/>
      <c r="CM46" s="105"/>
      <c r="CN46" s="105"/>
      <c r="CO46" s="105"/>
      <c r="CP46" s="105"/>
      <c r="CQ46" s="105"/>
      <c r="CR46" s="105"/>
      <c r="CS46" s="105"/>
      <c r="CT46" s="105"/>
      <c r="CU46" s="105"/>
      <c r="CV46" s="105"/>
      <c r="CW46" s="105"/>
      <c r="CX46" s="105"/>
      <c r="CY46" s="105"/>
      <c r="CZ46" s="105"/>
      <c r="DA46" s="105"/>
      <c r="DB46" s="105"/>
      <c r="DC46" s="105"/>
      <c r="DD46" s="105"/>
      <c r="DE46" s="105"/>
      <c r="DF46" s="105"/>
      <c r="DG46" s="105"/>
      <c r="DH46" s="105"/>
      <c r="DI46" s="105"/>
      <c r="DJ46" s="105"/>
      <c r="DK46" s="105"/>
      <c r="DL46" s="105"/>
      <c r="DM46" s="105"/>
      <c r="DN46" s="105"/>
      <c r="DO46" s="105"/>
      <c r="DP46" s="105"/>
      <c r="DQ46" s="105"/>
      <c r="DR46" s="105"/>
      <c r="DS46" s="105"/>
      <c r="DT46" s="105"/>
      <c r="DU46" s="105"/>
      <c r="DV46" s="105"/>
      <c r="DW46" s="105"/>
      <c r="DX46" s="105"/>
      <c r="DY46" s="105"/>
      <c r="DZ46" s="105"/>
      <c r="EA46" s="105"/>
      <c r="EB46" s="105"/>
      <c r="EC46" s="105"/>
      <c r="ED46" s="105"/>
      <c r="EE46" s="105"/>
      <c r="EF46" s="105"/>
      <c r="EG46" s="105"/>
      <c r="EH46" s="105"/>
      <c r="EI46" s="105"/>
      <c r="EJ46" s="105"/>
      <c r="EK46" s="105"/>
      <c r="EL46" s="105"/>
      <c r="EM46" s="105"/>
      <c r="EN46" s="105"/>
      <c r="EO46" s="105"/>
      <c r="EP46" s="105"/>
      <c r="EQ46" s="105"/>
      <c r="ER46" s="105"/>
      <c r="ES46" s="105"/>
      <c r="ET46" s="105"/>
      <c r="EU46" s="105"/>
      <c r="EV46" s="105"/>
      <c r="EW46" s="105"/>
      <c r="EX46" s="105"/>
      <c r="EY46" s="105"/>
      <c r="EZ46" s="105"/>
      <c r="FA46" s="105"/>
      <c r="FB46" s="105"/>
      <c r="FC46" s="105"/>
      <c r="FD46" s="105"/>
      <c r="FE46" s="105"/>
      <c r="FF46" s="105"/>
      <c r="FG46" s="105"/>
      <c r="FH46" s="105"/>
      <c r="FI46" s="105"/>
      <c r="FJ46" s="105"/>
      <c r="FK46" s="105"/>
      <c r="FL46" s="105"/>
    </row>
    <row r="47" spans="1:168" s="11" customFormat="1" ht="15.6">
      <c r="A47" s="67" t="s">
        <v>244</v>
      </c>
      <c r="B47" s="300">
        <f>-'Q BS SEK'!E46</f>
        <v>2466</v>
      </c>
      <c r="C47" s="366" t="s">
        <v>331</v>
      </c>
      <c r="D47" s="300">
        <f>-'Q BS SEK'!I46</f>
        <v>6702</v>
      </c>
      <c r="E47" s="300">
        <f>-'Y BS SEK'!D46</f>
        <v>12013</v>
      </c>
      <c r="F47" s="300">
        <f>-'Y BS SEK'!E46</f>
        <v>16421</v>
      </c>
      <c r="G47" s="300">
        <f>-'Y BS SEK'!F46</f>
        <v>8151</v>
      </c>
      <c r="H47" s="300">
        <f>-'Y BS SEK'!G46</f>
        <v>26570</v>
      </c>
      <c r="I47" s="300">
        <f>-'Y BS SEK'!H46</f>
        <v>23441</v>
      </c>
      <c r="J47" s="536"/>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5"/>
      <c r="AS47" s="105"/>
      <c r="AT47" s="105"/>
      <c r="AU47" s="105"/>
      <c r="AV47" s="105"/>
      <c r="AW47" s="105"/>
      <c r="AX47" s="105"/>
      <c r="AY47" s="105"/>
      <c r="AZ47" s="105"/>
      <c r="BA47" s="105"/>
      <c r="BB47" s="105"/>
      <c r="BC47" s="105"/>
      <c r="BD47" s="105"/>
      <c r="BE47" s="105"/>
      <c r="BF47" s="105"/>
      <c r="BG47" s="105"/>
      <c r="BH47" s="105"/>
      <c r="BI47" s="105"/>
      <c r="BJ47" s="105"/>
      <c r="BK47" s="105"/>
      <c r="BL47" s="105"/>
      <c r="BM47" s="105"/>
      <c r="BN47" s="105"/>
      <c r="BO47" s="105"/>
      <c r="BP47" s="105"/>
      <c r="BQ47" s="105"/>
      <c r="BR47" s="105"/>
      <c r="BS47" s="105"/>
      <c r="BT47" s="105"/>
      <c r="BU47" s="105"/>
      <c r="BV47" s="105"/>
      <c r="BW47" s="105"/>
      <c r="BX47" s="105"/>
      <c r="BY47" s="105"/>
      <c r="BZ47" s="105"/>
      <c r="CA47" s="105"/>
      <c r="CB47" s="105"/>
      <c r="CC47" s="105"/>
      <c r="CD47" s="105"/>
      <c r="CE47" s="105"/>
      <c r="CF47" s="105"/>
      <c r="CG47" s="105"/>
      <c r="CH47" s="105"/>
      <c r="CI47" s="105"/>
      <c r="CJ47" s="105"/>
      <c r="CK47" s="105"/>
      <c r="CL47" s="105"/>
      <c r="CM47" s="105"/>
      <c r="CN47" s="105"/>
      <c r="CO47" s="105"/>
      <c r="CP47" s="105"/>
      <c r="CQ47" s="105"/>
      <c r="CR47" s="105"/>
      <c r="CS47" s="105"/>
      <c r="CT47" s="105"/>
      <c r="CU47" s="105"/>
      <c r="CV47" s="105"/>
      <c r="CW47" s="105"/>
      <c r="CX47" s="105"/>
      <c r="CY47" s="105"/>
      <c r="CZ47" s="105"/>
      <c r="DA47" s="105"/>
      <c r="DB47" s="105"/>
      <c r="DC47" s="105"/>
      <c r="DD47" s="105"/>
      <c r="DE47" s="105"/>
      <c r="DF47" s="105"/>
      <c r="DG47" s="105"/>
      <c r="DH47" s="105"/>
      <c r="DI47" s="105"/>
      <c r="DJ47" s="105"/>
      <c r="DK47" s="105"/>
      <c r="DL47" s="105"/>
      <c r="DM47" s="105"/>
      <c r="DN47" s="105"/>
      <c r="DO47" s="105"/>
      <c r="DP47" s="105"/>
      <c r="DQ47" s="105"/>
      <c r="DR47" s="105"/>
      <c r="DS47" s="105"/>
      <c r="DT47" s="105"/>
      <c r="DU47" s="105"/>
      <c r="DV47" s="105"/>
      <c r="DW47" s="105"/>
      <c r="DX47" s="105"/>
      <c r="DY47" s="105"/>
      <c r="DZ47" s="105"/>
      <c r="EA47" s="105"/>
      <c r="EB47" s="105"/>
      <c r="EC47" s="105"/>
      <c r="ED47" s="105"/>
      <c r="EE47" s="105"/>
      <c r="EF47" s="105"/>
      <c r="EG47" s="105"/>
      <c r="EH47" s="105"/>
      <c r="EI47" s="105"/>
      <c r="EJ47" s="105"/>
      <c r="EK47" s="105"/>
      <c r="EL47" s="105"/>
      <c r="EM47" s="105"/>
      <c r="EN47" s="105"/>
      <c r="EO47" s="105"/>
      <c r="EP47" s="105"/>
      <c r="EQ47" s="105"/>
      <c r="ER47" s="105"/>
      <c r="ES47" s="105"/>
      <c r="ET47" s="105"/>
      <c r="EU47" s="105"/>
      <c r="EV47" s="105"/>
      <c r="EW47" s="105"/>
      <c r="EX47" s="105"/>
      <c r="EY47" s="105"/>
      <c r="EZ47" s="105"/>
      <c r="FA47" s="105"/>
      <c r="FB47" s="105"/>
      <c r="FC47" s="105"/>
      <c r="FD47" s="105"/>
      <c r="FE47" s="105"/>
      <c r="FF47" s="105"/>
      <c r="FG47" s="105"/>
      <c r="FH47" s="105"/>
      <c r="FI47" s="105"/>
      <c r="FJ47" s="105"/>
      <c r="FK47" s="105"/>
      <c r="FL47" s="105"/>
    </row>
    <row r="48" spans="1:168" s="11" customFormat="1" ht="15.6">
      <c r="A48" s="67" t="s">
        <v>245</v>
      </c>
      <c r="B48" s="301">
        <f>B47/B12</f>
        <v>0.110172899075191</v>
      </c>
      <c r="C48" s="366" t="s">
        <v>331</v>
      </c>
      <c r="D48" s="301">
        <f t="shared" ref="D48:G48" si="5">D47/D12</f>
        <v>0.27343941248470011</v>
      </c>
      <c r="E48" s="301">
        <f t="shared" si="5"/>
        <v>0.45166748129488288</v>
      </c>
      <c r="F48" s="301">
        <f t="shared" si="5"/>
        <v>0.67478939798643933</v>
      </c>
      <c r="G48" s="301">
        <f t="shared" si="5"/>
        <v>0.28082687338501294</v>
      </c>
      <c r="H48" s="301">
        <f>H47/H12</f>
        <v>0.72696927412514711</v>
      </c>
      <c r="I48" s="301">
        <f>I47/I12</f>
        <v>0.52262998305538211</v>
      </c>
      <c r="J48" s="537"/>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5"/>
      <c r="AP48" s="105"/>
      <c r="AQ48" s="105"/>
      <c r="AR48" s="105"/>
      <c r="AS48" s="105"/>
      <c r="AT48" s="105"/>
      <c r="AU48" s="105"/>
      <c r="AV48" s="105"/>
      <c r="AW48" s="105"/>
      <c r="AX48" s="105"/>
      <c r="AY48" s="105"/>
      <c r="AZ48" s="105"/>
      <c r="BA48" s="105"/>
      <c r="BB48" s="105"/>
      <c r="BC48" s="105"/>
      <c r="BD48" s="105"/>
      <c r="BE48" s="105"/>
      <c r="BF48" s="105"/>
      <c r="BG48" s="105"/>
      <c r="BH48" s="105"/>
      <c r="BI48" s="105"/>
      <c r="BJ48" s="105"/>
      <c r="BK48" s="105"/>
      <c r="BL48" s="105"/>
      <c r="BM48" s="105"/>
      <c r="BN48" s="105"/>
      <c r="BO48" s="105"/>
      <c r="BP48" s="105"/>
      <c r="BQ48" s="105"/>
      <c r="BR48" s="105"/>
      <c r="BS48" s="105"/>
      <c r="BT48" s="105"/>
      <c r="BU48" s="105"/>
      <c r="BV48" s="105"/>
      <c r="BW48" s="105"/>
      <c r="BX48" s="105"/>
      <c r="BY48" s="105"/>
      <c r="BZ48" s="105"/>
      <c r="CA48" s="105"/>
      <c r="CB48" s="105"/>
      <c r="CC48" s="105"/>
      <c r="CD48" s="105"/>
      <c r="CE48" s="105"/>
      <c r="CF48" s="105"/>
      <c r="CG48" s="105"/>
      <c r="CH48" s="105"/>
      <c r="CI48" s="105"/>
      <c r="CJ48" s="105"/>
      <c r="CK48" s="105"/>
      <c r="CL48" s="105"/>
      <c r="CM48" s="105"/>
      <c r="CN48" s="105"/>
      <c r="CO48" s="105"/>
      <c r="CP48" s="105"/>
      <c r="CQ48" s="105"/>
      <c r="CR48" s="105"/>
      <c r="CS48" s="105"/>
      <c r="CT48" s="105"/>
      <c r="CU48" s="105"/>
      <c r="CV48" s="105"/>
      <c r="CW48" s="105"/>
      <c r="CX48" s="105"/>
      <c r="CY48" s="105"/>
      <c r="CZ48" s="105"/>
      <c r="DA48" s="105"/>
      <c r="DB48" s="105"/>
      <c r="DC48" s="105"/>
      <c r="DD48" s="105"/>
      <c r="DE48" s="105"/>
      <c r="DF48" s="105"/>
      <c r="DG48" s="105"/>
      <c r="DH48" s="105"/>
      <c r="DI48" s="105"/>
      <c r="DJ48" s="105"/>
      <c r="DK48" s="105"/>
      <c r="DL48" s="105"/>
      <c r="DM48" s="105"/>
      <c r="DN48" s="105"/>
      <c r="DO48" s="105"/>
      <c r="DP48" s="105"/>
      <c r="DQ48" s="105"/>
      <c r="DR48" s="105"/>
      <c r="DS48" s="105"/>
      <c r="DT48" s="105"/>
      <c r="DU48" s="105"/>
      <c r="DV48" s="105"/>
      <c r="DW48" s="105"/>
      <c r="DX48" s="105"/>
      <c r="DY48" s="105"/>
      <c r="DZ48" s="105"/>
      <c r="EA48" s="105"/>
      <c r="EB48" s="105"/>
      <c r="EC48" s="105"/>
      <c r="ED48" s="105"/>
      <c r="EE48" s="105"/>
      <c r="EF48" s="105"/>
      <c r="EG48" s="105"/>
      <c r="EH48" s="105"/>
      <c r="EI48" s="105"/>
      <c r="EJ48" s="105"/>
      <c r="EK48" s="105"/>
      <c r="EL48" s="105"/>
      <c r="EM48" s="105"/>
      <c r="EN48" s="105"/>
      <c r="EO48" s="105"/>
      <c r="EP48" s="105"/>
      <c r="EQ48" s="105"/>
      <c r="ER48" s="105"/>
      <c r="ES48" s="105"/>
      <c r="ET48" s="105"/>
      <c r="EU48" s="105"/>
      <c r="EV48" s="105"/>
      <c r="EW48" s="105"/>
      <c r="EX48" s="105"/>
      <c r="EY48" s="105"/>
      <c r="EZ48" s="105"/>
      <c r="FA48" s="105"/>
      <c r="FB48" s="105"/>
      <c r="FC48" s="105"/>
      <c r="FD48" s="105"/>
      <c r="FE48" s="105"/>
      <c r="FF48" s="105"/>
      <c r="FG48" s="105"/>
      <c r="FH48" s="105"/>
      <c r="FI48" s="105"/>
      <c r="FJ48" s="105"/>
      <c r="FK48" s="105"/>
      <c r="FL48" s="105"/>
    </row>
    <row r="49" spans="1:168" s="11" customFormat="1" ht="15.6">
      <c r="A49" s="67" t="s">
        <v>13</v>
      </c>
      <c r="B49" s="25">
        <f>'Y BS SEK'!B22</f>
        <v>60601</v>
      </c>
      <c r="C49" s="366" t="s">
        <v>331</v>
      </c>
      <c r="D49" s="25">
        <f>'Y BS SEK'!C22</f>
        <v>42472</v>
      </c>
      <c r="E49" s="25">
        <f>'Y BS SEK'!D22</f>
        <v>53290</v>
      </c>
      <c r="F49" s="25">
        <f>'Y BS SEK'!E22</f>
        <v>53534</v>
      </c>
      <c r="G49" s="25">
        <f>'Y BS SEK'!F22</f>
        <v>67634</v>
      </c>
      <c r="H49" s="25">
        <f>'Y BS SEK'!G22</f>
        <v>80026</v>
      </c>
      <c r="I49" s="25">
        <f>'Y BS SEK'!H22</f>
        <v>91500</v>
      </c>
      <c r="J49" s="524"/>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c r="AN49" s="105"/>
      <c r="AO49" s="105"/>
      <c r="AP49" s="105"/>
      <c r="AQ49" s="105"/>
      <c r="AR49" s="105"/>
      <c r="AS49" s="105"/>
      <c r="AT49" s="105"/>
      <c r="AU49" s="105"/>
      <c r="AV49" s="105"/>
      <c r="AW49" s="105"/>
      <c r="AX49" s="105"/>
      <c r="AY49" s="105"/>
      <c r="AZ49" s="105"/>
      <c r="BA49" s="105"/>
      <c r="BB49" s="105"/>
      <c r="BC49" s="105"/>
      <c r="BD49" s="105"/>
      <c r="BE49" s="105"/>
      <c r="BF49" s="105"/>
      <c r="BG49" s="105"/>
      <c r="BH49" s="105"/>
      <c r="BI49" s="105"/>
      <c r="BJ49" s="105"/>
      <c r="BK49" s="105"/>
      <c r="BL49" s="105"/>
      <c r="BM49" s="105"/>
      <c r="BN49" s="105"/>
      <c r="BO49" s="105"/>
      <c r="BP49" s="105"/>
      <c r="BQ49" s="105"/>
      <c r="BR49" s="105"/>
      <c r="BS49" s="105"/>
      <c r="BT49" s="105"/>
      <c r="BU49" s="105"/>
      <c r="BV49" s="105"/>
      <c r="BW49" s="105"/>
      <c r="BX49" s="105"/>
      <c r="BY49" s="105"/>
      <c r="BZ49" s="105"/>
      <c r="CA49" s="105"/>
      <c r="CB49" s="105"/>
      <c r="CC49" s="105"/>
      <c r="CD49" s="105"/>
      <c r="CE49" s="105"/>
      <c r="CF49" s="105"/>
      <c r="CG49" s="105"/>
      <c r="CH49" s="105"/>
      <c r="CI49" s="105"/>
      <c r="CJ49" s="105"/>
      <c r="CK49" s="105"/>
      <c r="CL49" s="105"/>
      <c r="CM49" s="105"/>
      <c r="CN49" s="105"/>
      <c r="CO49" s="105"/>
      <c r="CP49" s="105"/>
      <c r="CQ49" s="105"/>
      <c r="CR49" s="105"/>
      <c r="CS49" s="105"/>
      <c r="CT49" s="105"/>
      <c r="CU49" s="105"/>
      <c r="CV49" s="105"/>
      <c r="CW49" s="105"/>
      <c r="CX49" s="105"/>
      <c r="CY49" s="105"/>
      <c r="CZ49" s="105"/>
      <c r="DA49" s="105"/>
      <c r="DB49" s="105"/>
      <c r="DC49" s="105"/>
      <c r="DD49" s="105"/>
      <c r="DE49" s="105"/>
      <c r="DF49" s="105"/>
      <c r="DG49" s="105"/>
      <c r="DH49" s="105"/>
      <c r="DI49" s="105"/>
      <c r="DJ49" s="105"/>
      <c r="DK49" s="105"/>
      <c r="DL49" s="105"/>
      <c r="DM49" s="105"/>
      <c r="DN49" s="105"/>
      <c r="DO49" s="105"/>
      <c r="DP49" s="105"/>
      <c r="DQ49" s="105"/>
      <c r="DR49" s="105"/>
      <c r="DS49" s="105"/>
      <c r="DT49" s="105"/>
      <c r="DU49" s="105"/>
      <c r="DV49" s="105"/>
      <c r="DW49" s="105"/>
      <c r="DX49" s="105"/>
      <c r="DY49" s="105"/>
      <c r="DZ49" s="105"/>
      <c r="EA49" s="105"/>
      <c r="EB49" s="105"/>
      <c r="EC49" s="105"/>
      <c r="ED49" s="105"/>
      <c r="EE49" s="105"/>
      <c r="EF49" s="105"/>
      <c r="EG49" s="105"/>
      <c r="EH49" s="105"/>
      <c r="EI49" s="105"/>
      <c r="EJ49" s="105"/>
      <c r="EK49" s="105"/>
      <c r="EL49" s="105"/>
      <c r="EM49" s="105"/>
      <c r="EN49" s="105"/>
      <c r="EO49" s="105"/>
      <c r="EP49" s="105"/>
      <c r="EQ49" s="105"/>
      <c r="ER49" s="105"/>
      <c r="ES49" s="105"/>
      <c r="ET49" s="105"/>
      <c r="EU49" s="105"/>
      <c r="EV49" s="105"/>
      <c r="EW49" s="105"/>
      <c r="EX49" s="105"/>
      <c r="EY49" s="105"/>
      <c r="EZ49" s="105"/>
      <c r="FA49" s="105"/>
      <c r="FB49" s="105"/>
      <c r="FC49" s="105"/>
      <c r="FD49" s="105"/>
      <c r="FE49" s="105"/>
      <c r="FF49" s="105"/>
      <c r="FG49" s="105"/>
      <c r="FH49" s="105"/>
      <c r="FI49" s="105"/>
      <c r="FJ49" s="105"/>
      <c r="FK49" s="105"/>
      <c r="FL49" s="105"/>
    </row>
    <row r="50" spans="1:168" s="11" customFormat="1" ht="15.6">
      <c r="A50" s="67" t="s">
        <v>69</v>
      </c>
      <c r="B50" s="355">
        <f>B47/B49</f>
        <v>4.0692397815217572E-2</v>
      </c>
      <c r="C50" s="366" t="s">
        <v>331</v>
      </c>
      <c r="D50" s="355">
        <f t="shared" ref="D50:I50" si="6">D47/D49</f>
        <v>0.15779807873422491</v>
      </c>
      <c r="E50" s="355">
        <f t="shared" si="6"/>
        <v>0.22542690936385815</v>
      </c>
      <c r="F50" s="355">
        <f t="shared" si="6"/>
        <v>0.30673964209661148</v>
      </c>
      <c r="G50" s="355">
        <f t="shared" si="6"/>
        <v>0.12051630836561493</v>
      </c>
      <c r="H50" s="355">
        <f t="shared" si="6"/>
        <v>0.3320170944443056</v>
      </c>
      <c r="I50" s="355">
        <f t="shared" si="6"/>
        <v>0.25618579234972677</v>
      </c>
      <c r="J50" s="550"/>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c r="AK50" s="105"/>
      <c r="AL50" s="105"/>
      <c r="AM50" s="105"/>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5"/>
      <c r="BQ50" s="105"/>
      <c r="BR50" s="105"/>
      <c r="BS50" s="105"/>
      <c r="BT50" s="105"/>
      <c r="BU50" s="105"/>
      <c r="BV50" s="105"/>
      <c r="BW50" s="105"/>
      <c r="BX50" s="105"/>
      <c r="BY50" s="105"/>
      <c r="BZ50" s="105"/>
      <c r="CA50" s="105"/>
      <c r="CB50" s="105"/>
      <c r="CC50" s="105"/>
      <c r="CD50" s="105"/>
      <c r="CE50" s="105"/>
      <c r="CF50" s="105"/>
      <c r="CG50" s="105"/>
      <c r="CH50" s="105"/>
      <c r="CI50" s="105"/>
      <c r="CJ50" s="105"/>
      <c r="CK50" s="105"/>
      <c r="CL50" s="105"/>
      <c r="CM50" s="105"/>
      <c r="CN50" s="105"/>
      <c r="CO50" s="105"/>
      <c r="CP50" s="105"/>
      <c r="CQ50" s="105"/>
      <c r="CR50" s="105"/>
      <c r="CS50" s="105"/>
      <c r="CT50" s="105"/>
      <c r="CU50" s="105"/>
      <c r="CV50" s="105"/>
      <c r="CW50" s="105"/>
      <c r="CX50" s="105"/>
      <c r="CY50" s="105"/>
      <c r="CZ50" s="105"/>
      <c r="DA50" s="105"/>
      <c r="DB50" s="105"/>
      <c r="DC50" s="105"/>
      <c r="DD50" s="105"/>
      <c r="DE50" s="105"/>
      <c r="DF50" s="105"/>
      <c r="DG50" s="105"/>
      <c r="DH50" s="105"/>
      <c r="DI50" s="105"/>
      <c r="DJ50" s="105"/>
      <c r="DK50" s="105"/>
      <c r="DL50" s="105"/>
      <c r="DM50" s="105"/>
      <c r="DN50" s="105"/>
      <c r="DO50" s="105"/>
      <c r="DP50" s="105"/>
      <c r="DQ50" s="105"/>
      <c r="DR50" s="105"/>
      <c r="DS50" s="105"/>
      <c r="DT50" s="105"/>
      <c r="DU50" s="105"/>
      <c r="DV50" s="105"/>
      <c r="DW50" s="105"/>
      <c r="DX50" s="105"/>
      <c r="DY50" s="105"/>
      <c r="DZ50" s="105"/>
      <c r="EA50" s="105"/>
      <c r="EB50" s="105"/>
      <c r="EC50" s="105"/>
      <c r="ED50" s="105"/>
      <c r="EE50" s="105"/>
      <c r="EF50" s="105"/>
      <c r="EG50" s="105"/>
      <c r="EH50" s="105"/>
      <c r="EI50" s="105"/>
      <c r="EJ50" s="105"/>
      <c r="EK50" s="105"/>
      <c r="EL50" s="105"/>
      <c r="EM50" s="105"/>
      <c r="EN50" s="105"/>
      <c r="EO50" s="105"/>
      <c r="EP50" s="105"/>
      <c r="EQ50" s="105"/>
      <c r="ER50" s="105"/>
      <c r="ES50" s="105"/>
      <c r="ET50" s="105"/>
      <c r="EU50" s="105"/>
      <c r="EV50" s="105"/>
      <c r="EW50" s="105"/>
      <c r="EX50" s="105"/>
      <c r="EY50" s="105"/>
      <c r="EZ50" s="105"/>
      <c r="FA50" s="105"/>
      <c r="FB50" s="105"/>
      <c r="FC50" s="105"/>
      <c r="FD50" s="105"/>
      <c r="FE50" s="105"/>
      <c r="FF50" s="105"/>
      <c r="FG50" s="105"/>
      <c r="FH50" s="105"/>
      <c r="FI50" s="105"/>
      <c r="FJ50" s="105"/>
      <c r="FK50" s="105"/>
      <c r="FL50" s="105"/>
    </row>
    <row r="51" spans="1:168" s="11" customFormat="1" ht="15.6">
      <c r="A51" s="67" t="s">
        <v>70</v>
      </c>
      <c r="B51" s="355">
        <f>B49/B42</f>
        <v>0.48084201505978685</v>
      </c>
      <c r="C51" s="399" t="s">
        <v>331</v>
      </c>
      <c r="D51" s="355">
        <f t="shared" ref="D51:I51" si="7">D49/D42</f>
        <v>0.43935036722871623</v>
      </c>
      <c r="E51" s="355">
        <f t="shared" si="7"/>
        <v>0.47698752260074112</v>
      </c>
      <c r="F51" s="355">
        <f t="shared" si="7"/>
        <v>0.47222271227704954</v>
      </c>
      <c r="G51" s="355">
        <f t="shared" si="7"/>
        <v>0.49482378935200427</v>
      </c>
      <c r="H51" s="355">
        <f t="shared" si="7"/>
        <v>0.46445464622956339</v>
      </c>
      <c r="I51" s="355">
        <f t="shared" si="7"/>
        <v>0.50086488143460839</v>
      </c>
      <c r="J51" s="550"/>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5"/>
      <c r="AL51" s="105"/>
      <c r="AM51" s="105"/>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5"/>
      <c r="BQ51" s="105"/>
      <c r="BR51" s="105"/>
      <c r="BS51" s="105"/>
      <c r="BT51" s="105"/>
      <c r="BU51" s="105"/>
      <c r="BV51" s="105"/>
      <c r="BW51" s="105"/>
      <c r="BX51" s="105"/>
      <c r="BY51" s="105"/>
      <c r="BZ51" s="105"/>
      <c r="CA51" s="105"/>
      <c r="CB51" s="105"/>
      <c r="CC51" s="105"/>
      <c r="CD51" s="105"/>
      <c r="CE51" s="105"/>
      <c r="CF51" s="105"/>
      <c r="CG51" s="105"/>
      <c r="CH51" s="105"/>
      <c r="CI51" s="105"/>
      <c r="CJ51" s="105"/>
      <c r="CK51" s="105"/>
      <c r="CL51" s="105"/>
      <c r="CM51" s="105"/>
      <c r="CN51" s="105"/>
      <c r="CO51" s="105"/>
      <c r="CP51" s="105"/>
      <c r="CQ51" s="105"/>
      <c r="CR51" s="105"/>
      <c r="CS51" s="105"/>
      <c r="CT51" s="105"/>
      <c r="CU51" s="105"/>
      <c r="CV51" s="105"/>
      <c r="CW51" s="105"/>
      <c r="CX51" s="105"/>
      <c r="CY51" s="105"/>
      <c r="CZ51" s="105"/>
      <c r="DA51" s="105"/>
      <c r="DB51" s="105"/>
      <c r="DC51" s="105"/>
      <c r="DD51" s="105"/>
      <c r="DE51" s="105"/>
      <c r="DF51" s="105"/>
      <c r="DG51" s="105"/>
      <c r="DH51" s="105"/>
      <c r="DI51" s="105"/>
      <c r="DJ51" s="105"/>
      <c r="DK51" s="105"/>
      <c r="DL51" s="105"/>
      <c r="DM51" s="105"/>
      <c r="DN51" s="105"/>
      <c r="DO51" s="105"/>
      <c r="DP51" s="105"/>
      <c r="DQ51" s="105"/>
      <c r="DR51" s="105"/>
      <c r="DS51" s="105"/>
      <c r="DT51" s="105"/>
      <c r="DU51" s="105"/>
      <c r="DV51" s="105"/>
      <c r="DW51" s="105"/>
      <c r="DX51" s="105"/>
      <c r="DY51" s="105"/>
      <c r="DZ51" s="105"/>
      <c r="EA51" s="105"/>
      <c r="EB51" s="105"/>
      <c r="EC51" s="105"/>
      <c r="ED51" s="105"/>
      <c r="EE51" s="105"/>
      <c r="EF51" s="105"/>
      <c r="EG51" s="105"/>
      <c r="EH51" s="105"/>
      <c r="EI51" s="105"/>
      <c r="EJ51" s="105"/>
      <c r="EK51" s="105"/>
      <c r="EL51" s="105"/>
      <c r="EM51" s="105"/>
      <c r="EN51" s="105"/>
      <c r="EO51" s="105"/>
      <c r="EP51" s="105"/>
      <c r="EQ51" s="105"/>
      <c r="ER51" s="105"/>
      <c r="ES51" s="105"/>
      <c r="ET51" s="105"/>
      <c r="EU51" s="105"/>
      <c r="EV51" s="105"/>
      <c r="EW51" s="105"/>
      <c r="EX51" s="105"/>
      <c r="EY51" s="105"/>
      <c r="EZ51" s="105"/>
      <c r="FA51" s="105"/>
      <c r="FB51" s="105"/>
      <c r="FC51" s="105"/>
      <c r="FD51" s="105"/>
      <c r="FE51" s="105"/>
      <c r="FF51" s="105"/>
      <c r="FG51" s="105"/>
      <c r="FH51" s="105"/>
      <c r="FI51" s="105"/>
      <c r="FJ51" s="105"/>
      <c r="FK51" s="105"/>
      <c r="FL51" s="105"/>
    </row>
    <row r="52" spans="1:168" s="11" customFormat="1" ht="15.6">
      <c r="A52" s="67" t="s">
        <v>71</v>
      </c>
      <c r="B52" s="355">
        <f>'APMs calculated'!B8</f>
        <v>0.30141003131391747</v>
      </c>
      <c r="C52" s="399" t="s">
        <v>331</v>
      </c>
      <c r="D52" s="355">
        <f>'APMs calculated'!H8</f>
        <v>0.33650558233428091</v>
      </c>
      <c r="E52" s="355">
        <f>'APMs calculated'!L8</f>
        <v>0.34741322029051336</v>
      </c>
      <c r="F52" s="355">
        <f>'APMs calculated'!P8</f>
        <v>0.26765986424126514</v>
      </c>
      <c r="G52" s="355">
        <f>'APMs calculated'!T8</f>
        <v>0.30291486638664167</v>
      </c>
      <c r="H52" s="355">
        <f>'APMs calculated'!X8</f>
        <v>0.3220014922589069</v>
      </c>
      <c r="I52" s="355">
        <f>'APMs calculated'!AB8</f>
        <v>0.32196800069813319</v>
      </c>
      <c r="J52" s="550"/>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c r="AL52" s="105"/>
      <c r="AM52" s="105"/>
      <c r="AN52" s="105"/>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5"/>
      <c r="BQ52" s="105"/>
      <c r="BR52" s="105"/>
      <c r="BS52" s="105"/>
      <c r="BT52" s="105"/>
      <c r="BU52" s="105"/>
      <c r="BV52" s="105"/>
      <c r="BW52" s="105"/>
      <c r="BX52" s="105"/>
      <c r="BY52" s="105"/>
      <c r="BZ52" s="105"/>
      <c r="CA52" s="105"/>
      <c r="CB52" s="105"/>
      <c r="CC52" s="105"/>
      <c r="CD52" s="105"/>
      <c r="CE52" s="105"/>
      <c r="CF52" s="105"/>
      <c r="CG52" s="105"/>
      <c r="CH52" s="105"/>
      <c r="CI52" s="105"/>
      <c r="CJ52" s="105"/>
      <c r="CK52" s="105"/>
      <c r="CL52" s="105"/>
      <c r="CM52" s="105"/>
      <c r="CN52" s="105"/>
      <c r="CO52" s="105"/>
      <c r="CP52" s="105"/>
      <c r="CQ52" s="105"/>
      <c r="CR52" s="105"/>
      <c r="CS52" s="105"/>
      <c r="CT52" s="105"/>
      <c r="CU52" s="105"/>
      <c r="CV52" s="105"/>
      <c r="CW52" s="105"/>
      <c r="CX52" s="105"/>
      <c r="CY52" s="105"/>
      <c r="CZ52" s="105"/>
      <c r="DA52" s="105"/>
      <c r="DB52" s="105"/>
      <c r="DC52" s="105"/>
      <c r="DD52" s="105"/>
      <c r="DE52" s="105"/>
      <c r="DF52" s="105"/>
      <c r="DG52" s="105"/>
      <c r="DH52" s="105"/>
      <c r="DI52" s="105"/>
      <c r="DJ52" s="105"/>
      <c r="DK52" s="105"/>
      <c r="DL52" s="105"/>
      <c r="DM52" s="105"/>
      <c r="DN52" s="105"/>
      <c r="DO52" s="105"/>
      <c r="DP52" s="105"/>
      <c r="DQ52" s="105"/>
      <c r="DR52" s="105"/>
      <c r="DS52" s="105"/>
      <c r="DT52" s="105"/>
      <c r="DU52" s="105"/>
      <c r="DV52" s="105"/>
      <c r="DW52" s="105"/>
      <c r="DX52" s="105"/>
      <c r="DY52" s="105"/>
      <c r="DZ52" s="105"/>
      <c r="EA52" s="105"/>
      <c r="EB52" s="105"/>
      <c r="EC52" s="105"/>
      <c r="ED52" s="105"/>
      <c r="EE52" s="105"/>
      <c r="EF52" s="105"/>
      <c r="EG52" s="105"/>
      <c r="EH52" s="105"/>
      <c r="EI52" s="105"/>
      <c r="EJ52" s="105"/>
      <c r="EK52" s="105"/>
      <c r="EL52" s="105"/>
      <c r="EM52" s="105"/>
      <c r="EN52" s="105"/>
      <c r="EO52" s="105"/>
      <c r="EP52" s="105"/>
      <c r="EQ52" s="105"/>
      <c r="ER52" s="105"/>
      <c r="ES52" s="105"/>
      <c r="ET52" s="105"/>
      <c r="EU52" s="105"/>
      <c r="EV52" s="105"/>
      <c r="EW52" s="105"/>
      <c r="EX52" s="105"/>
      <c r="EY52" s="105"/>
      <c r="EZ52" s="105"/>
      <c r="FA52" s="105"/>
      <c r="FB52" s="105"/>
      <c r="FC52" s="105"/>
      <c r="FD52" s="105"/>
      <c r="FE52" s="105"/>
      <c r="FF52" s="105"/>
      <c r="FG52" s="105"/>
      <c r="FH52" s="105"/>
      <c r="FI52" s="105"/>
      <c r="FJ52" s="105"/>
      <c r="FK52" s="105"/>
      <c r="FL52" s="105"/>
    </row>
    <row r="53" spans="1:168" s="37" customFormat="1">
      <c r="A53" s="54"/>
      <c r="B53" s="55"/>
      <c r="C53" s="55"/>
      <c r="D53" s="55"/>
      <c r="E53" s="55"/>
      <c r="F53" s="55"/>
      <c r="G53" s="55"/>
      <c r="H53" s="55"/>
      <c r="I53" s="55"/>
      <c r="J53" s="552"/>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5"/>
      <c r="BP53" s="105"/>
      <c r="BQ53" s="105"/>
      <c r="BR53" s="105"/>
      <c r="BS53" s="105"/>
      <c r="BT53" s="105"/>
      <c r="BU53" s="105"/>
      <c r="BV53" s="105"/>
      <c r="BW53" s="105"/>
      <c r="BX53" s="105"/>
      <c r="BY53" s="105"/>
      <c r="BZ53" s="105"/>
      <c r="CA53" s="105"/>
      <c r="CB53" s="105"/>
      <c r="CC53" s="105"/>
      <c r="CD53" s="105"/>
      <c r="CE53" s="105"/>
      <c r="CF53" s="105"/>
      <c r="CG53" s="105"/>
      <c r="CH53" s="105"/>
      <c r="CI53" s="105"/>
      <c r="CJ53" s="105"/>
      <c r="CK53" s="105"/>
      <c r="CL53" s="105"/>
      <c r="CM53" s="105"/>
      <c r="CN53" s="105"/>
      <c r="CO53" s="105"/>
      <c r="CP53" s="105"/>
      <c r="CQ53" s="105"/>
      <c r="CR53" s="105"/>
      <c r="CS53" s="105"/>
      <c r="CT53" s="105"/>
      <c r="CU53" s="105"/>
      <c r="CV53" s="105"/>
      <c r="CW53" s="105"/>
      <c r="CX53" s="105"/>
      <c r="CY53" s="105"/>
      <c r="CZ53" s="105"/>
      <c r="DA53" s="105"/>
      <c r="DB53" s="105"/>
      <c r="DC53" s="105"/>
      <c r="DD53" s="105"/>
      <c r="DE53" s="105"/>
      <c r="DF53" s="105"/>
      <c r="DG53" s="105"/>
      <c r="DH53" s="105"/>
      <c r="DI53" s="105"/>
      <c r="DJ53" s="105"/>
      <c r="DK53" s="105"/>
      <c r="DL53" s="105"/>
      <c r="DM53" s="105"/>
      <c r="DN53" s="105"/>
      <c r="DO53" s="105"/>
      <c r="DP53" s="105"/>
      <c r="DQ53" s="105"/>
      <c r="DR53" s="105"/>
      <c r="DS53" s="105"/>
      <c r="DT53" s="105"/>
      <c r="DU53" s="105"/>
      <c r="DV53" s="105"/>
      <c r="DW53" s="105"/>
      <c r="DX53" s="105"/>
      <c r="DY53" s="105"/>
      <c r="DZ53" s="105"/>
      <c r="EA53" s="105"/>
      <c r="EB53" s="105"/>
      <c r="EC53" s="105"/>
      <c r="ED53" s="105"/>
      <c r="EE53" s="105"/>
      <c r="EF53" s="105"/>
      <c r="EG53" s="105"/>
      <c r="EH53" s="105"/>
      <c r="EI53" s="105"/>
      <c r="EJ53" s="105"/>
      <c r="EK53" s="105"/>
      <c r="EL53" s="105"/>
      <c r="EM53" s="105"/>
      <c r="EN53" s="105"/>
      <c r="EO53" s="105"/>
      <c r="EP53" s="105"/>
      <c r="EQ53" s="105"/>
      <c r="ER53" s="105"/>
      <c r="ES53" s="105"/>
      <c r="ET53" s="105"/>
      <c r="EU53" s="105"/>
      <c r="EV53" s="105"/>
      <c r="EW53" s="105"/>
      <c r="EX53" s="105"/>
      <c r="EY53" s="105"/>
      <c r="EZ53" s="105"/>
      <c r="FA53" s="105"/>
      <c r="FB53" s="105"/>
      <c r="FC53" s="105"/>
      <c r="FD53" s="105"/>
      <c r="FE53" s="105"/>
      <c r="FF53" s="105"/>
      <c r="FG53" s="105"/>
      <c r="FH53" s="105"/>
      <c r="FI53" s="105"/>
      <c r="FJ53" s="105"/>
      <c r="FK53" s="105"/>
      <c r="FL53" s="105"/>
    </row>
    <row r="54" spans="1:168" ht="15.6">
      <c r="A54" s="690" t="s">
        <v>510</v>
      </c>
      <c r="B54" s="691">
        <v>2017</v>
      </c>
      <c r="C54" s="692" t="s">
        <v>511</v>
      </c>
      <c r="D54" s="691" t="s">
        <v>418</v>
      </c>
      <c r="E54" s="691" t="s">
        <v>419</v>
      </c>
      <c r="F54" s="691" t="s">
        <v>420</v>
      </c>
      <c r="G54" s="691" t="s">
        <v>421</v>
      </c>
      <c r="H54" s="691">
        <v>2022</v>
      </c>
      <c r="I54" s="703">
        <v>2023</v>
      </c>
      <c r="J54" s="693"/>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5"/>
      <c r="BR54" s="105"/>
      <c r="BS54" s="105"/>
      <c r="BT54" s="105"/>
      <c r="BU54" s="105"/>
      <c r="BV54" s="105"/>
      <c r="BW54" s="105"/>
      <c r="BX54" s="105"/>
      <c r="BY54" s="105"/>
      <c r="BZ54" s="105"/>
      <c r="CA54" s="105"/>
      <c r="CB54" s="105"/>
      <c r="CC54" s="105"/>
      <c r="CD54" s="105"/>
      <c r="CE54" s="105"/>
      <c r="CF54" s="105"/>
      <c r="CG54" s="105"/>
      <c r="CH54" s="105"/>
      <c r="CI54" s="105"/>
      <c r="CJ54" s="105"/>
      <c r="CK54" s="105"/>
      <c r="CL54" s="105"/>
      <c r="CM54" s="105"/>
      <c r="CN54" s="105"/>
      <c r="CO54" s="105"/>
      <c r="CP54" s="105"/>
      <c r="CQ54" s="105"/>
      <c r="CR54" s="105"/>
      <c r="CS54" s="105"/>
      <c r="CT54" s="105"/>
      <c r="CU54" s="105"/>
      <c r="CV54" s="105"/>
      <c r="CW54" s="105"/>
      <c r="CX54" s="105"/>
      <c r="CY54" s="105"/>
      <c r="CZ54" s="105"/>
      <c r="DA54" s="105"/>
      <c r="DB54" s="105"/>
      <c r="DC54" s="105"/>
      <c r="DD54" s="105"/>
      <c r="DE54" s="105"/>
      <c r="DF54" s="105"/>
      <c r="DG54" s="105"/>
      <c r="DH54" s="105"/>
      <c r="DI54" s="105"/>
      <c r="DJ54" s="105"/>
      <c r="DK54" s="105"/>
      <c r="DL54" s="105"/>
      <c r="DM54" s="105"/>
      <c r="DN54" s="105"/>
      <c r="DO54" s="105"/>
      <c r="DP54" s="105"/>
      <c r="DQ54" s="105"/>
      <c r="DR54" s="105"/>
      <c r="DS54" s="105"/>
      <c r="DT54" s="105"/>
      <c r="DU54" s="105"/>
      <c r="DV54" s="105"/>
      <c r="DW54" s="105"/>
      <c r="DX54" s="105"/>
      <c r="DY54" s="105"/>
      <c r="DZ54" s="105"/>
      <c r="EA54" s="105"/>
      <c r="EB54" s="105"/>
      <c r="EC54" s="105"/>
      <c r="ED54" s="105"/>
      <c r="EE54" s="105"/>
      <c r="EF54" s="105"/>
      <c r="EG54" s="105"/>
      <c r="EH54" s="105"/>
      <c r="EI54" s="105"/>
      <c r="EJ54" s="105"/>
      <c r="EK54" s="105"/>
      <c r="EL54" s="105"/>
      <c r="EM54" s="105"/>
      <c r="EN54" s="105"/>
      <c r="EO54" s="105"/>
      <c r="EP54" s="105"/>
      <c r="EQ54" s="105"/>
      <c r="ER54" s="105"/>
      <c r="ES54" s="105"/>
      <c r="ET54" s="105"/>
      <c r="EU54" s="105"/>
      <c r="EV54" s="105"/>
      <c r="EW54" s="105"/>
      <c r="EX54" s="105"/>
      <c r="EY54" s="105"/>
      <c r="EZ54" s="105"/>
      <c r="FA54" s="105"/>
      <c r="FB54" s="105"/>
      <c r="FC54" s="105"/>
      <c r="FD54" s="105"/>
      <c r="FE54" s="105"/>
      <c r="FF54" s="105"/>
      <c r="FG54" s="105"/>
      <c r="FH54" s="105"/>
      <c r="FI54" s="105"/>
      <c r="FJ54" s="105"/>
      <c r="FK54" s="105"/>
      <c r="FL54" s="105"/>
    </row>
    <row r="55" spans="1:168" outlineLevel="1">
      <c r="A55" s="57" t="s">
        <v>344</v>
      </c>
      <c r="B55" s="241">
        <v>13.72</v>
      </c>
      <c r="C55" s="241"/>
      <c r="D55" s="59">
        <v>3.3654999999999999</v>
      </c>
      <c r="E55" s="59">
        <v>3.4003999999999999</v>
      </c>
      <c r="F55" s="59">
        <v>3.0398999999999998</v>
      </c>
      <c r="G55" s="59">
        <v>3.7221000000000002</v>
      </c>
      <c r="H55" s="59">
        <v>4.82237284410078</v>
      </c>
      <c r="I55" s="59">
        <v>5.76</v>
      </c>
      <c r="J55" s="553"/>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5"/>
      <c r="BR55" s="105"/>
      <c r="BS55" s="105"/>
      <c r="BT55" s="105"/>
      <c r="BU55" s="105"/>
      <c r="BV55" s="105"/>
      <c r="BW55" s="105"/>
      <c r="BX55" s="105"/>
      <c r="BY55" s="105"/>
      <c r="BZ55" s="105"/>
      <c r="CA55" s="105"/>
      <c r="CB55" s="105"/>
      <c r="CC55" s="105"/>
      <c r="CD55" s="105"/>
      <c r="CE55" s="105"/>
      <c r="CF55" s="105"/>
      <c r="CG55" s="105"/>
      <c r="CH55" s="105"/>
      <c r="CI55" s="105"/>
      <c r="CJ55" s="105"/>
      <c r="CK55" s="105"/>
      <c r="CL55" s="105"/>
      <c r="CM55" s="105"/>
      <c r="CN55" s="105"/>
      <c r="CO55" s="105"/>
      <c r="CP55" s="105"/>
      <c r="CQ55" s="105"/>
      <c r="CR55" s="105"/>
      <c r="CS55" s="105"/>
      <c r="CT55" s="105"/>
      <c r="CU55" s="105"/>
      <c r="CV55" s="105"/>
      <c r="CW55" s="105"/>
      <c r="CX55" s="105"/>
      <c r="CY55" s="105"/>
      <c r="CZ55" s="105"/>
      <c r="DA55" s="105"/>
      <c r="DB55" s="105"/>
      <c r="DC55" s="105"/>
      <c r="DD55" s="105"/>
      <c r="DE55" s="105"/>
      <c r="DF55" s="105"/>
      <c r="DG55" s="105"/>
      <c r="DH55" s="105"/>
      <c r="DI55" s="105"/>
      <c r="DJ55" s="105"/>
      <c r="DK55" s="105"/>
      <c r="DL55" s="105"/>
      <c r="DM55" s="105"/>
      <c r="DN55" s="105"/>
      <c r="DO55" s="105"/>
      <c r="DP55" s="105"/>
      <c r="DQ55" s="105"/>
      <c r="DR55" s="105"/>
      <c r="DS55" s="105"/>
      <c r="DT55" s="105"/>
      <c r="DU55" s="105"/>
      <c r="DV55" s="105"/>
      <c r="DW55" s="105"/>
      <c r="DX55" s="105"/>
      <c r="DY55" s="105"/>
      <c r="DZ55" s="105"/>
      <c r="EA55" s="105"/>
      <c r="EB55" s="105"/>
      <c r="EC55" s="105"/>
      <c r="ED55" s="105"/>
      <c r="EE55" s="105"/>
      <c r="EF55" s="105"/>
      <c r="EG55" s="105"/>
      <c r="EH55" s="105"/>
      <c r="EI55" s="105"/>
      <c r="EJ55" s="105"/>
      <c r="EK55" s="105"/>
      <c r="EL55" s="105"/>
      <c r="EM55" s="105"/>
      <c r="EN55" s="105"/>
      <c r="EO55" s="105"/>
      <c r="EP55" s="105"/>
      <c r="EQ55" s="105"/>
      <c r="ER55" s="105"/>
      <c r="ES55" s="105"/>
      <c r="ET55" s="105"/>
      <c r="EU55" s="105"/>
      <c r="EV55" s="105"/>
      <c r="EW55" s="105"/>
      <c r="EX55" s="105"/>
      <c r="EY55" s="105"/>
      <c r="EZ55" s="105"/>
      <c r="FA55" s="105"/>
      <c r="FB55" s="105"/>
      <c r="FC55" s="105"/>
      <c r="FD55" s="105"/>
      <c r="FE55" s="105"/>
      <c r="FF55" s="105"/>
      <c r="FG55" s="105"/>
      <c r="FH55" s="105"/>
      <c r="FI55" s="105"/>
      <c r="FJ55" s="105"/>
      <c r="FK55" s="105"/>
      <c r="FL55" s="105"/>
    </row>
    <row r="56" spans="1:168" outlineLevel="1">
      <c r="A56" s="57" t="s">
        <v>345</v>
      </c>
      <c r="B56" s="241">
        <v>13.61</v>
      </c>
      <c r="C56" s="241"/>
      <c r="D56" s="59">
        <v>3.3605</v>
      </c>
      <c r="E56" s="59">
        <v>3.3974000000000002</v>
      </c>
      <c r="F56" s="59">
        <v>3.0352999999999999</v>
      </c>
      <c r="G56" s="59">
        <v>3.7136</v>
      </c>
      <c r="H56" s="59">
        <v>4.8148785482361296</v>
      </c>
      <c r="I56" s="59">
        <v>5.75</v>
      </c>
      <c r="J56" s="553"/>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5"/>
      <c r="BP56" s="105"/>
      <c r="BQ56" s="105"/>
      <c r="BR56" s="105"/>
      <c r="BS56" s="105"/>
      <c r="BT56" s="105"/>
      <c r="BU56" s="105"/>
      <c r="BV56" s="105"/>
      <c r="BW56" s="105"/>
      <c r="BX56" s="105"/>
      <c r="BY56" s="105"/>
      <c r="BZ56" s="105"/>
      <c r="CA56" s="105"/>
      <c r="CB56" s="105"/>
      <c r="CC56" s="105"/>
      <c r="CD56" s="105"/>
      <c r="CE56" s="105"/>
      <c r="CF56" s="105"/>
      <c r="CG56" s="105"/>
      <c r="CH56" s="105"/>
      <c r="CI56" s="105"/>
      <c r="CJ56" s="105"/>
      <c r="CK56" s="105"/>
      <c r="CL56" s="105"/>
      <c r="CM56" s="105"/>
      <c r="CN56" s="105"/>
      <c r="CO56" s="105"/>
      <c r="CP56" s="105"/>
      <c r="CQ56" s="105"/>
      <c r="CR56" s="105"/>
      <c r="CS56" s="105"/>
      <c r="CT56" s="105"/>
      <c r="CU56" s="105"/>
      <c r="CV56" s="105"/>
      <c r="CW56" s="105"/>
      <c r="CX56" s="105"/>
      <c r="CY56" s="105"/>
      <c r="CZ56" s="105"/>
      <c r="DA56" s="105"/>
      <c r="DB56" s="105"/>
      <c r="DC56" s="105"/>
      <c r="DD56" s="105"/>
      <c r="DE56" s="105"/>
      <c r="DF56" s="105"/>
      <c r="DG56" s="105"/>
      <c r="DH56" s="105"/>
      <c r="DI56" s="105"/>
      <c r="DJ56" s="105"/>
      <c r="DK56" s="105"/>
      <c r="DL56" s="105"/>
      <c r="DM56" s="105"/>
      <c r="DN56" s="105"/>
      <c r="DO56" s="105"/>
      <c r="DP56" s="105"/>
      <c r="DQ56" s="105"/>
      <c r="DR56" s="105"/>
      <c r="DS56" s="105"/>
      <c r="DT56" s="105"/>
      <c r="DU56" s="105"/>
      <c r="DV56" s="105"/>
      <c r="DW56" s="105"/>
      <c r="DX56" s="105"/>
      <c r="DY56" s="105"/>
      <c r="DZ56" s="105"/>
      <c r="EA56" s="105"/>
      <c r="EB56" s="105"/>
      <c r="EC56" s="105"/>
      <c r="ED56" s="105"/>
      <c r="EE56" s="105"/>
      <c r="EF56" s="105"/>
      <c r="EG56" s="105"/>
      <c r="EH56" s="105"/>
      <c r="EI56" s="105"/>
      <c r="EJ56" s="105"/>
      <c r="EK56" s="105"/>
      <c r="EL56" s="105"/>
      <c r="EM56" s="105"/>
      <c r="EN56" s="105"/>
      <c r="EO56" s="105"/>
      <c r="EP56" s="105"/>
      <c r="EQ56" s="105"/>
      <c r="ER56" s="105"/>
      <c r="ES56" s="105"/>
      <c r="ET56" s="105"/>
      <c r="EU56" s="105"/>
      <c r="EV56" s="105"/>
      <c r="EW56" s="105"/>
      <c r="EX56" s="105"/>
      <c r="EY56" s="105"/>
      <c r="EZ56" s="105"/>
      <c r="FA56" s="105"/>
      <c r="FB56" s="105"/>
      <c r="FC56" s="105"/>
      <c r="FD56" s="105"/>
      <c r="FE56" s="105"/>
      <c r="FF56" s="105"/>
      <c r="FG56" s="105"/>
      <c r="FH56" s="105"/>
      <c r="FI56" s="105"/>
      <c r="FJ56" s="105"/>
      <c r="FK56" s="105"/>
      <c r="FL56" s="105"/>
    </row>
    <row r="57" spans="1:168" s="10" customFormat="1" ht="15.75" customHeight="1" outlineLevel="1">
      <c r="A57" s="3" t="s">
        <v>503</v>
      </c>
      <c r="B57" s="59">
        <v>7</v>
      </c>
      <c r="C57" s="59"/>
      <c r="D57" s="59">
        <v>1.575</v>
      </c>
      <c r="E57" s="59">
        <v>1.75</v>
      </c>
      <c r="F57" s="59">
        <v>1.825</v>
      </c>
      <c r="G57" s="59">
        <v>1.9</v>
      </c>
      <c r="H57" s="59">
        <v>2.2999999999999998</v>
      </c>
      <c r="I57" s="59">
        <v>2.8</v>
      </c>
      <c r="J57" s="761" t="s">
        <v>515</v>
      </c>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5"/>
      <c r="BD57" s="105"/>
      <c r="BE57" s="105"/>
      <c r="BF57" s="105"/>
      <c r="BG57" s="105"/>
      <c r="BH57" s="105"/>
      <c r="BI57" s="105"/>
      <c r="BJ57" s="105"/>
      <c r="BK57" s="105"/>
      <c r="BL57" s="105"/>
      <c r="BM57" s="105"/>
      <c r="BN57" s="105"/>
      <c r="BO57" s="105"/>
      <c r="BP57" s="105"/>
      <c r="BQ57" s="105"/>
      <c r="BR57" s="105"/>
      <c r="BS57" s="105"/>
      <c r="BT57" s="105"/>
      <c r="BU57" s="105"/>
      <c r="BV57" s="105"/>
      <c r="BW57" s="105"/>
      <c r="BX57" s="105"/>
      <c r="BY57" s="105"/>
      <c r="BZ57" s="105"/>
      <c r="CA57" s="105"/>
      <c r="CB57" s="105"/>
      <c r="CC57" s="105"/>
      <c r="CD57" s="105"/>
      <c r="CE57" s="105"/>
      <c r="CF57" s="105"/>
      <c r="CG57" s="105"/>
      <c r="CH57" s="105"/>
      <c r="CI57" s="105"/>
      <c r="CJ57" s="105"/>
      <c r="CK57" s="105"/>
      <c r="CL57" s="105"/>
      <c r="CM57" s="105"/>
      <c r="CN57" s="105"/>
      <c r="CO57" s="105"/>
      <c r="CP57" s="105"/>
      <c r="CQ57" s="105"/>
      <c r="CR57" s="105"/>
      <c r="CS57" s="105"/>
      <c r="CT57" s="105"/>
      <c r="CU57" s="105"/>
      <c r="CV57" s="105"/>
      <c r="CW57" s="105"/>
      <c r="CX57" s="105"/>
      <c r="CY57" s="105"/>
      <c r="CZ57" s="105"/>
      <c r="DA57" s="105"/>
      <c r="DB57" s="105"/>
      <c r="DC57" s="105"/>
      <c r="DD57" s="105"/>
      <c r="DE57" s="105"/>
      <c r="DF57" s="105"/>
      <c r="DG57" s="105"/>
      <c r="DH57" s="105"/>
      <c r="DI57" s="105"/>
      <c r="DJ57" s="105"/>
      <c r="DK57" s="105"/>
      <c r="DL57" s="105"/>
      <c r="DM57" s="105"/>
      <c r="DN57" s="105"/>
      <c r="DO57" s="105"/>
      <c r="DP57" s="105"/>
      <c r="DQ57" s="105"/>
      <c r="DR57" s="105"/>
      <c r="DS57" s="105"/>
      <c r="DT57" s="105"/>
      <c r="DU57" s="105"/>
      <c r="DV57" s="105"/>
      <c r="DW57" s="105"/>
      <c r="DX57" s="105"/>
      <c r="DY57" s="105"/>
      <c r="DZ57" s="105"/>
      <c r="EA57" s="105"/>
      <c r="EB57" s="105"/>
      <c r="EC57" s="105"/>
      <c r="ED57" s="105"/>
      <c r="EE57" s="105"/>
      <c r="EF57" s="105"/>
      <c r="EG57" s="105"/>
      <c r="EH57" s="105"/>
      <c r="EI57" s="105"/>
      <c r="EJ57" s="105"/>
      <c r="EK57" s="105"/>
      <c r="EL57" s="105"/>
      <c r="EM57" s="105"/>
      <c r="EN57" s="105"/>
      <c r="EO57" s="105"/>
      <c r="EP57" s="105"/>
      <c r="EQ57" s="105"/>
      <c r="ER57" s="105"/>
      <c r="ES57" s="105"/>
      <c r="ET57" s="105"/>
      <c r="EU57" s="105"/>
      <c r="EV57" s="105"/>
      <c r="EW57" s="105"/>
      <c r="EX57" s="105"/>
      <c r="EY57" s="105"/>
      <c r="EZ57" s="105"/>
      <c r="FA57" s="105"/>
      <c r="FB57" s="105"/>
      <c r="FC57" s="105"/>
      <c r="FD57" s="105"/>
      <c r="FE57" s="105"/>
      <c r="FF57" s="105"/>
      <c r="FG57" s="105"/>
      <c r="FH57" s="105"/>
      <c r="FI57" s="105"/>
      <c r="FJ57" s="105"/>
      <c r="FK57" s="105"/>
      <c r="FL57" s="105"/>
    </row>
    <row r="58" spans="1:168" outlineLevel="1">
      <c r="A58" s="3" t="s">
        <v>74</v>
      </c>
      <c r="B58" s="204">
        <f>B57/B55</f>
        <v>0.51020408163265307</v>
      </c>
      <c r="C58" s="204"/>
      <c r="D58" s="204">
        <f t="shared" ref="D58:I58" si="8">D57/D55</f>
        <v>0.46798395483583421</v>
      </c>
      <c r="E58" s="29">
        <f t="shared" si="8"/>
        <v>0.514645335842842</v>
      </c>
      <c r="F58" s="29">
        <f t="shared" si="8"/>
        <v>0.60034869568077898</v>
      </c>
      <c r="G58" s="29">
        <f t="shared" si="8"/>
        <v>0.51046452271567122</v>
      </c>
      <c r="H58" s="29">
        <f t="shared" si="8"/>
        <v>0.47694362803440121</v>
      </c>
      <c r="I58" s="29">
        <f t="shared" si="8"/>
        <v>0.4861111111111111</v>
      </c>
      <c r="J58" s="526"/>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105"/>
      <c r="AU58" s="105"/>
      <c r="AV58" s="105"/>
      <c r="AW58" s="105"/>
      <c r="AX58" s="105"/>
      <c r="AY58" s="105"/>
      <c r="AZ58" s="105"/>
      <c r="BA58" s="105"/>
      <c r="BB58" s="105"/>
      <c r="BC58" s="105"/>
      <c r="BD58" s="105"/>
      <c r="BE58" s="105"/>
      <c r="BF58" s="105"/>
      <c r="BG58" s="105"/>
      <c r="BH58" s="105"/>
      <c r="BI58" s="105"/>
      <c r="BJ58" s="105"/>
      <c r="BK58" s="105"/>
      <c r="BL58" s="105"/>
      <c r="BM58" s="105"/>
      <c r="BN58" s="105"/>
      <c r="BO58" s="105"/>
      <c r="BP58" s="105"/>
      <c r="BQ58" s="105"/>
      <c r="BR58" s="105"/>
      <c r="BS58" s="105"/>
      <c r="BT58" s="105"/>
      <c r="BU58" s="105"/>
      <c r="BV58" s="105"/>
      <c r="BW58" s="105"/>
      <c r="BX58" s="105"/>
      <c r="BY58" s="105"/>
      <c r="BZ58" s="105"/>
      <c r="CA58" s="105"/>
      <c r="CB58" s="105"/>
      <c r="CC58" s="105"/>
      <c r="CD58" s="105"/>
      <c r="CE58" s="105"/>
      <c r="CF58" s="105"/>
      <c r="CG58" s="105"/>
      <c r="CH58" s="105"/>
      <c r="CI58" s="105"/>
      <c r="CJ58" s="105"/>
      <c r="CK58" s="105"/>
      <c r="CL58" s="105"/>
      <c r="CM58" s="105"/>
      <c r="CN58" s="105"/>
      <c r="CO58" s="105"/>
      <c r="CP58" s="105"/>
      <c r="CQ58" s="105"/>
      <c r="CR58" s="105"/>
      <c r="CS58" s="105"/>
      <c r="CT58" s="105"/>
      <c r="CU58" s="105"/>
      <c r="CV58" s="105"/>
      <c r="CW58" s="105"/>
      <c r="CX58" s="105"/>
      <c r="CY58" s="105"/>
      <c r="CZ58" s="105"/>
      <c r="DA58" s="105"/>
      <c r="DB58" s="105"/>
      <c r="DC58" s="105"/>
      <c r="DD58" s="105"/>
      <c r="DE58" s="105"/>
      <c r="DF58" s="105"/>
      <c r="DG58" s="105"/>
      <c r="DH58" s="105"/>
      <c r="DI58" s="105"/>
      <c r="DJ58" s="105"/>
      <c r="DK58" s="105"/>
      <c r="DL58" s="105"/>
      <c r="DM58" s="105"/>
      <c r="DN58" s="105"/>
      <c r="DO58" s="105"/>
      <c r="DP58" s="105"/>
      <c r="DQ58" s="105"/>
      <c r="DR58" s="105"/>
      <c r="DS58" s="105"/>
      <c r="DT58" s="105"/>
      <c r="DU58" s="105"/>
      <c r="DV58" s="105"/>
      <c r="DW58" s="105"/>
      <c r="DX58" s="105"/>
      <c r="DY58" s="105"/>
      <c r="DZ58" s="105"/>
      <c r="EA58" s="105"/>
      <c r="EB58" s="105"/>
      <c r="EC58" s="105"/>
      <c r="ED58" s="105"/>
      <c r="EE58" s="105"/>
      <c r="EF58" s="105"/>
      <c r="EG58" s="105"/>
      <c r="EH58" s="105"/>
      <c r="EI58" s="105"/>
      <c r="EJ58" s="105"/>
      <c r="EK58" s="105"/>
      <c r="EL58" s="105"/>
      <c r="EM58" s="105"/>
      <c r="EN58" s="105"/>
      <c r="EO58" s="105"/>
      <c r="EP58" s="105"/>
      <c r="EQ58" s="105"/>
      <c r="ER58" s="105"/>
      <c r="ES58" s="105"/>
      <c r="ET58" s="105"/>
      <c r="EU58" s="105"/>
      <c r="EV58" s="105"/>
      <c r="EW58" s="105"/>
      <c r="EX58" s="105"/>
      <c r="EY58" s="105"/>
      <c r="EZ58" s="105"/>
      <c r="FA58" s="105"/>
      <c r="FB58" s="105"/>
      <c r="FC58" s="105"/>
      <c r="FD58" s="105"/>
      <c r="FE58" s="105"/>
      <c r="FF58" s="105"/>
      <c r="FG58" s="105"/>
      <c r="FH58" s="105"/>
      <c r="FI58" s="105"/>
      <c r="FJ58" s="105"/>
      <c r="FK58" s="105"/>
      <c r="FL58" s="105"/>
    </row>
    <row r="59" spans="1:168" outlineLevel="1">
      <c r="A59" s="3" t="s">
        <v>75</v>
      </c>
      <c r="B59" s="60">
        <f>B57/B67</f>
        <v>2.1739130434782608E-2</v>
      </c>
      <c r="C59" s="60"/>
      <c r="D59" s="60">
        <f t="shared" ref="D59:I59" si="9">D57/D67</f>
        <v>2.1627188465499485E-2</v>
      </c>
      <c r="E59" s="29">
        <f t="shared" si="9"/>
        <v>2.4305555555555556E-2</v>
      </c>
      <c r="F59" s="29">
        <f t="shared" si="9"/>
        <v>1.8959561592603175E-2</v>
      </c>
      <c r="G59" s="29">
        <f t="shared" si="9"/>
        <v>1.4085290138443573E-2</v>
      </c>
      <c r="H59" s="29">
        <f t="shared" si="9"/>
        <v>1.951467843203801E-2</v>
      </c>
      <c r="I59" s="29">
        <f t="shared" si="9"/>
        <v>1.9417475728155342E-2</v>
      </c>
      <c r="J59" s="526"/>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5"/>
      <c r="AL59" s="105"/>
      <c r="AM59" s="105"/>
      <c r="AN59" s="105"/>
      <c r="AO59" s="105"/>
      <c r="AP59" s="105"/>
      <c r="AQ59" s="105"/>
      <c r="AR59" s="105"/>
      <c r="AS59" s="105"/>
      <c r="AT59" s="105"/>
      <c r="AU59" s="105"/>
      <c r="AV59" s="105"/>
      <c r="AW59" s="105"/>
      <c r="AX59" s="105"/>
      <c r="AY59" s="105"/>
      <c r="AZ59" s="105"/>
      <c r="BA59" s="105"/>
      <c r="BB59" s="105"/>
      <c r="BC59" s="105"/>
      <c r="BD59" s="105"/>
      <c r="BE59" s="105"/>
      <c r="BF59" s="105"/>
      <c r="BG59" s="105"/>
      <c r="BH59" s="105"/>
      <c r="BI59" s="105"/>
      <c r="BJ59" s="105"/>
      <c r="BK59" s="105"/>
      <c r="BL59" s="105"/>
      <c r="BM59" s="105"/>
      <c r="BN59" s="105"/>
      <c r="BO59" s="105"/>
      <c r="BP59" s="105"/>
      <c r="BQ59" s="105"/>
      <c r="BR59" s="105"/>
      <c r="BS59" s="105"/>
      <c r="BT59" s="105"/>
      <c r="BU59" s="105"/>
      <c r="BV59" s="105"/>
      <c r="BW59" s="105"/>
      <c r="BX59" s="105"/>
      <c r="BY59" s="105"/>
      <c r="BZ59" s="105"/>
      <c r="CA59" s="105"/>
      <c r="CB59" s="105"/>
      <c r="CC59" s="105"/>
      <c r="CD59" s="105"/>
      <c r="CE59" s="105"/>
      <c r="CF59" s="105"/>
      <c r="CG59" s="105"/>
      <c r="CH59" s="105"/>
      <c r="CI59" s="105"/>
      <c r="CJ59" s="105"/>
      <c r="CK59" s="105"/>
      <c r="CL59" s="105"/>
      <c r="CM59" s="105"/>
      <c r="CN59" s="105"/>
      <c r="CO59" s="105"/>
      <c r="CP59" s="105"/>
      <c r="CQ59" s="105"/>
      <c r="CR59" s="105"/>
      <c r="CS59" s="105"/>
      <c r="CT59" s="105"/>
      <c r="CU59" s="105"/>
      <c r="CV59" s="105"/>
      <c r="CW59" s="105"/>
      <c r="CX59" s="105"/>
      <c r="CY59" s="105"/>
      <c r="CZ59" s="105"/>
      <c r="DA59" s="105"/>
      <c r="DB59" s="105"/>
      <c r="DC59" s="105"/>
      <c r="DD59" s="105"/>
      <c r="DE59" s="105"/>
      <c r="DF59" s="105"/>
      <c r="DG59" s="105"/>
      <c r="DH59" s="105"/>
      <c r="DI59" s="105"/>
      <c r="DJ59" s="105"/>
      <c r="DK59" s="105"/>
      <c r="DL59" s="105"/>
      <c r="DM59" s="105"/>
      <c r="DN59" s="105"/>
      <c r="DO59" s="105"/>
      <c r="DP59" s="105"/>
      <c r="DQ59" s="105"/>
      <c r="DR59" s="105"/>
      <c r="DS59" s="105"/>
      <c r="DT59" s="105"/>
      <c r="DU59" s="105"/>
      <c r="DV59" s="105"/>
      <c r="DW59" s="105"/>
      <c r="DX59" s="105"/>
      <c r="DY59" s="105"/>
      <c r="DZ59" s="105"/>
      <c r="EA59" s="105"/>
      <c r="EB59" s="105"/>
      <c r="EC59" s="105"/>
      <c r="ED59" s="105"/>
      <c r="EE59" s="105"/>
      <c r="EF59" s="105"/>
      <c r="EG59" s="105"/>
      <c r="EH59" s="105"/>
      <c r="EI59" s="105"/>
      <c r="EJ59" s="105"/>
      <c r="EK59" s="105"/>
      <c r="EL59" s="105"/>
      <c r="EM59" s="105"/>
      <c r="EN59" s="105"/>
      <c r="EO59" s="105"/>
      <c r="EP59" s="105"/>
      <c r="EQ59" s="105"/>
      <c r="ER59" s="105"/>
      <c r="ES59" s="105"/>
      <c r="ET59" s="105"/>
      <c r="EU59" s="105"/>
      <c r="EV59" s="105"/>
      <c r="EW59" s="105"/>
      <c r="EX59" s="105"/>
      <c r="EY59" s="105"/>
      <c r="EZ59" s="105"/>
      <c r="FA59" s="105"/>
      <c r="FB59" s="105"/>
      <c r="FC59" s="105"/>
      <c r="FD59" s="105"/>
      <c r="FE59" s="105"/>
      <c r="FF59" s="105"/>
      <c r="FG59" s="105"/>
      <c r="FH59" s="105"/>
      <c r="FI59" s="105"/>
      <c r="FJ59" s="105"/>
      <c r="FK59" s="105"/>
      <c r="FL59" s="105"/>
    </row>
    <row r="60" spans="1:168" outlineLevel="1">
      <c r="A60" s="3" t="s">
        <v>76</v>
      </c>
      <c r="B60" s="241">
        <v>8</v>
      </c>
      <c r="C60" s="241"/>
      <c r="D60" s="412" t="s">
        <v>144</v>
      </c>
      <c r="E60" s="413" t="s">
        <v>144</v>
      </c>
      <c r="F60" s="413" t="s">
        <v>144</v>
      </c>
      <c r="G60" s="413">
        <v>2</v>
      </c>
      <c r="H60" s="413" t="s">
        <v>144</v>
      </c>
      <c r="I60" s="413" t="s">
        <v>144</v>
      </c>
      <c r="J60" s="554"/>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5"/>
      <c r="AN60" s="105"/>
      <c r="AO60" s="105"/>
      <c r="AP60" s="105"/>
      <c r="AQ60" s="105"/>
      <c r="AR60" s="105"/>
      <c r="AS60" s="105"/>
      <c r="AT60" s="105"/>
      <c r="AU60" s="105"/>
      <c r="AV60" s="105"/>
      <c r="AW60" s="105"/>
      <c r="AX60" s="105"/>
      <c r="AY60" s="105"/>
      <c r="AZ60" s="105"/>
      <c r="BA60" s="105"/>
      <c r="BB60" s="105"/>
      <c r="BC60" s="105"/>
      <c r="BD60" s="105"/>
      <c r="BE60" s="105"/>
      <c r="BF60" s="105"/>
      <c r="BG60" s="105"/>
      <c r="BH60" s="105"/>
      <c r="BI60" s="105"/>
      <c r="BJ60" s="105"/>
      <c r="BK60" s="105"/>
      <c r="BL60" s="105"/>
      <c r="BM60" s="105"/>
      <c r="BN60" s="105"/>
      <c r="BO60" s="105"/>
      <c r="BP60" s="105"/>
      <c r="BQ60" s="105"/>
      <c r="BR60" s="105"/>
      <c r="BS60" s="105"/>
      <c r="BT60" s="105"/>
      <c r="BU60" s="105"/>
      <c r="BV60" s="105"/>
      <c r="BW60" s="105"/>
      <c r="BX60" s="105"/>
      <c r="BY60" s="105"/>
      <c r="BZ60" s="105"/>
      <c r="CA60" s="105"/>
      <c r="CB60" s="105"/>
      <c r="CC60" s="105"/>
      <c r="CD60" s="105"/>
      <c r="CE60" s="105"/>
      <c r="CF60" s="105"/>
      <c r="CG60" s="105"/>
      <c r="CH60" s="105"/>
      <c r="CI60" s="105"/>
      <c r="CJ60" s="105"/>
      <c r="CK60" s="105"/>
      <c r="CL60" s="105"/>
      <c r="CM60" s="105"/>
      <c r="CN60" s="105"/>
      <c r="CO60" s="105"/>
      <c r="CP60" s="105"/>
      <c r="CQ60" s="105"/>
      <c r="CR60" s="105"/>
      <c r="CS60" s="105"/>
      <c r="CT60" s="105"/>
      <c r="CU60" s="105"/>
      <c r="CV60" s="105"/>
      <c r="CW60" s="105"/>
      <c r="CX60" s="105"/>
      <c r="CY60" s="105"/>
      <c r="CZ60" s="105"/>
      <c r="DA60" s="105"/>
      <c r="DB60" s="105"/>
      <c r="DC60" s="105"/>
      <c r="DD60" s="105"/>
      <c r="DE60" s="105"/>
      <c r="DF60" s="105"/>
      <c r="DG60" s="105"/>
      <c r="DH60" s="105"/>
      <c r="DI60" s="105"/>
      <c r="DJ60" s="105"/>
      <c r="DK60" s="105"/>
      <c r="DL60" s="105"/>
      <c r="DM60" s="105"/>
      <c r="DN60" s="105"/>
      <c r="DO60" s="105"/>
      <c r="DP60" s="105"/>
      <c r="DQ60" s="105"/>
      <c r="DR60" s="105"/>
      <c r="DS60" s="105"/>
      <c r="DT60" s="105"/>
      <c r="DU60" s="105"/>
      <c r="DV60" s="105"/>
      <c r="DW60" s="105"/>
      <c r="DX60" s="105"/>
      <c r="DY60" s="105"/>
      <c r="DZ60" s="105"/>
      <c r="EA60" s="105"/>
      <c r="EB60" s="105"/>
      <c r="EC60" s="105"/>
      <c r="ED60" s="105"/>
      <c r="EE60" s="105"/>
      <c r="EF60" s="105"/>
      <c r="EG60" s="105"/>
      <c r="EH60" s="105"/>
      <c r="EI60" s="105"/>
      <c r="EJ60" s="105"/>
      <c r="EK60" s="105"/>
      <c r="EL60" s="105"/>
      <c r="EM60" s="105"/>
      <c r="EN60" s="105"/>
      <c r="EO60" s="105"/>
      <c r="EP60" s="105"/>
      <c r="EQ60" s="105"/>
      <c r="ER60" s="105"/>
      <c r="ES60" s="105"/>
      <c r="ET60" s="105"/>
      <c r="EU60" s="105"/>
      <c r="EV60" s="105"/>
      <c r="EW60" s="105"/>
      <c r="EX60" s="105"/>
      <c r="EY60" s="105"/>
      <c r="EZ60" s="105"/>
      <c r="FA60" s="105"/>
      <c r="FB60" s="105"/>
      <c r="FC60" s="105"/>
      <c r="FD60" s="105"/>
      <c r="FE60" s="105"/>
      <c r="FF60" s="105"/>
      <c r="FG60" s="105"/>
      <c r="FH60" s="105"/>
      <c r="FI60" s="105"/>
      <c r="FJ60" s="105"/>
      <c r="FK60" s="105"/>
      <c r="FL60" s="105"/>
    </row>
    <row r="61" spans="1:168" s="10" customFormat="1" outlineLevel="1">
      <c r="A61" s="3" t="s">
        <v>68</v>
      </c>
      <c r="B61" s="59">
        <v>15.53</v>
      </c>
      <c r="C61" s="59"/>
      <c r="D61" s="216">
        <f t="shared" ref="D61:E61" si="10">D39/D68</f>
        <v>2.9116779407191569</v>
      </c>
      <c r="E61" s="216">
        <f t="shared" si="10"/>
        <v>3.0099745245840941</v>
      </c>
      <c r="F61" s="216">
        <f>F39/F68</f>
        <v>3.8895900755465762</v>
      </c>
      <c r="G61" s="216">
        <f>G39/G68</f>
        <v>3.9782932821753749</v>
      </c>
      <c r="H61" s="216">
        <f>H39/H68</f>
        <v>3.512278113101301</v>
      </c>
      <c r="I61" s="216">
        <f>I39/I68</f>
        <v>4.7608490372377554</v>
      </c>
      <c r="J61" s="55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5"/>
      <c r="AL61" s="105"/>
      <c r="AM61" s="105"/>
      <c r="AN61" s="105"/>
      <c r="AO61" s="105"/>
      <c r="AP61" s="105"/>
      <c r="AQ61" s="105"/>
      <c r="AR61" s="105"/>
      <c r="AS61" s="105"/>
      <c r="AT61" s="105"/>
      <c r="AU61" s="105"/>
      <c r="AV61" s="105"/>
      <c r="AW61" s="105"/>
      <c r="AX61" s="105"/>
      <c r="AY61" s="105"/>
      <c r="AZ61" s="105"/>
      <c r="BA61" s="105"/>
      <c r="BB61" s="105"/>
      <c r="BC61" s="105"/>
      <c r="BD61" s="105"/>
      <c r="BE61" s="105"/>
      <c r="BF61" s="105"/>
      <c r="BG61" s="105"/>
      <c r="BH61" s="105"/>
      <c r="BI61" s="105"/>
      <c r="BJ61" s="105"/>
      <c r="BK61" s="105"/>
      <c r="BL61" s="105"/>
      <c r="BM61" s="105"/>
      <c r="BN61" s="105"/>
      <c r="BO61" s="105"/>
      <c r="BP61" s="105"/>
      <c r="BQ61" s="105"/>
      <c r="BR61" s="105"/>
      <c r="BS61" s="105"/>
      <c r="BT61" s="105"/>
      <c r="BU61" s="105"/>
      <c r="BV61" s="105"/>
      <c r="BW61" s="105"/>
      <c r="BX61" s="105"/>
      <c r="BY61" s="105"/>
      <c r="BZ61" s="105"/>
      <c r="CA61" s="105"/>
      <c r="CB61" s="105"/>
      <c r="CC61" s="105"/>
      <c r="CD61" s="105"/>
      <c r="CE61" s="105"/>
      <c r="CF61" s="105"/>
      <c r="CG61" s="105"/>
      <c r="CH61" s="105"/>
      <c r="CI61" s="105"/>
      <c r="CJ61" s="105"/>
      <c r="CK61" s="105"/>
      <c r="CL61" s="105"/>
      <c r="CM61" s="105"/>
      <c r="CN61" s="105"/>
      <c r="CO61" s="105"/>
      <c r="CP61" s="105"/>
      <c r="CQ61" s="105"/>
      <c r="CR61" s="105"/>
      <c r="CS61" s="105"/>
      <c r="CT61" s="105"/>
      <c r="CU61" s="105"/>
      <c r="CV61" s="105"/>
      <c r="CW61" s="105"/>
      <c r="CX61" s="105"/>
      <c r="CY61" s="105"/>
      <c r="CZ61" s="105"/>
      <c r="DA61" s="105"/>
      <c r="DB61" s="105"/>
      <c r="DC61" s="105"/>
      <c r="DD61" s="105"/>
      <c r="DE61" s="105"/>
      <c r="DF61" s="105"/>
      <c r="DG61" s="105"/>
      <c r="DH61" s="105"/>
      <c r="DI61" s="105"/>
      <c r="DJ61" s="105"/>
      <c r="DK61" s="105"/>
      <c r="DL61" s="105"/>
      <c r="DM61" s="105"/>
      <c r="DN61" s="105"/>
      <c r="DO61" s="105"/>
      <c r="DP61" s="105"/>
      <c r="DQ61" s="105"/>
      <c r="DR61" s="105"/>
      <c r="DS61" s="105"/>
      <c r="DT61" s="105"/>
      <c r="DU61" s="105"/>
      <c r="DV61" s="105"/>
      <c r="DW61" s="105"/>
      <c r="DX61" s="105"/>
      <c r="DY61" s="105"/>
      <c r="DZ61" s="105"/>
      <c r="EA61" s="105"/>
      <c r="EB61" s="105"/>
      <c r="EC61" s="105"/>
      <c r="ED61" s="105"/>
      <c r="EE61" s="105"/>
      <c r="EF61" s="105"/>
      <c r="EG61" s="105"/>
      <c r="EH61" s="105"/>
      <c r="EI61" s="105"/>
      <c r="EJ61" s="105"/>
      <c r="EK61" s="105"/>
      <c r="EL61" s="105"/>
      <c r="EM61" s="105"/>
      <c r="EN61" s="105"/>
      <c r="EO61" s="105"/>
      <c r="EP61" s="105"/>
      <c r="EQ61" s="105"/>
      <c r="ER61" s="105"/>
      <c r="ES61" s="105"/>
      <c r="ET61" s="105"/>
      <c r="EU61" s="105"/>
      <c r="EV61" s="105"/>
      <c r="EW61" s="105"/>
      <c r="EX61" s="105"/>
      <c r="EY61" s="105"/>
      <c r="EZ61" s="105"/>
      <c r="FA61" s="105"/>
      <c r="FB61" s="105"/>
      <c r="FC61" s="105"/>
      <c r="FD61" s="105"/>
      <c r="FE61" s="105"/>
      <c r="FF61" s="105"/>
      <c r="FG61" s="105"/>
      <c r="FH61" s="105"/>
      <c r="FI61" s="105"/>
      <c r="FJ61" s="105"/>
      <c r="FK61" s="105"/>
      <c r="FL61" s="105"/>
    </row>
    <row r="62" spans="1:168" outlineLevel="1">
      <c r="A62" s="3" t="s">
        <v>13</v>
      </c>
      <c r="B62" s="238">
        <v>50</v>
      </c>
      <c r="C62" s="238"/>
      <c r="D62" s="238">
        <v>8.7500732735198632</v>
      </c>
      <c r="E62" s="238">
        <v>10.967626831800777</v>
      </c>
      <c r="F62" s="238">
        <v>11.011386309059251</v>
      </c>
      <c r="G62" s="238">
        <v>13.885224886296282</v>
      </c>
      <c r="H62" s="238">
        <v>16.465742196871947</v>
      </c>
      <c r="I62" s="238">
        <v>19</v>
      </c>
      <c r="J62" s="556"/>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row>
    <row r="63" spans="1:168" outlineLevel="1">
      <c r="A63" s="3" t="s">
        <v>78</v>
      </c>
      <c r="B63" s="179">
        <v>354.2</v>
      </c>
      <c r="C63" s="179"/>
      <c r="D63" s="179">
        <v>52.625</v>
      </c>
      <c r="E63" s="179">
        <v>93.4</v>
      </c>
      <c r="F63" s="179">
        <v>105.27500000000001</v>
      </c>
      <c r="G63" s="179">
        <v>156.44999999999999</v>
      </c>
      <c r="H63" s="179">
        <v>123.1</v>
      </c>
      <c r="I63" s="179">
        <v>173.6</v>
      </c>
      <c r="J63" s="557"/>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5"/>
      <c r="AL63" s="105"/>
      <c r="AM63" s="105"/>
      <c r="AN63" s="105"/>
      <c r="AO63" s="105"/>
      <c r="AP63" s="105"/>
      <c r="AQ63" s="105"/>
      <c r="AR63" s="105"/>
      <c r="AS63" s="105"/>
      <c r="AT63" s="105"/>
      <c r="AU63" s="105"/>
      <c r="AV63" s="105"/>
      <c r="AW63" s="105"/>
      <c r="AX63" s="105"/>
      <c r="AY63" s="105"/>
      <c r="AZ63" s="105"/>
      <c r="BA63" s="105"/>
      <c r="BB63" s="105"/>
      <c r="BC63" s="105"/>
      <c r="BD63" s="105"/>
      <c r="BE63" s="105"/>
      <c r="BF63" s="105"/>
      <c r="BG63" s="105"/>
      <c r="BH63" s="105"/>
      <c r="BI63" s="105"/>
      <c r="BJ63" s="105"/>
      <c r="BK63" s="105"/>
      <c r="BL63" s="105"/>
      <c r="BM63" s="105"/>
      <c r="BN63" s="105"/>
      <c r="BO63" s="105"/>
      <c r="BP63" s="105"/>
      <c r="BQ63" s="105"/>
      <c r="BR63" s="105"/>
      <c r="BS63" s="105"/>
      <c r="BT63" s="105"/>
      <c r="BU63" s="105"/>
      <c r="BV63" s="105"/>
      <c r="BW63" s="105"/>
      <c r="BX63" s="105"/>
      <c r="BY63" s="105"/>
      <c r="BZ63" s="105"/>
      <c r="CA63" s="105"/>
      <c r="CB63" s="105"/>
      <c r="CC63" s="105"/>
      <c r="CD63" s="105"/>
      <c r="CE63" s="105"/>
      <c r="CF63" s="105"/>
      <c r="CG63" s="105"/>
      <c r="CH63" s="105"/>
      <c r="CI63" s="105"/>
      <c r="CJ63" s="105"/>
      <c r="CK63" s="105"/>
      <c r="CL63" s="105"/>
      <c r="CM63" s="105"/>
      <c r="CN63" s="105"/>
      <c r="CO63" s="105"/>
      <c r="CP63" s="105"/>
      <c r="CQ63" s="105"/>
      <c r="CR63" s="105"/>
      <c r="CS63" s="105"/>
      <c r="CT63" s="105"/>
      <c r="CU63" s="105"/>
      <c r="CV63" s="105"/>
      <c r="CW63" s="105"/>
      <c r="CX63" s="105"/>
      <c r="CY63" s="105"/>
      <c r="CZ63" s="105"/>
      <c r="DA63" s="105"/>
      <c r="DB63" s="105"/>
      <c r="DC63" s="105"/>
      <c r="DD63" s="105"/>
      <c r="DE63" s="105"/>
      <c r="DF63" s="105"/>
      <c r="DG63" s="105"/>
      <c r="DH63" s="105"/>
      <c r="DI63" s="105"/>
      <c r="DJ63" s="105"/>
      <c r="DK63" s="105"/>
      <c r="DL63" s="105"/>
      <c r="DM63" s="105"/>
      <c r="DN63" s="105"/>
      <c r="DO63" s="105"/>
      <c r="DP63" s="105"/>
      <c r="DQ63" s="105"/>
      <c r="DR63" s="105"/>
      <c r="DS63" s="105"/>
      <c r="DT63" s="105"/>
      <c r="DU63" s="105"/>
      <c r="DV63" s="105"/>
      <c r="DW63" s="105"/>
      <c r="DX63" s="105"/>
      <c r="DY63" s="105"/>
      <c r="DZ63" s="105"/>
      <c r="EA63" s="105"/>
      <c r="EB63" s="105"/>
      <c r="EC63" s="105"/>
      <c r="ED63" s="105"/>
      <c r="EE63" s="105"/>
      <c r="EF63" s="105"/>
      <c r="EG63" s="105"/>
      <c r="EH63" s="105"/>
      <c r="EI63" s="105"/>
      <c r="EJ63" s="105"/>
      <c r="EK63" s="105"/>
      <c r="EL63" s="105"/>
      <c r="EM63" s="105"/>
      <c r="EN63" s="105"/>
      <c r="EO63" s="105"/>
      <c r="EP63" s="105"/>
      <c r="EQ63" s="105"/>
      <c r="ER63" s="105"/>
      <c r="ES63" s="105"/>
      <c r="ET63" s="105"/>
      <c r="EU63" s="105"/>
      <c r="EV63" s="105"/>
      <c r="EW63" s="105"/>
      <c r="EX63" s="105"/>
      <c r="EY63" s="105"/>
      <c r="EZ63" s="105"/>
      <c r="FA63" s="105"/>
      <c r="FB63" s="105"/>
      <c r="FC63" s="105"/>
      <c r="FD63" s="105"/>
      <c r="FE63" s="105"/>
      <c r="FF63" s="105"/>
      <c r="FG63" s="105"/>
      <c r="FH63" s="105"/>
      <c r="FI63" s="105"/>
      <c r="FJ63" s="105"/>
      <c r="FK63" s="105"/>
      <c r="FL63" s="105"/>
    </row>
    <row r="64" spans="1:168" outlineLevel="1">
      <c r="A64" s="3" t="s">
        <v>79</v>
      </c>
      <c r="B64" s="179">
        <v>314.60000000000002</v>
      </c>
      <c r="C64" s="179"/>
      <c r="D64" s="179">
        <v>48.325000000000003</v>
      </c>
      <c r="E64" s="179">
        <v>81.3</v>
      </c>
      <c r="F64" s="179">
        <v>92.075000000000003</v>
      </c>
      <c r="G64" s="179">
        <v>133.05000000000001</v>
      </c>
      <c r="H64" s="179">
        <v>111.1</v>
      </c>
      <c r="I64" s="179">
        <v>149.4</v>
      </c>
      <c r="J64" s="557"/>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c r="AL64" s="105"/>
      <c r="AM64" s="105"/>
      <c r="AN64" s="105"/>
      <c r="AO64" s="105"/>
      <c r="AP64" s="105"/>
      <c r="AQ64" s="105"/>
      <c r="AR64" s="105"/>
      <c r="AS64" s="105"/>
      <c r="AT64" s="105"/>
      <c r="AU64" s="105"/>
      <c r="AV64" s="105"/>
      <c r="AW64" s="105"/>
      <c r="AX64" s="105"/>
      <c r="AY64" s="105"/>
      <c r="AZ64" s="105"/>
      <c r="BA64" s="105"/>
      <c r="BB64" s="105"/>
      <c r="BC64" s="105"/>
      <c r="BD64" s="105"/>
      <c r="BE64" s="105"/>
      <c r="BF64" s="105"/>
      <c r="BG64" s="105"/>
      <c r="BH64" s="105"/>
      <c r="BI64" s="105"/>
      <c r="BJ64" s="105"/>
      <c r="BK64" s="105"/>
      <c r="BL64" s="105"/>
      <c r="BM64" s="105"/>
      <c r="BN64" s="105"/>
      <c r="BO64" s="105"/>
      <c r="BP64" s="105"/>
      <c r="BQ64" s="105"/>
      <c r="BR64" s="105"/>
      <c r="BS64" s="105"/>
      <c r="BT64" s="105"/>
      <c r="BU64" s="105"/>
      <c r="BV64" s="105"/>
      <c r="BW64" s="105"/>
      <c r="BX64" s="105"/>
      <c r="BY64" s="105"/>
      <c r="BZ64" s="105"/>
      <c r="CA64" s="105"/>
      <c r="CB64" s="105"/>
      <c r="CC64" s="105"/>
      <c r="CD64" s="105"/>
      <c r="CE64" s="105"/>
      <c r="CF64" s="105"/>
      <c r="CG64" s="105"/>
      <c r="CH64" s="105"/>
      <c r="CI64" s="105"/>
      <c r="CJ64" s="105"/>
      <c r="CK64" s="105"/>
      <c r="CL64" s="105"/>
      <c r="CM64" s="105"/>
      <c r="CN64" s="105"/>
      <c r="CO64" s="105"/>
      <c r="CP64" s="105"/>
      <c r="CQ64" s="105"/>
      <c r="CR64" s="105"/>
      <c r="CS64" s="105"/>
      <c r="CT64" s="105"/>
      <c r="CU64" s="105"/>
      <c r="CV64" s="105"/>
      <c r="CW64" s="105"/>
      <c r="CX64" s="105"/>
      <c r="CY64" s="105"/>
      <c r="CZ64" s="105"/>
      <c r="DA64" s="105"/>
      <c r="DB64" s="105"/>
      <c r="DC64" s="105"/>
      <c r="DD64" s="105"/>
      <c r="DE64" s="105"/>
      <c r="DF64" s="105"/>
      <c r="DG64" s="105"/>
      <c r="DH64" s="105"/>
      <c r="DI64" s="105"/>
      <c r="DJ64" s="105"/>
      <c r="DK64" s="105"/>
      <c r="DL64" s="105"/>
      <c r="DM64" s="105"/>
      <c r="DN64" s="105"/>
      <c r="DO64" s="105"/>
      <c r="DP64" s="105"/>
      <c r="DQ64" s="105"/>
      <c r="DR64" s="105"/>
      <c r="DS64" s="105"/>
      <c r="DT64" s="105"/>
      <c r="DU64" s="105"/>
      <c r="DV64" s="105"/>
      <c r="DW64" s="105"/>
      <c r="DX64" s="105"/>
      <c r="DY64" s="105"/>
      <c r="DZ64" s="105"/>
      <c r="EA64" s="105"/>
      <c r="EB64" s="105"/>
      <c r="EC64" s="105"/>
      <c r="ED64" s="105"/>
      <c r="EE64" s="105"/>
      <c r="EF64" s="105"/>
      <c r="EG64" s="105"/>
      <c r="EH64" s="105"/>
      <c r="EI64" s="105"/>
      <c r="EJ64" s="105"/>
      <c r="EK64" s="105"/>
      <c r="EL64" s="105"/>
      <c r="EM64" s="105"/>
      <c r="EN64" s="105"/>
      <c r="EO64" s="105"/>
      <c r="EP64" s="105"/>
      <c r="EQ64" s="105"/>
      <c r="ER64" s="105"/>
      <c r="ES64" s="105"/>
      <c r="ET64" s="105"/>
      <c r="EU64" s="105"/>
      <c r="EV64" s="105"/>
      <c r="EW64" s="105"/>
      <c r="EX64" s="105"/>
      <c r="EY64" s="105"/>
      <c r="EZ64" s="105"/>
      <c r="FA64" s="105"/>
      <c r="FB64" s="105"/>
      <c r="FC64" s="105"/>
      <c r="FD64" s="105"/>
      <c r="FE64" s="105"/>
      <c r="FF64" s="105"/>
      <c r="FG64" s="105"/>
      <c r="FH64" s="105"/>
      <c r="FI64" s="105"/>
      <c r="FJ64" s="105"/>
      <c r="FK64" s="105"/>
      <c r="FL64" s="105"/>
    </row>
    <row r="65" spans="1:168" outlineLevel="1">
      <c r="A65" s="3" t="s">
        <v>148</v>
      </c>
      <c r="B65" s="179">
        <v>375.8</v>
      </c>
      <c r="C65" s="179"/>
      <c r="D65" s="179">
        <v>95.2</v>
      </c>
      <c r="E65" s="179">
        <v>96.625</v>
      </c>
      <c r="F65" s="179">
        <v>111.375</v>
      </c>
      <c r="G65" s="179">
        <v>157.35</v>
      </c>
      <c r="H65" s="179">
        <v>161.15</v>
      </c>
      <c r="I65" s="179">
        <v>174.2</v>
      </c>
      <c r="J65" s="557"/>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c r="AL65" s="105"/>
      <c r="AM65" s="105"/>
      <c r="AN65" s="105"/>
      <c r="AO65" s="105"/>
      <c r="AP65" s="105"/>
      <c r="AQ65" s="105"/>
      <c r="AR65" s="105"/>
      <c r="AS65" s="105"/>
      <c r="AT65" s="105"/>
      <c r="AU65" s="105"/>
      <c r="AV65" s="105"/>
      <c r="AW65" s="105"/>
      <c r="AX65" s="105"/>
      <c r="AY65" s="105"/>
      <c r="AZ65" s="105"/>
      <c r="BA65" s="105"/>
      <c r="BB65" s="105"/>
      <c r="BC65" s="105"/>
      <c r="BD65" s="105"/>
      <c r="BE65" s="105"/>
      <c r="BF65" s="105"/>
      <c r="BG65" s="105"/>
      <c r="BH65" s="105"/>
      <c r="BI65" s="105"/>
      <c r="BJ65" s="105"/>
      <c r="BK65" s="105"/>
      <c r="BL65" s="105"/>
      <c r="BM65" s="105"/>
      <c r="BN65" s="105"/>
      <c r="BO65" s="105"/>
      <c r="BP65" s="105"/>
      <c r="BQ65" s="105"/>
      <c r="BR65" s="105"/>
      <c r="BS65" s="105"/>
      <c r="BT65" s="105"/>
      <c r="BU65" s="105"/>
      <c r="BV65" s="105"/>
      <c r="BW65" s="105"/>
      <c r="BX65" s="105"/>
      <c r="BY65" s="105"/>
      <c r="BZ65" s="105"/>
      <c r="CA65" s="105"/>
      <c r="CB65" s="105"/>
      <c r="CC65" s="105"/>
      <c r="CD65" s="105"/>
      <c r="CE65" s="105"/>
      <c r="CF65" s="105"/>
      <c r="CG65" s="105"/>
      <c r="CH65" s="105"/>
      <c r="CI65" s="105"/>
      <c r="CJ65" s="105"/>
      <c r="CK65" s="105"/>
      <c r="CL65" s="105"/>
      <c r="CM65" s="105"/>
      <c r="CN65" s="105"/>
      <c r="CO65" s="105"/>
      <c r="CP65" s="105"/>
      <c r="CQ65" s="105"/>
      <c r="CR65" s="105"/>
      <c r="CS65" s="105"/>
      <c r="CT65" s="105"/>
      <c r="CU65" s="105"/>
      <c r="CV65" s="105"/>
      <c r="CW65" s="105"/>
      <c r="CX65" s="105"/>
      <c r="CY65" s="105"/>
      <c r="CZ65" s="105"/>
      <c r="DA65" s="105"/>
      <c r="DB65" s="105"/>
      <c r="DC65" s="105"/>
      <c r="DD65" s="105"/>
      <c r="DE65" s="105"/>
      <c r="DF65" s="105"/>
      <c r="DG65" s="105"/>
      <c r="DH65" s="105"/>
      <c r="DI65" s="105"/>
      <c r="DJ65" s="105"/>
      <c r="DK65" s="105"/>
      <c r="DL65" s="105"/>
      <c r="DM65" s="105"/>
      <c r="DN65" s="105"/>
      <c r="DO65" s="105"/>
      <c r="DP65" s="105"/>
      <c r="DQ65" s="105"/>
      <c r="DR65" s="105"/>
      <c r="DS65" s="105"/>
      <c r="DT65" s="105"/>
      <c r="DU65" s="105"/>
      <c r="DV65" s="105"/>
      <c r="DW65" s="105"/>
      <c r="DX65" s="105"/>
      <c r="DY65" s="105"/>
      <c r="DZ65" s="105"/>
      <c r="EA65" s="105"/>
      <c r="EB65" s="105"/>
      <c r="EC65" s="105"/>
      <c r="ED65" s="105"/>
      <c r="EE65" s="105"/>
      <c r="EF65" s="105"/>
      <c r="EG65" s="105"/>
      <c r="EH65" s="105"/>
      <c r="EI65" s="105"/>
      <c r="EJ65" s="105"/>
      <c r="EK65" s="105"/>
      <c r="EL65" s="105"/>
      <c r="EM65" s="105"/>
      <c r="EN65" s="105"/>
      <c r="EO65" s="105"/>
      <c r="EP65" s="105"/>
      <c r="EQ65" s="105"/>
      <c r="ER65" s="105"/>
      <c r="ES65" s="105"/>
      <c r="ET65" s="105"/>
      <c r="EU65" s="105"/>
      <c r="EV65" s="105"/>
      <c r="EW65" s="105"/>
      <c r="EX65" s="105"/>
      <c r="EY65" s="105"/>
      <c r="EZ65" s="105"/>
      <c r="FA65" s="105"/>
      <c r="FB65" s="105"/>
      <c r="FC65" s="105"/>
      <c r="FD65" s="105"/>
      <c r="FE65" s="105"/>
      <c r="FF65" s="105"/>
      <c r="FG65" s="105"/>
      <c r="FH65" s="105"/>
      <c r="FI65" s="105"/>
      <c r="FJ65" s="105"/>
      <c r="FK65" s="105"/>
      <c r="FL65" s="105"/>
    </row>
    <row r="66" spans="1:168" outlineLevel="1">
      <c r="A66" s="3" t="s">
        <v>149</v>
      </c>
      <c r="B66" s="179">
        <v>277</v>
      </c>
      <c r="C66" s="179"/>
      <c r="D66" s="179">
        <v>51.325000000000003</v>
      </c>
      <c r="E66" s="179">
        <v>51.25</v>
      </c>
      <c r="F66" s="179">
        <v>66.674999999999997</v>
      </c>
      <c r="G66" s="179">
        <v>108.52500000000001</v>
      </c>
      <c r="H66" s="179">
        <v>92.49</v>
      </c>
      <c r="I66" s="179">
        <v>119.4</v>
      </c>
      <c r="J66" s="557"/>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c r="AL66" s="105"/>
      <c r="AM66" s="105"/>
      <c r="AN66" s="105"/>
      <c r="AO66" s="105"/>
      <c r="AP66" s="105"/>
      <c r="AQ66" s="105"/>
      <c r="AR66" s="105"/>
      <c r="AS66" s="105"/>
      <c r="AT66" s="105"/>
      <c r="AU66" s="105"/>
      <c r="AV66" s="105"/>
      <c r="AW66" s="105"/>
      <c r="AX66" s="105"/>
      <c r="AY66" s="105"/>
      <c r="AZ66" s="105"/>
      <c r="BA66" s="105"/>
      <c r="BB66" s="105"/>
      <c r="BC66" s="105"/>
      <c r="BD66" s="105"/>
      <c r="BE66" s="105"/>
      <c r="BF66" s="105"/>
      <c r="BG66" s="105"/>
      <c r="BH66" s="105"/>
      <c r="BI66" s="105"/>
      <c r="BJ66" s="105"/>
      <c r="BK66" s="105"/>
      <c r="BL66" s="105"/>
      <c r="BM66" s="105"/>
      <c r="BN66" s="105"/>
      <c r="BO66" s="105"/>
      <c r="BP66" s="105"/>
      <c r="BQ66" s="105"/>
      <c r="BR66" s="105"/>
      <c r="BS66" s="105"/>
      <c r="BT66" s="105"/>
      <c r="BU66" s="105"/>
      <c r="BV66" s="105"/>
      <c r="BW66" s="105"/>
      <c r="BX66" s="105"/>
      <c r="BY66" s="105"/>
      <c r="BZ66" s="105"/>
      <c r="CA66" s="105"/>
      <c r="CB66" s="105"/>
      <c r="CC66" s="105"/>
      <c r="CD66" s="105"/>
      <c r="CE66" s="105"/>
      <c r="CF66" s="105"/>
      <c r="CG66" s="105"/>
      <c r="CH66" s="105"/>
      <c r="CI66" s="105"/>
      <c r="CJ66" s="105"/>
      <c r="CK66" s="105"/>
      <c r="CL66" s="105"/>
      <c r="CM66" s="105"/>
      <c r="CN66" s="105"/>
      <c r="CO66" s="105"/>
      <c r="CP66" s="105"/>
      <c r="CQ66" s="105"/>
      <c r="CR66" s="105"/>
      <c r="CS66" s="105"/>
      <c r="CT66" s="105"/>
      <c r="CU66" s="105"/>
      <c r="CV66" s="105"/>
      <c r="CW66" s="105"/>
      <c r="CX66" s="105"/>
      <c r="CY66" s="105"/>
      <c r="CZ66" s="105"/>
      <c r="DA66" s="105"/>
      <c r="DB66" s="105"/>
      <c r="DC66" s="105"/>
      <c r="DD66" s="105"/>
      <c r="DE66" s="105"/>
      <c r="DF66" s="105"/>
      <c r="DG66" s="105"/>
      <c r="DH66" s="105"/>
      <c r="DI66" s="105"/>
      <c r="DJ66" s="105"/>
      <c r="DK66" s="105"/>
      <c r="DL66" s="105"/>
      <c r="DM66" s="105"/>
      <c r="DN66" s="105"/>
      <c r="DO66" s="105"/>
      <c r="DP66" s="105"/>
      <c r="DQ66" s="105"/>
      <c r="DR66" s="105"/>
      <c r="DS66" s="105"/>
      <c r="DT66" s="105"/>
      <c r="DU66" s="105"/>
      <c r="DV66" s="105"/>
      <c r="DW66" s="105"/>
      <c r="DX66" s="105"/>
      <c r="DY66" s="105"/>
      <c r="DZ66" s="105"/>
      <c r="EA66" s="105"/>
      <c r="EB66" s="105"/>
      <c r="EC66" s="105"/>
      <c r="ED66" s="105"/>
      <c r="EE66" s="105"/>
      <c r="EF66" s="105"/>
      <c r="EG66" s="105"/>
      <c r="EH66" s="105"/>
      <c r="EI66" s="105"/>
      <c r="EJ66" s="105"/>
      <c r="EK66" s="105"/>
      <c r="EL66" s="105"/>
      <c r="EM66" s="105"/>
      <c r="EN66" s="105"/>
      <c r="EO66" s="105"/>
      <c r="EP66" s="105"/>
      <c r="EQ66" s="105"/>
      <c r="ER66" s="105"/>
      <c r="ES66" s="105"/>
      <c r="ET66" s="105"/>
      <c r="EU66" s="105"/>
      <c r="EV66" s="105"/>
      <c r="EW66" s="105"/>
      <c r="EX66" s="105"/>
      <c r="EY66" s="105"/>
      <c r="EZ66" s="105"/>
      <c r="FA66" s="105"/>
      <c r="FB66" s="105"/>
      <c r="FC66" s="105"/>
      <c r="FD66" s="105"/>
      <c r="FE66" s="105"/>
      <c r="FF66" s="105"/>
      <c r="FG66" s="105"/>
      <c r="FH66" s="105"/>
      <c r="FI66" s="105"/>
      <c r="FJ66" s="105"/>
      <c r="FK66" s="105"/>
      <c r="FL66" s="105"/>
    </row>
    <row r="67" spans="1:168" outlineLevel="1">
      <c r="A67" s="3" t="s">
        <v>80</v>
      </c>
      <c r="B67" s="179">
        <v>322</v>
      </c>
      <c r="C67" s="179"/>
      <c r="D67" s="179">
        <v>72.825000000000003</v>
      </c>
      <c r="E67" s="179">
        <v>72</v>
      </c>
      <c r="F67" s="179">
        <v>96.257499999999993</v>
      </c>
      <c r="G67" s="179">
        <v>134.89250000000001</v>
      </c>
      <c r="H67" s="179">
        <v>117.86</v>
      </c>
      <c r="I67" s="179">
        <v>144.19999999999999</v>
      </c>
      <c r="J67" s="557"/>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c r="AL67" s="105"/>
      <c r="AM67" s="105"/>
      <c r="AN67" s="105"/>
      <c r="AO67" s="105"/>
      <c r="AP67" s="105"/>
      <c r="AQ67" s="105"/>
      <c r="AR67" s="105"/>
      <c r="AS67" s="105"/>
      <c r="AT67" s="105"/>
      <c r="AU67" s="105"/>
      <c r="AV67" s="105"/>
      <c r="AW67" s="105"/>
      <c r="AX67" s="105"/>
      <c r="AY67" s="105"/>
      <c r="AZ67" s="105"/>
      <c r="BA67" s="105"/>
      <c r="BB67" s="105"/>
      <c r="BC67" s="105"/>
      <c r="BD67" s="105"/>
      <c r="BE67" s="105"/>
      <c r="BF67" s="105"/>
      <c r="BG67" s="105"/>
      <c r="BH67" s="105"/>
      <c r="BI67" s="105"/>
      <c r="BJ67" s="105"/>
      <c r="BK67" s="105"/>
      <c r="BL67" s="105"/>
      <c r="BM67" s="105"/>
      <c r="BN67" s="105"/>
      <c r="BO67" s="105"/>
      <c r="BP67" s="105"/>
      <c r="BQ67" s="105"/>
      <c r="BR67" s="105"/>
      <c r="BS67" s="105"/>
      <c r="BT67" s="105"/>
      <c r="BU67" s="105"/>
      <c r="BV67" s="105"/>
      <c r="BW67" s="105"/>
      <c r="BX67" s="105"/>
      <c r="BY67" s="105"/>
      <c r="BZ67" s="105"/>
      <c r="CA67" s="105"/>
      <c r="CB67" s="105"/>
      <c r="CC67" s="105"/>
      <c r="CD67" s="105"/>
      <c r="CE67" s="105"/>
      <c r="CF67" s="105"/>
      <c r="CG67" s="105"/>
      <c r="CH67" s="105"/>
      <c r="CI67" s="105"/>
      <c r="CJ67" s="105"/>
      <c r="CK67" s="105"/>
      <c r="CL67" s="105"/>
      <c r="CM67" s="105"/>
      <c r="CN67" s="105"/>
      <c r="CO67" s="105"/>
      <c r="CP67" s="105"/>
      <c r="CQ67" s="105"/>
      <c r="CR67" s="105"/>
      <c r="CS67" s="105"/>
      <c r="CT67" s="105"/>
      <c r="CU67" s="105"/>
      <c r="CV67" s="105"/>
      <c r="CW67" s="105"/>
      <c r="CX67" s="105"/>
      <c r="CY67" s="105"/>
      <c r="CZ67" s="105"/>
      <c r="DA67" s="105"/>
      <c r="DB67" s="105"/>
      <c r="DC67" s="105"/>
      <c r="DD67" s="105"/>
      <c r="DE67" s="105"/>
      <c r="DF67" s="105"/>
      <c r="DG67" s="105"/>
      <c r="DH67" s="105"/>
      <c r="DI67" s="105"/>
      <c r="DJ67" s="105"/>
      <c r="DK67" s="105"/>
      <c r="DL67" s="105"/>
      <c r="DM67" s="105"/>
      <c r="DN67" s="105"/>
      <c r="DO67" s="105"/>
      <c r="DP67" s="105"/>
      <c r="DQ67" s="105"/>
      <c r="DR67" s="105"/>
      <c r="DS67" s="105"/>
      <c r="DT67" s="105"/>
      <c r="DU67" s="105"/>
      <c r="DV67" s="105"/>
      <c r="DW67" s="105"/>
      <c r="DX67" s="105"/>
      <c r="DY67" s="105"/>
      <c r="DZ67" s="105"/>
      <c r="EA67" s="105"/>
      <c r="EB67" s="105"/>
      <c r="EC67" s="105"/>
      <c r="ED67" s="105"/>
      <c r="EE67" s="105"/>
      <c r="EF67" s="105"/>
      <c r="EG67" s="105"/>
      <c r="EH67" s="105"/>
      <c r="EI67" s="105"/>
      <c r="EJ67" s="105"/>
      <c r="EK67" s="105"/>
      <c r="EL67" s="105"/>
      <c r="EM67" s="105"/>
      <c r="EN67" s="105"/>
      <c r="EO67" s="105"/>
      <c r="EP67" s="105"/>
      <c r="EQ67" s="105"/>
      <c r="ER67" s="105"/>
      <c r="ES67" s="105"/>
      <c r="ET67" s="105"/>
      <c r="EU67" s="105"/>
      <c r="EV67" s="105"/>
      <c r="EW67" s="105"/>
      <c r="EX67" s="105"/>
      <c r="EY67" s="105"/>
      <c r="EZ67" s="105"/>
      <c r="FA67" s="105"/>
      <c r="FB67" s="105"/>
      <c r="FC67" s="105"/>
      <c r="FD67" s="105"/>
      <c r="FE67" s="105"/>
      <c r="FF67" s="105"/>
      <c r="FG67" s="105"/>
      <c r="FH67" s="105"/>
      <c r="FI67" s="105"/>
      <c r="FJ67" s="105"/>
      <c r="FK67" s="105"/>
      <c r="FL67" s="105"/>
    </row>
    <row r="68" spans="1:168" outlineLevel="1">
      <c r="A68" s="3" t="s">
        <v>77</v>
      </c>
      <c r="B68" s="179">
        <v>1214.0999999999999</v>
      </c>
      <c r="C68" s="179"/>
      <c r="D68" s="179">
        <v>4853.9022130000003</v>
      </c>
      <c r="E68" s="179">
        <v>4858.8451100000002</v>
      </c>
      <c r="F68" s="179">
        <v>4861.6948400000001</v>
      </c>
      <c r="G68" s="179">
        <v>4870.932992</v>
      </c>
      <c r="H68" s="179">
        <v>4868.3502414624509</v>
      </c>
      <c r="I68" s="179">
        <v>4871.3999999999996</v>
      </c>
      <c r="J68" s="557"/>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105"/>
      <c r="AJ68" s="105"/>
      <c r="AK68" s="105"/>
      <c r="AL68" s="105"/>
      <c r="AM68" s="105"/>
      <c r="AN68" s="105"/>
      <c r="AO68" s="105"/>
      <c r="AP68" s="105"/>
      <c r="AQ68" s="105"/>
      <c r="AR68" s="105"/>
      <c r="AS68" s="105"/>
      <c r="AT68" s="105"/>
      <c r="AU68" s="105"/>
      <c r="AV68" s="105"/>
      <c r="AW68" s="105"/>
      <c r="AX68" s="105"/>
      <c r="AY68" s="105"/>
      <c r="AZ68" s="105"/>
      <c r="BA68" s="105"/>
      <c r="BB68" s="105"/>
      <c r="BC68" s="105"/>
      <c r="BD68" s="105"/>
      <c r="BE68" s="105"/>
      <c r="BF68" s="105"/>
      <c r="BG68" s="105"/>
      <c r="BH68" s="105"/>
      <c r="BI68" s="105"/>
      <c r="BJ68" s="105"/>
      <c r="BK68" s="105"/>
      <c r="BL68" s="105"/>
      <c r="BM68" s="105"/>
      <c r="BN68" s="105"/>
      <c r="BO68" s="105"/>
      <c r="BP68" s="105"/>
      <c r="BQ68" s="105"/>
      <c r="BR68" s="105"/>
      <c r="BS68" s="105"/>
      <c r="BT68" s="105"/>
      <c r="BU68" s="105"/>
      <c r="BV68" s="105"/>
      <c r="BW68" s="105"/>
      <c r="BX68" s="105"/>
      <c r="BY68" s="105"/>
      <c r="BZ68" s="105"/>
      <c r="CA68" s="105"/>
      <c r="CB68" s="105"/>
      <c r="CC68" s="105"/>
      <c r="CD68" s="105"/>
      <c r="CE68" s="105"/>
      <c r="CF68" s="105"/>
      <c r="CG68" s="105"/>
      <c r="CH68" s="105"/>
      <c r="CI68" s="105"/>
      <c r="CJ68" s="105"/>
      <c r="CK68" s="105"/>
      <c r="CL68" s="105"/>
      <c r="CM68" s="105"/>
      <c r="CN68" s="105"/>
      <c r="CO68" s="105"/>
      <c r="CP68" s="105"/>
      <c r="CQ68" s="105"/>
      <c r="CR68" s="105"/>
      <c r="CS68" s="105"/>
      <c r="CT68" s="105"/>
      <c r="CU68" s="105"/>
      <c r="CV68" s="105"/>
      <c r="CW68" s="105"/>
      <c r="CX68" s="105"/>
      <c r="CY68" s="105"/>
      <c r="CZ68" s="105"/>
      <c r="DA68" s="105"/>
      <c r="DB68" s="105"/>
      <c r="DC68" s="105"/>
      <c r="DD68" s="105"/>
      <c r="DE68" s="105"/>
      <c r="DF68" s="105"/>
      <c r="DG68" s="105"/>
      <c r="DH68" s="105"/>
      <c r="DI68" s="105"/>
      <c r="DJ68" s="105"/>
      <c r="DK68" s="105"/>
      <c r="DL68" s="105"/>
      <c r="DM68" s="105"/>
      <c r="DN68" s="105"/>
      <c r="DO68" s="105"/>
      <c r="DP68" s="105"/>
      <c r="DQ68" s="105"/>
      <c r="DR68" s="105"/>
      <c r="DS68" s="105"/>
      <c r="DT68" s="105"/>
      <c r="DU68" s="105"/>
      <c r="DV68" s="105"/>
      <c r="DW68" s="105"/>
      <c r="DX68" s="105"/>
      <c r="DY68" s="105"/>
      <c r="DZ68" s="105"/>
      <c r="EA68" s="105"/>
      <c r="EB68" s="105"/>
      <c r="EC68" s="105"/>
      <c r="ED68" s="105"/>
      <c r="EE68" s="105"/>
      <c r="EF68" s="105"/>
      <c r="EG68" s="105"/>
      <c r="EH68" s="105"/>
      <c r="EI68" s="105"/>
      <c r="EJ68" s="105"/>
      <c r="EK68" s="105"/>
      <c r="EL68" s="105"/>
      <c r="EM68" s="105"/>
      <c r="EN68" s="105"/>
      <c r="EO68" s="105"/>
      <c r="EP68" s="105"/>
      <c r="EQ68" s="105"/>
      <c r="ER68" s="105"/>
      <c r="ES68" s="105"/>
      <c r="ET68" s="105"/>
      <c r="EU68" s="105"/>
      <c r="EV68" s="105"/>
      <c r="EW68" s="105"/>
      <c r="EX68" s="105"/>
      <c r="EY68" s="105"/>
      <c r="EZ68" s="105"/>
      <c r="FA68" s="105"/>
      <c r="FB68" s="105"/>
      <c r="FC68" s="105"/>
      <c r="FD68" s="105"/>
      <c r="FE68" s="105"/>
      <c r="FF68" s="105"/>
      <c r="FG68" s="105"/>
      <c r="FH68" s="105"/>
      <c r="FI68" s="105"/>
      <c r="FJ68" s="105"/>
      <c r="FK68" s="105"/>
      <c r="FL68" s="105"/>
    </row>
    <row r="69" spans="1:168" outlineLevel="1">
      <c r="A69" s="8" t="s">
        <v>85</v>
      </c>
      <c r="B69" s="454">
        <v>1215.8</v>
      </c>
      <c r="C69" s="454"/>
      <c r="D69" s="454">
        <v>4861.1471350000002</v>
      </c>
      <c r="E69" s="454">
        <v>4863.0963400000001</v>
      </c>
      <c r="F69" s="454">
        <v>4868.9856200000004</v>
      </c>
      <c r="G69" s="454">
        <v>4882.0828140000003</v>
      </c>
      <c r="H69" s="454">
        <v>4875.9277653224508</v>
      </c>
      <c r="I69" s="454">
        <v>4878.8999999999996</v>
      </c>
      <c r="J69" s="558"/>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c r="AL69" s="105"/>
      <c r="AM69" s="105"/>
      <c r="AN69" s="105"/>
      <c r="AO69" s="105"/>
      <c r="AP69" s="105"/>
      <c r="AQ69" s="105"/>
      <c r="AR69" s="105"/>
      <c r="AS69" s="105"/>
      <c r="AT69" s="105"/>
      <c r="AU69" s="105"/>
      <c r="AV69" s="105"/>
      <c r="AW69" s="105"/>
      <c r="AX69" s="105"/>
      <c r="AY69" s="105"/>
      <c r="AZ69" s="105"/>
      <c r="BA69" s="105"/>
      <c r="BB69" s="105"/>
      <c r="BC69" s="105"/>
      <c r="BD69" s="105"/>
      <c r="BE69" s="105"/>
      <c r="BF69" s="105"/>
      <c r="BG69" s="105"/>
      <c r="BH69" s="105"/>
      <c r="BI69" s="105"/>
      <c r="BJ69" s="105"/>
      <c r="BK69" s="105"/>
      <c r="BL69" s="105"/>
      <c r="BM69" s="105"/>
      <c r="BN69" s="105"/>
      <c r="BO69" s="105"/>
      <c r="BP69" s="105"/>
      <c r="BQ69" s="105"/>
      <c r="BR69" s="105"/>
      <c r="BS69" s="105"/>
      <c r="BT69" s="105"/>
      <c r="BU69" s="105"/>
      <c r="BV69" s="105"/>
      <c r="BW69" s="105"/>
      <c r="BX69" s="105"/>
      <c r="BY69" s="105"/>
      <c r="BZ69" s="105"/>
      <c r="CA69" s="105"/>
      <c r="CB69" s="105"/>
      <c r="CC69" s="105"/>
      <c r="CD69" s="105"/>
      <c r="CE69" s="105"/>
      <c r="CF69" s="105"/>
      <c r="CG69" s="105"/>
      <c r="CH69" s="105"/>
      <c r="CI69" s="105"/>
      <c r="CJ69" s="105"/>
      <c r="CK69" s="105"/>
      <c r="CL69" s="105"/>
      <c r="CM69" s="105"/>
      <c r="CN69" s="105"/>
      <c r="CO69" s="105"/>
      <c r="CP69" s="105"/>
      <c r="CQ69" s="105"/>
      <c r="CR69" s="105"/>
      <c r="CS69" s="105"/>
      <c r="CT69" s="105"/>
      <c r="CU69" s="105"/>
      <c r="CV69" s="105"/>
      <c r="CW69" s="105"/>
      <c r="CX69" s="105"/>
      <c r="CY69" s="105"/>
      <c r="CZ69" s="105"/>
      <c r="DA69" s="105"/>
      <c r="DB69" s="105"/>
      <c r="DC69" s="105"/>
      <c r="DD69" s="105"/>
      <c r="DE69" s="105"/>
      <c r="DF69" s="105"/>
      <c r="DG69" s="105"/>
      <c r="DH69" s="105"/>
      <c r="DI69" s="105"/>
      <c r="DJ69" s="105"/>
      <c r="DK69" s="105"/>
      <c r="DL69" s="105"/>
      <c r="DM69" s="105"/>
      <c r="DN69" s="105"/>
      <c r="DO69" s="105"/>
      <c r="DP69" s="105"/>
      <c r="DQ69" s="105"/>
      <c r="DR69" s="105"/>
      <c r="DS69" s="105"/>
      <c r="DT69" s="105"/>
      <c r="DU69" s="105"/>
      <c r="DV69" s="105"/>
      <c r="DW69" s="105"/>
      <c r="DX69" s="105"/>
      <c r="DY69" s="105"/>
      <c r="DZ69" s="105"/>
      <c r="EA69" s="105"/>
      <c r="EB69" s="105"/>
      <c r="EC69" s="105"/>
      <c r="ED69" s="105"/>
      <c r="EE69" s="105"/>
      <c r="EF69" s="105"/>
      <c r="EG69" s="105"/>
      <c r="EH69" s="105"/>
      <c r="EI69" s="105"/>
      <c r="EJ69" s="105"/>
      <c r="EK69" s="105"/>
      <c r="EL69" s="105"/>
      <c r="EM69" s="105"/>
      <c r="EN69" s="105"/>
      <c r="EO69" s="105"/>
      <c r="EP69" s="105"/>
      <c r="EQ69" s="105"/>
      <c r="ER69" s="105"/>
      <c r="ES69" s="105"/>
      <c r="ET69" s="105"/>
      <c r="EU69" s="105"/>
      <c r="EV69" s="105"/>
      <c r="EW69" s="105"/>
      <c r="EX69" s="105"/>
      <c r="EY69" s="105"/>
      <c r="EZ69" s="105"/>
      <c r="FA69" s="105"/>
      <c r="FB69" s="105"/>
      <c r="FC69" s="105"/>
      <c r="FD69" s="105"/>
      <c r="FE69" s="105"/>
      <c r="FF69" s="105"/>
      <c r="FG69" s="105"/>
      <c r="FH69" s="105"/>
      <c r="FI69" s="105"/>
      <c r="FJ69" s="105"/>
      <c r="FK69" s="105"/>
      <c r="FL69" s="105"/>
    </row>
    <row r="70" spans="1:168">
      <c r="A70" s="3"/>
      <c r="B70" s="58"/>
      <c r="C70" s="58"/>
      <c r="D70" s="58"/>
      <c r="E70" s="58"/>
      <c r="F70" s="58"/>
      <c r="G70" s="58"/>
      <c r="H70" s="58"/>
      <c r="I70" s="58"/>
      <c r="J70" s="73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c r="AL70" s="105"/>
      <c r="AM70" s="105"/>
      <c r="AN70" s="105"/>
      <c r="AO70" s="105"/>
      <c r="AP70" s="105"/>
      <c r="AQ70" s="105"/>
      <c r="AR70" s="105"/>
      <c r="AS70" s="105"/>
      <c r="AT70" s="105"/>
      <c r="AU70" s="105"/>
      <c r="AV70" s="105"/>
      <c r="AW70" s="105"/>
      <c r="AX70" s="105"/>
      <c r="AY70" s="105"/>
      <c r="AZ70" s="105"/>
      <c r="BA70" s="105"/>
      <c r="BB70" s="105"/>
      <c r="BC70" s="105"/>
      <c r="BD70" s="105"/>
      <c r="BE70" s="105"/>
      <c r="BF70" s="105"/>
      <c r="BG70" s="105"/>
      <c r="BH70" s="105"/>
      <c r="BI70" s="105"/>
      <c r="BJ70" s="105"/>
      <c r="BK70" s="105"/>
      <c r="BL70" s="105"/>
      <c r="BM70" s="105"/>
      <c r="BN70" s="105"/>
      <c r="BO70" s="105"/>
      <c r="BP70" s="105"/>
      <c r="BQ70" s="105"/>
      <c r="BR70" s="105"/>
      <c r="BS70" s="105"/>
      <c r="BT70" s="105"/>
      <c r="BU70" s="105"/>
      <c r="BV70" s="105"/>
      <c r="BW70" s="105"/>
      <c r="BX70" s="105"/>
      <c r="BY70" s="105"/>
      <c r="BZ70" s="105"/>
      <c r="CA70" s="105"/>
      <c r="CB70" s="105"/>
      <c r="CC70" s="105"/>
      <c r="CD70" s="105"/>
      <c r="CE70" s="105"/>
      <c r="CF70" s="105"/>
      <c r="CG70" s="105"/>
      <c r="CH70" s="105"/>
      <c r="CI70" s="105"/>
      <c r="CJ70" s="105"/>
      <c r="CK70" s="105"/>
      <c r="CL70" s="105"/>
      <c r="CM70" s="105"/>
      <c r="CN70" s="105"/>
      <c r="CO70" s="105"/>
      <c r="CP70" s="105"/>
      <c r="CQ70" s="105"/>
      <c r="CR70" s="105"/>
      <c r="CS70" s="105"/>
      <c r="CT70" s="105"/>
      <c r="CU70" s="105"/>
      <c r="CV70" s="105"/>
      <c r="CW70" s="105"/>
      <c r="CX70" s="105"/>
      <c r="CY70" s="105"/>
      <c r="CZ70" s="105"/>
      <c r="DA70" s="105"/>
      <c r="DB70" s="105"/>
      <c r="DC70" s="105"/>
      <c r="DD70" s="105"/>
      <c r="DE70" s="105"/>
      <c r="DF70" s="105"/>
      <c r="DG70" s="105"/>
      <c r="DH70" s="105"/>
      <c r="DI70" s="105"/>
      <c r="DJ70" s="105"/>
      <c r="DK70" s="105"/>
      <c r="DL70" s="105"/>
      <c r="DM70" s="105"/>
      <c r="DN70" s="105"/>
      <c r="DO70" s="105"/>
      <c r="DP70" s="105"/>
      <c r="DQ70" s="105"/>
      <c r="DR70" s="105"/>
      <c r="DS70" s="105"/>
      <c r="DT70" s="105"/>
      <c r="DU70" s="105"/>
      <c r="DV70" s="105"/>
      <c r="DW70" s="105"/>
      <c r="DX70" s="105"/>
      <c r="DY70" s="105"/>
      <c r="DZ70" s="105"/>
      <c r="EA70" s="105"/>
      <c r="EB70" s="105"/>
      <c r="EC70" s="105"/>
      <c r="ED70" s="105"/>
      <c r="EE70" s="105"/>
      <c r="EF70" s="105"/>
      <c r="EG70" s="105"/>
      <c r="EH70" s="105"/>
      <c r="EI70" s="105"/>
      <c r="EJ70" s="105"/>
      <c r="EK70" s="105"/>
      <c r="EL70" s="105"/>
      <c r="EM70" s="105"/>
      <c r="EN70" s="105"/>
      <c r="EO70" s="105"/>
      <c r="EP70" s="105"/>
      <c r="EQ70" s="105"/>
      <c r="ER70" s="105"/>
      <c r="ES70" s="105"/>
      <c r="ET70" s="105"/>
      <c r="EU70" s="105"/>
      <c r="EV70" s="105"/>
      <c r="EW70" s="105"/>
      <c r="EX70" s="105"/>
      <c r="EY70" s="105"/>
      <c r="EZ70" s="105"/>
      <c r="FA70" s="105"/>
      <c r="FB70" s="105"/>
      <c r="FC70" s="105"/>
      <c r="FD70" s="105"/>
      <c r="FE70" s="105"/>
      <c r="FF70" s="105"/>
      <c r="FG70" s="105"/>
      <c r="FH70" s="105"/>
      <c r="FI70" s="105"/>
      <c r="FJ70" s="105"/>
      <c r="FK70" s="105"/>
      <c r="FL70" s="105"/>
    </row>
    <row r="71" spans="1:168">
      <c r="A71" s="3" t="s">
        <v>187</v>
      </c>
      <c r="B71" s="58"/>
      <c r="C71" s="58"/>
      <c r="D71" s="58"/>
      <c r="E71" s="58"/>
      <c r="F71" s="58"/>
      <c r="G71" s="58"/>
      <c r="H71" s="58"/>
      <c r="I71" s="58"/>
      <c r="J71" s="73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5"/>
      <c r="AL71" s="105"/>
      <c r="AM71" s="105"/>
      <c r="AN71" s="105"/>
      <c r="AO71" s="105"/>
      <c r="AP71" s="105"/>
      <c r="AQ71" s="105"/>
      <c r="AR71" s="105"/>
      <c r="AS71" s="105"/>
      <c r="AT71" s="105"/>
      <c r="AU71" s="105"/>
      <c r="AV71" s="105"/>
      <c r="AW71" s="105"/>
      <c r="AX71" s="105"/>
      <c r="AY71" s="105"/>
      <c r="AZ71" s="105"/>
      <c r="BA71" s="105"/>
      <c r="BB71" s="105"/>
      <c r="BC71" s="105"/>
      <c r="BD71" s="105"/>
      <c r="BE71" s="105"/>
      <c r="BF71" s="105"/>
      <c r="BG71" s="105"/>
      <c r="BH71" s="105"/>
      <c r="BI71" s="105"/>
      <c r="BJ71" s="105"/>
      <c r="BK71" s="105"/>
      <c r="BL71" s="105"/>
      <c r="BM71" s="105"/>
      <c r="BN71" s="105"/>
      <c r="BO71" s="105"/>
      <c r="BP71" s="105"/>
      <c r="BQ71" s="105"/>
      <c r="BR71" s="105"/>
      <c r="BS71" s="105"/>
      <c r="BT71" s="105"/>
      <c r="BU71" s="105"/>
      <c r="BV71" s="105"/>
      <c r="BW71" s="105"/>
      <c r="BX71" s="105"/>
      <c r="BY71" s="105"/>
      <c r="BZ71" s="105"/>
      <c r="CA71" s="105"/>
      <c r="CB71" s="105"/>
      <c r="CC71" s="105"/>
      <c r="CD71" s="105"/>
      <c r="CE71" s="105"/>
      <c r="CF71" s="105"/>
      <c r="CG71" s="105"/>
      <c r="CH71" s="105"/>
      <c r="CI71" s="105"/>
      <c r="CJ71" s="105"/>
      <c r="CK71" s="105"/>
      <c r="CL71" s="105"/>
      <c r="CM71" s="105"/>
      <c r="CN71" s="105"/>
      <c r="CO71" s="105"/>
      <c r="CP71" s="105"/>
      <c r="CQ71" s="105"/>
      <c r="CR71" s="105"/>
      <c r="CS71" s="105"/>
      <c r="CT71" s="105"/>
      <c r="CU71" s="105"/>
      <c r="CV71" s="105"/>
      <c r="CW71" s="105"/>
      <c r="CX71" s="105"/>
      <c r="CY71" s="105"/>
      <c r="CZ71" s="105"/>
      <c r="DA71" s="105"/>
      <c r="DB71" s="105"/>
      <c r="DC71" s="105"/>
      <c r="DD71" s="105"/>
      <c r="DE71" s="105"/>
      <c r="DF71" s="105"/>
      <c r="DG71" s="105"/>
      <c r="DH71" s="105"/>
      <c r="DI71" s="105"/>
      <c r="DJ71" s="105"/>
      <c r="DK71" s="105"/>
      <c r="DL71" s="105"/>
      <c r="DM71" s="105"/>
      <c r="DN71" s="105"/>
      <c r="DO71" s="105"/>
      <c r="DP71" s="105"/>
      <c r="DQ71" s="105"/>
      <c r="DR71" s="105"/>
      <c r="DS71" s="105"/>
      <c r="DT71" s="105"/>
      <c r="DU71" s="105"/>
      <c r="DV71" s="105"/>
      <c r="DW71" s="105"/>
      <c r="DX71" s="105"/>
      <c r="DY71" s="105"/>
      <c r="DZ71" s="105"/>
      <c r="EA71" s="105"/>
      <c r="EB71" s="105"/>
      <c r="EC71" s="105"/>
      <c r="ED71" s="105"/>
      <c r="EE71" s="105"/>
      <c r="EF71" s="105"/>
      <c r="EG71" s="105"/>
      <c r="EH71" s="105"/>
      <c r="EI71" s="105"/>
      <c r="EJ71" s="105"/>
      <c r="EK71" s="105"/>
      <c r="EL71" s="105"/>
      <c r="EM71" s="105"/>
      <c r="EN71" s="105"/>
      <c r="EO71" s="105"/>
      <c r="EP71" s="105"/>
      <c r="EQ71" s="105"/>
      <c r="ER71" s="105"/>
      <c r="ES71" s="105"/>
      <c r="ET71" s="105"/>
      <c r="EU71" s="105"/>
      <c r="EV71" s="105"/>
      <c r="EW71" s="105"/>
      <c r="EX71" s="105"/>
      <c r="EY71" s="105"/>
      <c r="EZ71" s="105"/>
      <c r="FA71" s="105"/>
      <c r="FB71" s="105"/>
      <c r="FC71" s="105"/>
      <c r="FD71" s="105"/>
      <c r="FE71" s="105"/>
      <c r="FF71" s="105"/>
      <c r="FG71" s="105"/>
      <c r="FH71" s="105"/>
      <c r="FI71" s="105"/>
      <c r="FJ71" s="105"/>
      <c r="FK71" s="105"/>
      <c r="FL71" s="105"/>
    </row>
    <row r="72" spans="1:168">
      <c r="A72" s="3"/>
      <c r="B72" s="3"/>
      <c r="C72" s="3"/>
      <c r="D72" s="3"/>
      <c r="E72" s="3"/>
      <c r="F72" s="3"/>
      <c r="G72" s="3"/>
      <c r="H72" s="3"/>
      <c r="I72" s="3"/>
      <c r="J72" s="388"/>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c r="AL72" s="105"/>
      <c r="AM72" s="105"/>
      <c r="AN72" s="105"/>
      <c r="AO72" s="105"/>
      <c r="AP72" s="105"/>
      <c r="AQ72" s="105"/>
      <c r="AR72" s="105"/>
      <c r="AS72" s="105"/>
      <c r="AT72" s="105"/>
      <c r="AU72" s="105"/>
      <c r="AV72" s="105"/>
      <c r="AW72" s="105"/>
      <c r="AX72" s="105"/>
      <c r="AY72" s="105"/>
      <c r="AZ72" s="105"/>
      <c r="BA72" s="105"/>
      <c r="BB72" s="105"/>
      <c r="BC72" s="105"/>
      <c r="BD72" s="105"/>
      <c r="BE72" s="105"/>
      <c r="BF72" s="105"/>
      <c r="BG72" s="105"/>
      <c r="BH72" s="105"/>
      <c r="BI72" s="105"/>
      <c r="BJ72" s="105"/>
      <c r="BK72" s="105"/>
      <c r="BL72" s="105"/>
      <c r="BM72" s="105"/>
      <c r="BN72" s="105"/>
      <c r="BO72" s="105"/>
      <c r="BP72" s="105"/>
      <c r="BQ72" s="105"/>
      <c r="BR72" s="105"/>
      <c r="BS72" s="105"/>
      <c r="BT72" s="105"/>
      <c r="BU72" s="105"/>
      <c r="BV72" s="105"/>
      <c r="BW72" s="105"/>
      <c r="BX72" s="105"/>
      <c r="BY72" s="105"/>
      <c r="BZ72" s="105"/>
      <c r="CA72" s="105"/>
      <c r="CB72" s="105"/>
      <c r="CC72" s="105"/>
      <c r="CD72" s="105"/>
      <c r="CE72" s="105"/>
      <c r="CF72" s="105"/>
      <c r="CG72" s="105"/>
      <c r="CH72" s="105"/>
      <c r="CI72" s="105"/>
      <c r="CJ72" s="105"/>
      <c r="CK72" s="105"/>
      <c r="CL72" s="105"/>
      <c r="CM72" s="105"/>
      <c r="CN72" s="105"/>
      <c r="CO72" s="105"/>
      <c r="CP72" s="105"/>
      <c r="CQ72" s="105"/>
      <c r="CR72" s="105"/>
      <c r="CS72" s="105"/>
      <c r="CT72" s="105"/>
      <c r="CU72" s="105"/>
      <c r="CV72" s="105"/>
      <c r="CW72" s="105"/>
      <c r="CX72" s="105"/>
      <c r="CY72" s="105"/>
      <c r="CZ72" s="105"/>
      <c r="DA72" s="105"/>
      <c r="DB72" s="105"/>
      <c r="DC72" s="105"/>
      <c r="DD72" s="105"/>
      <c r="DE72" s="105"/>
      <c r="DF72" s="105"/>
      <c r="DG72" s="105"/>
      <c r="DH72" s="105"/>
      <c r="DI72" s="105"/>
      <c r="DJ72" s="105"/>
      <c r="DK72" s="105"/>
      <c r="DL72" s="105"/>
      <c r="DM72" s="105"/>
      <c r="DN72" s="105"/>
      <c r="DO72" s="105"/>
      <c r="DP72" s="105"/>
      <c r="DQ72" s="105"/>
      <c r="DR72" s="105"/>
      <c r="DS72" s="105"/>
      <c r="DT72" s="105"/>
      <c r="DU72" s="105"/>
      <c r="DV72" s="105"/>
      <c r="DW72" s="105"/>
      <c r="DX72" s="105"/>
      <c r="DY72" s="105"/>
      <c r="DZ72" s="105"/>
      <c r="EA72" s="105"/>
      <c r="EB72" s="105"/>
      <c r="EC72" s="105"/>
      <c r="ED72" s="105"/>
      <c r="EE72" s="105"/>
      <c r="EF72" s="105"/>
      <c r="EG72" s="105"/>
      <c r="EH72" s="105"/>
      <c r="EI72" s="105"/>
      <c r="EJ72" s="105"/>
      <c r="EK72" s="105"/>
      <c r="EL72" s="105"/>
      <c r="EM72" s="105"/>
      <c r="EN72" s="105"/>
      <c r="EO72" s="105"/>
      <c r="EP72" s="105"/>
      <c r="EQ72" s="105"/>
      <c r="ER72" s="105"/>
      <c r="ES72" s="105"/>
      <c r="ET72" s="105"/>
      <c r="EU72" s="105"/>
      <c r="EV72" s="105"/>
      <c r="EW72" s="105"/>
      <c r="EX72" s="105"/>
      <c r="EY72" s="105"/>
      <c r="EZ72" s="105"/>
      <c r="FA72" s="105"/>
      <c r="FB72" s="105"/>
      <c r="FC72" s="105"/>
      <c r="FD72" s="105"/>
      <c r="FE72" s="105"/>
      <c r="FF72" s="105"/>
      <c r="FG72" s="105"/>
      <c r="FH72" s="105"/>
      <c r="FI72" s="105"/>
      <c r="FJ72" s="105"/>
      <c r="FK72" s="105"/>
      <c r="FL72" s="105"/>
    </row>
    <row r="73" spans="1:168" s="618" customFormat="1">
      <c r="A73" s="65" t="s">
        <v>471</v>
      </c>
      <c r="D73" s="619"/>
      <c r="E73" s="619"/>
      <c r="F73" s="619"/>
      <c r="G73" s="619"/>
      <c r="H73" s="619"/>
      <c r="I73" s="619"/>
      <c r="J73" s="736"/>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105"/>
      <c r="AN73" s="105"/>
      <c r="AO73" s="105"/>
      <c r="AP73" s="105"/>
      <c r="AQ73" s="105"/>
      <c r="AR73" s="105"/>
      <c r="AS73" s="105"/>
      <c r="AT73" s="105"/>
      <c r="AU73" s="105"/>
      <c r="AV73" s="105"/>
      <c r="AW73" s="105"/>
      <c r="AX73" s="105"/>
      <c r="AY73" s="105"/>
      <c r="AZ73" s="105"/>
      <c r="BA73" s="105"/>
      <c r="BB73" s="105"/>
      <c r="BC73" s="105"/>
      <c r="BD73" s="105"/>
      <c r="BE73" s="105"/>
      <c r="BF73" s="105"/>
      <c r="BG73" s="105"/>
      <c r="BH73" s="105"/>
      <c r="BI73" s="105"/>
      <c r="BJ73" s="105"/>
      <c r="BK73" s="105"/>
      <c r="BL73" s="105"/>
      <c r="BM73" s="105"/>
      <c r="BN73" s="105"/>
      <c r="BO73" s="105"/>
      <c r="BP73" s="105"/>
      <c r="BQ73" s="105"/>
      <c r="BR73" s="105"/>
      <c r="BS73" s="105"/>
      <c r="BT73" s="105"/>
      <c r="BU73" s="105"/>
      <c r="BV73" s="105"/>
      <c r="BW73" s="105"/>
      <c r="BX73" s="105"/>
      <c r="BY73" s="105"/>
      <c r="BZ73" s="105"/>
      <c r="CA73" s="105"/>
      <c r="CB73" s="105"/>
      <c r="CC73" s="105"/>
      <c r="CD73" s="105"/>
      <c r="CE73" s="105"/>
      <c r="CF73" s="105"/>
      <c r="CG73" s="105"/>
      <c r="CH73" s="105"/>
      <c r="CI73" s="105"/>
      <c r="CJ73" s="105"/>
      <c r="CK73" s="105"/>
      <c r="CL73" s="105"/>
      <c r="CM73" s="105"/>
      <c r="CN73" s="105"/>
      <c r="CO73" s="105"/>
      <c r="CP73" s="105"/>
      <c r="CQ73" s="105"/>
      <c r="CR73" s="105"/>
      <c r="CS73" s="105"/>
      <c r="CT73" s="105"/>
      <c r="CU73" s="105"/>
      <c r="CV73" s="105"/>
      <c r="CW73" s="105"/>
      <c r="CX73" s="105"/>
      <c r="CY73" s="105"/>
      <c r="CZ73" s="105"/>
      <c r="DA73" s="105"/>
      <c r="DB73" s="105"/>
      <c r="DC73" s="105"/>
      <c r="DD73" s="105"/>
      <c r="DE73" s="105"/>
      <c r="DF73" s="105"/>
      <c r="DG73" s="105"/>
      <c r="DH73" s="105"/>
      <c r="DI73" s="105"/>
      <c r="DJ73" s="105"/>
      <c r="DK73" s="105"/>
      <c r="DL73" s="105"/>
      <c r="DM73" s="105"/>
      <c r="DN73" s="105"/>
      <c r="DO73" s="105"/>
      <c r="DP73" s="105"/>
      <c r="DQ73" s="105"/>
      <c r="DR73" s="105"/>
      <c r="DS73" s="105"/>
      <c r="DT73" s="105"/>
      <c r="DU73" s="105"/>
      <c r="DV73" s="105"/>
      <c r="DW73" s="105"/>
      <c r="DX73" s="105"/>
      <c r="DY73" s="105"/>
      <c r="DZ73" s="105"/>
      <c r="EA73" s="105"/>
      <c r="EB73" s="105"/>
      <c r="EC73" s="105"/>
      <c r="ED73" s="105"/>
      <c r="EE73" s="105"/>
      <c r="EF73" s="105"/>
      <c r="EG73" s="105"/>
      <c r="EH73" s="105"/>
      <c r="EI73" s="105"/>
      <c r="EJ73" s="105"/>
      <c r="EK73" s="105"/>
      <c r="EL73" s="105"/>
      <c r="EM73" s="105"/>
      <c r="EN73" s="105"/>
      <c r="EO73" s="105"/>
      <c r="EP73" s="105"/>
      <c r="EQ73" s="105"/>
      <c r="ER73" s="105"/>
      <c r="ES73" s="105"/>
      <c r="ET73" s="105"/>
      <c r="EU73" s="105"/>
      <c r="EV73" s="105"/>
      <c r="EW73" s="105"/>
      <c r="EX73" s="105"/>
      <c r="EY73" s="105"/>
      <c r="EZ73" s="105"/>
      <c r="FA73" s="105"/>
      <c r="FB73" s="105"/>
      <c r="FC73" s="105"/>
      <c r="FD73" s="105"/>
      <c r="FE73" s="105"/>
      <c r="FF73" s="105"/>
      <c r="FG73" s="105"/>
      <c r="FH73" s="105"/>
      <c r="FI73" s="105"/>
      <c r="FJ73" s="105"/>
      <c r="FK73" s="105"/>
      <c r="FL73" s="105"/>
    </row>
    <row r="74" spans="1:168" s="618" customFormat="1">
      <c r="A74" s="65" t="s">
        <v>472</v>
      </c>
      <c r="B74" s="620"/>
      <c r="C74" s="620"/>
      <c r="D74" s="620"/>
      <c r="E74" s="620"/>
      <c r="F74" s="620"/>
      <c r="G74" s="620"/>
      <c r="H74" s="620"/>
      <c r="I74" s="620"/>
      <c r="J74" s="737"/>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5"/>
      <c r="AL74" s="105"/>
      <c r="AM74" s="105"/>
      <c r="AN74" s="105"/>
      <c r="AO74" s="105"/>
      <c r="AP74" s="105"/>
      <c r="AQ74" s="105"/>
      <c r="AR74" s="105"/>
      <c r="AS74" s="105"/>
      <c r="AT74" s="105"/>
      <c r="AU74" s="105"/>
      <c r="AV74" s="105"/>
      <c r="AW74" s="105"/>
      <c r="AX74" s="105"/>
      <c r="AY74" s="105"/>
      <c r="AZ74" s="105"/>
      <c r="BA74" s="105"/>
      <c r="BB74" s="105"/>
      <c r="BC74" s="105"/>
      <c r="BD74" s="105"/>
      <c r="BE74" s="105"/>
      <c r="BF74" s="105"/>
      <c r="BG74" s="105"/>
      <c r="BH74" s="105"/>
      <c r="BI74" s="105"/>
      <c r="BJ74" s="105"/>
      <c r="BK74" s="105"/>
      <c r="BL74" s="105"/>
      <c r="BM74" s="105"/>
      <c r="BN74" s="105"/>
      <c r="BO74" s="105"/>
      <c r="BP74" s="105"/>
      <c r="BQ74" s="105"/>
      <c r="BR74" s="105"/>
      <c r="BS74" s="105"/>
      <c r="BT74" s="105"/>
      <c r="BU74" s="105"/>
      <c r="BV74" s="105"/>
      <c r="BW74" s="105"/>
      <c r="BX74" s="105"/>
      <c r="BY74" s="105"/>
      <c r="BZ74" s="105"/>
      <c r="CA74" s="105"/>
      <c r="CB74" s="105"/>
      <c r="CC74" s="105"/>
      <c r="CD74" s="105"/>
      <c r="CE74" s="105"/>
      <c r="CF74" s="105"/>
      <c r="CG74" s="105"/>
      <c r="CH74" s="105"/>
      <c r="CI74" s="105"/>
      <c r="CJ74" s="105"/>
      <c r="CK74" s="105"/>
      <c r="CL74" s="105"/>
      <c r="CM74" s="105"/>
      <c r="CN74" s="105"/>
      <c r="CO74" s="105"/>
      <c r="CP74" s="105"/>
      <c r="CQ74" s="105"/>
      <c r="CR74" s="105"/>
      <c r="CS74" s="105"/>
      <c r="CT74" s="105"/>
      <c r="CU74" s="105"/>
      <c r="CV74" s="105"/>
      <c r="CW74" s="105"/>
      <c r="CX74" s="105"/>
      <c r="CY74" s="105"/>
      <c r="CZ74" s="105"/>
      <c r="DA74" s="105"/>
      <c r="DB74" s="105"/>
      <c r="DC74" s="105"/>
      <c r="DD74" s="105"/>
      <c r="DE74" s="105"/>
      <c r="DF74" s="105"/>
      <c r="DG74" s="105"/>
      <c r="DH74" s="105"/>
      <c r="DI74" s="105"/>
      <c r="DJ74" s="105"/>
      <c r="DK74" s="105"/>
      <c r="DL74" s="105"/>
      <c r="DM74" s="105"/>
      <c r="DN74" s="105"/>
      <c r="DO74" s="105"/>
      <c r="DP74" s="105"/>
      <c r="DQ74" s="105"/>
      <c r="DR74" s="105"/>
      <c r="DS74" s="105"/>
      <c r="DT74" s="105"/>
      <c r="DU74" s="105"/>
      <c r="DV74" s="105"/>
      <c r="DW74" s="105"/>
      <c r="DX74" s="105"/>
      <c r="DY74" s="105"/>
      <c r="DZ74" s="105"/>
      <c r="EA74" s="105"/>
      <c r="EB74" s="105"/>
      <c r="EC74" s="105"/>
      <c r="ED74" s="105"/>
      <c r="EE74" s="105"/>
      <c r="EF74" s="105"/>
      <c r="EG74" s="105"/>
      <c r="EH74" s="105"/>
      <c r="EI74" s="105"/>
      <c r="EJ74" s="105"/>
      <c r="EK74" s="105"/>
      <c r="EL74" s="105"/>
      <c r="EM74" s="105"/>
      <c r="EN74" s="105"/>
      <c r="EO74" s="105"/>
      <c r="EP74" s="105"/>
      <c r="EQ74" s="105"/>
      <c r="ER74" s="105"/>
      <c r="ES74" s="105"/>
      <c r="ET74" s="105"/>
      <c r="EU74" s="105"/>
      <c r="EV74" s="105"/>
      <c r="EW74" s="105"/>
      <c r="EX74" s="105"/>
      <c r="EY74" s="105"/>
      <c r="EZ74" s="105"/>
      <c r="FA74" s="105"/>
      <c r="FB74" s="105"/>
      <c r="FC74" s="105"/>
      <c r="FD74" s="105"/>
      <c r="FE74" s="105"/>
      <c r="FF74" s="105"/>
      <c r="FG74" s="105"/>
      <c r="FH74" s="105"/>
      <c r="FI74" s="105"/>
      <c r="FJ74" s="105"/>
      <c r="FK74" s="105"/>
      <c r="FL74" s="105"/>
    </row>
    <row r="75" spans="1:168" s="618" customFormat="1">
      <c r="A75" s="65" t="s">
        <v>473</v>
      </c>
      <c r="D75" s="621"/>
      <c r="E75" s="621"/>
      <c r="F75" s="621"/>
      <c r="G75" s="621"/>
      <c r="H75" s="621"/>
      <c r="I75" s="621"/>
      <c r="J75" s="738"/>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05"/>
      <c r="AK75" s="105"/>
      <c r="AL75" s="105"/>
      <c r="AM75" s="105"/>
      <c r="AN75" s="105"/>
      <c r="AO75" s="105"/>
      <c r="AP75" s="105"/>
      <c r="AQ75" s="105"/>
      <c r="AR75" s="105"/>
      <c r="AS75" s="105"/>
      <c r="AT75" s="105"/>
      <c r="AU75" s="105"/>
      <c r="AV75" s="105"/>
      <c r="AW75" s="105"/>
      <c r="AX75" s="105"/>
      <c r="AY75" s="105"/>
      <c r="AZ75" s="105"/>
      <c r="BA75" s="105"/>
      <c r="BB75" s="105"/>
      <c r="BC75" s="105"/>
      <c r="BD75" s="105"/>
      <c r="BE75" s="105"/>
      <c r="BF75" s="105"/>
      <c r="BG75" s="105"/>
      <c r="BH75" s="105"/>
      <c r="BI75" s="105"/>
      <c r="BJ75" s="105"/>
      <c r="BK75" s="105"/>
      <c r="BL75" s="105"/>
      <c r="BM75" s="105"/>
      <c r="BN75" s="105"/>
      <c r="BO75" s="105"/>
      <c r="BP75" s="105"/>
      <c r="BQ75" s="105"/>
      <c r="BR75" s="105"/>
      <c r="BS75" s="105"/>
      <c r="BT75" s="105"/>
      <c r="BU75" s="105"/>
      <c r="BV75" s="105"/>
      <c r="BW75" s="105"/>
      <c r="BX75" s="105"/>
      <c r="BY75" s="105"/>
      <c r="BZ75" s="105"/>
      <c r="CA75" s="105"/>
      <c r="CB75" s="105"/>
      <c r="CC75" s="105"/>
      <c r="CD75" s="105"/>
      <c r="CE75" s="105"/>
      <c r="CF75" s="105"/>
      <c r="CG75" s="105"/>
      <c r="CH75" s="105"/>
      <c r="CI75" s="105"/>
      <c r="CJ75" s="105"/>
      <c r="CK75" s="105"/>
      <c r="CL75" s="105"/>
      <c r="CM75" s="105"/>
      <c r="CN75" s="105"/>
      <c r="CO75" s="105"/>
      <c r="CP75" s="105"/>
      <c r="CQ75" s="105"/>
      <c r="CR75" s="105"/>
      <c r="CS75" s="105"/>
      <c r="CT75" s="105"/>
      <c r="CU75" s="105"/>
      <c r="CV75" s="105"/>
      <c r="CW75" s="105"/>
      <c r="CX75" s="105"/>
      <c r="CY75" s="105"/>
      <c r="CZ75" s="105"/>
      <c r="DA75" s="105"/>
      <c r="DB75" s="105"/>
      <c r="DC75" s="105"/>
      <c r="DD75" s="105"/>
      <c r="DE75" s="105"/>
      <c r="DF75" s="105"/>
      <c r="DG75" s="105"/>
      <c r="DH75" s="105"/>
      <c r="DI75" s="105"/>
      <c r="DJ75" s="105"/>
      <c r="DK75" s="105"/>
      <c r="DL75" s="105"/>
      <c r="DM75" s="105"/>
      <c r="DN75" s="105"/>
      <c r="DO75" s="105"/>
      <c r="DP75" s="105"/>
      <c r="DQ75" s="105"/>
      <c r="DR75" s="105"/>
      <c r="DS75" s="105"/>
      <c r="DT75" s="105"/>
      <c r="DU75" s="105"/>
      <c r="DV75" s="105"/>
      <c r="DW75" s="105"/>
      <c r="DX75" s="105"/>
      <c r="DY75" s="105"/>
      <c r="DZ75" s="105"/>
      <c r="EA75" s="105"/>
      <c r="EB75" s="105"/>
      <c r="EC75" s="105"/>
      <c r="ED75" s="105"/>
      <c r="EE75" s="105"/>
      <c r="EF75" s="105"/>
      <c r="EG75" s="105"/>
      <c r="EH75" s="105"/>
      <c r="EI75" s="105"/>
      <c r="EJ75" s="105"/>
      <c r="EK75" s="105"/>
      <c r="EL75" s="105"/>
      <c r="EM75" s="105"/>
      <c r="EN75" s="105"/>
      <c r="EO75" s="105"/>
      <c r="EP75" s="105"/>
      <c r="EQ75" s="105"/>
      <c r="ER75" s="105"/>
      <c r="ES75" s="105"/>
      <c r="ET75" s="105"/>
      <c r="EU75" s="105"/>
      <c r="EV75" s="105"/>
      <c r="EW75" s="105"/>
      <c r="EX75" s="105"/>
      <c r="EY75" s="105"/>
      <c r="EZ75" s="105"/>
      <c r="FA75" s="105"/>
      <c r="FB75" s="105"/>
      <c r="FC75" s="105"/>
      <c r="FD75" s="105"/>
      <c r="FE75" s="105"/>
      <c r="FF75" s="105"/>
      <c r="FG75" s="105"/>
      <c r="FH75" s="105"/>
      <c r="FI75" s="105"/>
      <c r="FJ75" s="105"/>
      <c r="FK75" s="105"/>
      <c r="FL75" s="105"/>
    </row>
    <row r="76" spans="1:168" s="618" customFormat="1" ht="15" customHeight="1">
      <c r="A76" s="65" t="s">
        <v>516</v>
      </c>
      <c r="J76" s="739"/>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J76" s="105"/>
      <c r="AK76" s="105"/>
      <c r="AL76" s="105"/>
      <c r="AM76" s="105"/>
      <c r="AN76" s="105"/>
      <c r="AO76" s="105"/>
      <c r="AP76" s="105"/>
      <c r="AQ76" s="105"/>
      <c r="AR76" s="105"/>
      <c r="AS76" s="105"/>
      <c r="AT76" s="105"/>
      <c r="AU76" s="105"/>
      <c r="AV76" s="105"/>
      <c r="AW76" s="105"/>
      <c r="AX76" s="105"/>
      <c r="AY76" s="105"/>
      <c r="AZ76" s="105"/>
      <c r="BA76" s="105"/>
      <c r="BB76" s="105"/>
      <c r="BC76" s="105"/>
      <c r="BD76" s="105"/>
      <c r="BE76" s="105"/>
      <c r="BF76" s="105"/>
      <c r="BG76" s="105"/>
      <c r="BH76" s="105"/>
      <c r="BI76" s="105"/>
      <c r="BJ76" s="105"/>
      <c r="BK76" s="105"/>
      <c r="BL76" s="105"/>
      <c r="BM76" s="105"/>
      <c r="BN76" s="105"/>
      <c r="BO76" s="105"/>
      <c r="BP76" s="105"/>
      <c r="BQ76" s="105"/>
      <c r="BR76" s="105"/>
      <c r="BS76" s="105"/>
      <c r="BT76" s="105"/>
      <c r="BU76" s="105"/>
      <c r="BV76" s="105"/>
      <c r="BW76" s="105"/>
      <c r="BX76" s="105"/>
      <c r="BY76" s="105"/>
      <c r="BZ76" s="105"/>
      <c r="CA76" s="105"/>
      <c r="CB76" s="105"/>
      <c r="CC76" s="105"/>
      <c r="CD76" s="105"/>
      <c r="CE76" s="105"/>
      <c r="CF76" s="105"/>
      <c r="CG76" s="105"/>
      <c r="CH76" s="105"/>
      <c r="CI76" s="105"/>
      <c r="CJ76" s="105"/>
      <c r="CK76" s="105"/>
      <c r="CL76" s="105"/>
      <c r="CM76" s="105"/>
      <c r="CN76" s="105"/>
      <c r="CO76" s="105"/>
      <c r="CP76" s="105"/>
      <c r="CQ76" s="105"/>
      <c r="CR76" s="105"/>
      <c r="CS76" s="105"/>
      <c r="CT76" s="105"/>
      <c r="CU76" s="105"/>
      <c r="CV76" s="105"/>
      <c r="CW76" s="105"/>
      <c r="CX76" s="105"/>
      <c r="CY76" s="105"/>
      <c r="CZ76" s="105"/>
      <c r="DA76" s="105"/>
      <c r="DB76" s="105"/>
      <c r="DC76" s="105"/>
      <c r="DD76" s="105"/>
      <c r="DE76" s="105"/>
      <c r="DF76" s="105"/>
      <c r="DG76" s="105"/>
      <c r="DH76" s="105"/>
      <c r="DI76" s="105"/>
      <c r="DJ76" s="105"/>
      <c r="DK76" s="105"/>
      <c r="DL76" s="105"/>
      <c r="DM76" s="105"/>
      <c r="DN76" s="105"/>
      <c r="DO76" s="105"/>
      <c r="DP76" s="105"/>
      <c r="DQ76" s="105"/>
      <c r="DR76" s="105"/>
      <c r="DS76" s="105"/>
      <c r="DT76" s="105"/>
      <c r="DU76" s="105"/>
      <c r="DV76" s="105"/>
      <c r="DW76" s="105"/>
      <c r="DX76" s="105"/>
      <c r="DY76" s="105"/>
      <c r="DZ76" s="105"/>
      <c r="EA76" s="105"/>
      <c r="EB76" s="105"/>
      <c r="EC76" s="105"/>
      <c r="ED76" s="105"/>
      <c r="EE76" s="105"/>
      <c r="EF76" s="105"/>
      <c r="EG76" s="105"/>
      <c r="EH76" s="105"/>
      <c r="EI76" s="105"/>
      <c r="EJ76" s="105"/>
      <c r="EK76" s="105"/>
      <c r="EL76" s="105"/>
      <c r="EM76" s="105"/>
      <c r="EN76" s="105"/>
      <c r="EO76" s="105"/>
      <c r="EP76" s="105"/>
      <c r="EQ76" s="105"/>
      <c r="ER76" s="105"/>
      <c r="ES76" s="105"/>
      <c r="ET76" s="105"/>
      <c r="EU76" s="105"/>
      <c r="EV76" s="105"/>
      <c r="EW76" s="105"/>
      <c r="EX76" s="105"/>
      <c r="EY76" s="105"/>
      <c r="EZ76" s="105"/>
      <c r="FA76" s="105"/>
      <c r="FB76" s="105"/>
      <c r="FC76" s="105"/>
      <c r="FD76" s="105"/>
      <c r="FE76" s="105"/>
      <c r="FF76" s="105"/>
      <c r="FG76" s="105"/>
      <c r="FH76" s="105"/>
      <c r="FI76" s="105"/>
      <c r="FJ76" s="105"/>
      <c r="FK76" s="105"/>
      <c r="FL76" s="105"/>
    </row>
    <row r="77" spans="1:168" ht="15.6">
      <c r="A77" s="7"/>
      <c r="B77" s="201"/>
      <c r="C77" s="201"/>
      <c r="D77" s="201"/>
      <c r="E77" s="201"/>
      <c r="F77" s="201"/>
      <c r="G77" s="201"/>
      <c r="H77" s="201"/>
      <c r="I77" s="201"/>
      <c r="J77" s="740"/>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c r="AL77" s="105"/>
      <c r="AM77" s="105"/>
      <c r="AN77" s="105"/>
      <c r="AO77" s="105"/>
      <c r="AP77" s="105"/>
      <c r="AQ77" s="105"/>
      <c r="AR77" s="105"/>
      <c r="AS77" s="105"/>
      <c r="AT77" s="105"/>
      <c r="AU77" s="105"/>
      <c r="AV77" s="105"/>
      <c r="AW77" s="105"/>
      <c r="AX77" s="105"/>
      <c r="AY77" s="105"/>
      <c r="AZ77" s="105"/>
      <c r="BA77" s="105"/>
      <c r="BB77" s="105"/>
      <c r="BC77" s="105"/>
      <c r="BD77" s="105"/>
      <c r="BE77" s="105"/>
      <c r="BF77" s="105"/>
      <c r="BG77" s="105"/>
      <c r="BH77" s="105"/>
      <c r="BI77" s="105"/>
      <c r="BJ77" s="105"/>
      <c r="BK77" s="105"/>
      <c r="BL77" s="105"/>
      <c r="BM77" s="105"/>
      <c r="BN77" s="105"/>
      <c r="BO77" s="105"/>
      <c r="BP77" s="105"/>
      <c r="BQ77" s="105"/>
      <c r="BR77" s="105"/>
      <c r="BS77" s="105"/>
      <c r="BT77" s="105"/>
      <c r="BU77" s="105"/>
      <c r="BV77" s="105"/>
      <c r="BW77" s="105"/>
      <c r="BX77" s="105"/>
      <c r="BY77" s="105"/>
      <c r="BZ77" s="105"/>
      <c r="CA77" s="105"/>
      <c r="CB77" s="105"/>
      <c r="CC77" s="105"/>
      <c r="CD77" s="105"/>
      <c r="CE77" s="105"/>
      <c r="CF77" s="105"/>
      <c r="CG77" s="105"/>
      <c r="CH77" s="105"/>
      <c r="CI77" s="105"/>
      <c r="CJ77" s="105"/>
      <c r="CK77" s="105"/>
      <c r="CL77" s="105"/>
      <c r="CM77" s="105"/>
      <c r="CN77" s="105"/>
      <c r="CO77" s="105"/>
      <c r="CP77" s="105"/>
      <c r="CQ77" s="105"/>
      <c r="CR77" s="105"/>
      <c r="CS77" s="105"/>
      <c r="CT77" s="105"/>
      <c r="CU77" s="105"/>
      <c r="CV77" s="105"/>
      <c r="CW77" s="105"/>
      <c r="CX77" s="105"/>
      <c r="CY77" s="105"/>
      <c r="CZ77" s="105"/>
      <c r="DA77" s="105"/>
      <c r="DB77" s="105"/>
      <c r="DC77" s="105"/>
      <c r="DD77" s="105"/>
      <c r="DE77" s="105"/>
      <c r="DF77" s="105"/>
      <c r="DG77" s="105"/>
      <c r="DH77" s="105"/>
      <c r="DI77" s="105"/>
      <c r="DJ77" s="105"/>
      <c r="DK77" s="105"/>
      <c r="DL77" s="105"/>
      <c r="DM77" s="105"/>
      <c r="DN77" s="105"/>
      <c r="DO77" s="105"/>
      <c r="DP77" s="105"/>
      <c r="DQ77" s="105"/>
      <c r="DR77" s="105"/>
      <c r="DS77" s="105"/>
      <c r="DT77" s="105"/>
      <c r="DU77" s="105"/>
      <c r="DV77" s="105"/>
      <c r="DW77" s="105"/>
      <c r="DX77" s="105"/>
      <c r="DY77" s="105"/>
      <c r="DZ77" s="105"/>
      <c r="EA77" s="105"/>
      <c r="EB77" s="105"/>
      <c r="EC77" s="105"/>
      <c r="ED77" s="105"/>
      <c r="EE77" s="105"/>
      <c r="EF77" s="105"/>
      <c r="EG77" s="105"/>
      <c r="EH77" s="105"/>
      <c r="EI77" s="105"/>
      <c r="EJ77" s="105"/>
      <c r="EK77" s="105"/>
      <c r="EL77" s="105"/>
      <c r="EM77" s="105"/>
      <c r="EN77" s="105"/>
      <c r="EO77" s="105"/>
      <c r="EP77" s="105"/>
      <c r="EQ77" s="105"/>
      <c r="ER77" s="105"/>
      <c r="ES77" s="105"/>
      <c r="ET77" s="105"/>
      <c r="EU77" s="105"/>
      <c r="EV77" s="105"/>
      <c r="EW77" s="105"/>
      <c r="EX77" s="105"/>
      <c r="EY77" s="105"/>
      <c r="EZ77" s="105"/>
      <c r="FA77" s="105"/>
      <c r="FB77" s="105"/>
      <c r="FC77" s="105"/>
      <c r="FD77" s="105"/>
      <c r="FE77" s="105"/>
      <c r="FF77" s="105"/>
      <c r="FG77" s="105"/>
      <c r="FH77" s="105"/>
      <c r="FI77" s="105"/>
      <c r="FJ77" s="105"/>
      <c r="FK77" s="105"/>
      <c r="FL77" s="105"/>
    </row>
    <row r="78" spans="1:168" ht="15.6">
      <c r="A78" s="7"/>
      <c r="B78" s="14"/>
      <c r="C78" s="14"/>
      <c r="D78" s="14"/>
      <c r="E78" s="14"/>
      <c r="F78" s="14"/>
      <c r="G78" s="14"/>
      <c r="H78" s="14"/>
      <c r="I78" s="14"/>
      <c r="J78" s="741"/>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5"/>
      <c r="AP78" s="105"/>
      <c r="AQ78" s="105"/>
      <c r="AR78" s="105"/>
      <c r="AS78" s="105"/>
      <c r="AT78" s="105"/>
      <c r="AU78" s="105"/>
      <c r="AV78" s="105"/>
      <c r="AW78" s="105"/>
      <c r="AX78" s="105"/>
      <c r="AY78" s="105"/>
      <c r="AZ78" s="105"/>
      <c r="BA78" s="105"/>
      <c r="BB78" s="105"/>
      <c r="BC78" s="105"/>
      <c r="BD78" s="105"/>
      <c r="BE78" s="105"/>
      <c r="BF78" s="105"/>
      <c r="BG78" s="105"/>
      <c r="BH78" s="105"/>
      <c r="BI78" s="105"/>
      <c r="BJ78" s="105"/>
      <c r="BK78" s="105"/>
      <c r="BL78" s="105"/>
      <c r="BM78" s="105"/>
      <c r="BN78" s="105"/>
      <c r="BO78" s="105"/>
      <c r="BP78" s="105"/>
      <c r="BQ78" s="105"/>
      <c r="BR78" s="105"/>
      <c r="BS78" s="105"/>
      <c r="BT78" s="105"/>
      <c r="BU78" s="105"/>
      <c r="BV78" s="105"/>
      <c r="BW78" s="105"/>
      <c r="BX78" s="105"/>
      <c r="BY78" s="105"/>
      <c r="BZ78" s="105"/>
      <c r="CA78" s="105"/>
      <c r="CB78" s="105"/>
      <c r="CC78" s="105"/>
      <c r="CD78" s="105"/>
      <c r="CE78" s="105"/>
      <c r="CF78" s="105"/>
      <c r="CG78" s="105"/>
      <c r="CH78" s="105"/>
      <c r="CI78" s="105"/>
      <c r="CJ78" s="105"/>
      <c r="CK78" s="105"/>
      <c r="CL78" s="105"/>
      <c r="CM78" s="105"/>
      <c r="CN78" s="105"/>
      <c r="CO78" s="105"/>
      <c r="CP78" s="105"/>
      <c r="CQ78" s="105"/>
      <c r="CR78" s="105"/>
      <c r="CS78" s="105"/>
      <c r="CT78" s="105"/>
      <c r="CU78" s="105"/>
      <c r="CV78" s="105"/>
      <c r="CW78" s="105"/>
      <c r="CX78" s="105"/>
      <c r="CY78" s="105"/>
      <c r="CZ78" s="105"/>
      <c r="DA78" s="105"/>
      <c r="DB78" s="105"/>
      <c r="DC78" s="105"/>
      <c r="DD78" s="105"/>
      <c r="DE78" s="105"/>
      <c r="DF78" s="105"/>
      <c r="DG78" s="105"/>
      <c r="DH78" s="105"/>
      <c r="DI78" s="105"/>
      <c r="DJ78" s="105"/>
      <c r="DK78" s="105"/>
      <c r="DL78" s="105"/>
      <c r="DM78" s="105"/>
      <c r="DN78" s="105"/>
      <c r="DO78" s="105"/>
      <c r="DP78" s="105"/>
      <c r="DQ78" s="105"/>
      <c r="DR78" s="105"/>
      <c r="DS78" s="105"/>
      <c r="DT78" s="105"/>
      <c r="DU78" s="105"/>
      <c r="DV78" s="105"/>
      <c r="DW78" s="105"/>
      <c r="DX78" s="105"/>
      <c r="DY78" s="105"/>
      <c r="DZ78" s="105"/>
      <c r="EA78" s="105"/>
      <c r="EB78" s="105"/>
      <c r="EC78" s="105"/>
      <c r="ED78" s="105"/>
      <c r="EE78" s="105"/>
      <c r="EF78" s="105"/>
      <c r="EG78" s="105"/>
      <c r="EH78" s="105"/>
      <c r="EI78" s="105"/>
      <c r="EJ78" s="105"/>
      <c r="EK78" s="105"/>
      <c r="EL78" s="105"/>
      <c r="EM78" s="105"/>
      <c r="EN78" s="105"/>
      <c r="EO78" s="105"/>
      <c r="EP78" s="105"/>
      <c r="EQ78" s="105"/>
      <c r="ER78" s="105"/>
      <c r="ES78" s="105"/>
      <c r="ET78" s="105"/>
      <c r="EU78" s="105"/>
      <c r="EV78" s="105"/>
      <c r="EW78" s="105"/>
      <c r="EX78" s="105"/>
      <c r="EY78" s="105"/>
      <c r="EZ78" s="105"/>
      <c r="FA78" s="105"/>
      <c r="FB78" s="105"/>
      <c r="FC78" s="105"/>
      <c r="FD78" s="105"/>
      <c r="FE78" s="105"/>
      <c r="FF78" s="105"/>
      <c r="FG78" s="105"/>
      <c r="FH78" s="105"/>
      <c r="FI78" s="105"/>
      <c r="FJ78" s="105"/>
      <c r="FK78" s="105"/>
      <c r="FL78" s="105"/>
    </row>
    <row r="79" spans="1:168" s="11" customFormat="1" ht="15.6">
      <c r="A79" s="7"/>
      <c r="B79" s="56"/>
      <c r="C79" s="56"/>
      <c r="D79" s="56"/>
      <c r="E79" s="56"/>
      <c r="F79" s="56"/>
      <c r="G79" s="56"/>
      <c r="H79" s="56"/>
      <c r="I79" s="56"/>
      <c r="J79" s="742"/>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5"/>
      <c r="AM79" s="105"/>
      <c r="AN79" s="105"/>
      <c r="AO79" s="105"/>
      <c r="AP79" s="105"/>
      <c r="AQ79" s="105"/>
      <c r="AR79" s="105"/>
      <c r="AS79" s="105"/>
      <c r="AT79" s="105"/>
      <c r="AU79" s="105"/>
      <c r="AV79" s="105"/>
      <c r="AW79" s="105"/>
      <c r="AX79" s="105"/>
      <c r="AY79" s="105"/>
      <c r="AZ79" s="105"/>
      <c r="BA79" s="105"/>
      <c r="BB79" s="105"/>
      <c r="BC79" s="105"/>
      <c r="BD79" s="105"/>
      <c r="BE79" s="105"/>
      <c r="BF79" s="105"/>
      <c r="BG79" s="105"/>
      <c r="BH79" s="105"/>
      <c r="BI79" s="105"/>
      <c r="BJ79" s="105"/>
      <c r="BK79" s="105"/>
      <c r="BL79" s="105"/>
      <c r="BM79" s="105"/>
      <c r="BN79" s="105"/>
      <c r="BO79" s="105"/>
      <c r="BP79" s="105"/>
      <c r="BQ79" s="105"/>
      <c r="BR79" s="105"/>
      <c r="BS79" s="105"/>
      <c r="BT79" s="105"/>
      <c r="BU79" s="105"/>
      <c r="BV79" s="105"/>
      <c r="BW79" s="105"/>
      <c r="BX79" s="105"/>
      <c r="BY79" s="105"/>
      <c r="BZ79" s="105"/>
      <c r="CA79" s="105"/>
      <c r="CB79" s="105"/>
      <c r="CC79" s="105"/>
      <c r="CD79" s="105"/>
      <c r="CE79" s="105"/>
      <c r="CF79" s="105"/>
      <c r="CG79" s="105"/>
      <c r="CH79" s="105"/>
      <c r="CI79" s="105"/>
      <c r="CJ79" s="105"/>
      <c r="CK79" s="105"/>
      <c r="CL79" s="105"/>
      <c r="CM79" s="105"/>
      <c r="CN79" s="105"/>
      <c r="CO79" s="105"/>
      <c r="CP79" s="105"/>
      <c r="CQ79" s="105"/>
      <c r="CR79" s="105"/>
      <c r="CS79" s="105"/>
      <c r="CT79" s="105"/>
      <c r="CU79" s="105"/>
      <c r="CV79" s="105"/>
      <c r="CW79" s="105"/>
      <c r="CX79" s="105"/>
      <c r="CY79" s="105"/>
      <c r="CZ79" s="105"/>
      <c r="DA79" s="105"/>
      <c r="DB79" s="105"/>
      <c r="DC79" s="105"/>
      <c r="DD79" s="105"/>
      <c r="DE79" s="105"/>
      <c r="DF79" s="105"/>
      <c r="DG79" s="105"/>
      <c r="DH79" s="105"/>
      <c r="DI79" s="105"/>
      <c r="DJ79" s="105"/>
      <c r="DK79" s="105"/>
      <c r="DL79" s="105"/>
      <c r="DM79" s="105"/>
      <c r="DN79" s="105"/>
      <c r="DO79" s="105"/>
      <c r="DP79" s="105"/>
      <c r="DQ79" s="105"/>
      <c r="DR79" s="105"/>
      <c r="DS79" s="105"/>
      <c r="DT79" s="105"/>
      <c r="DU79" s="105"/>
      <c r="DV79" s="105"/>
      <c r="DW79" s="105"/>
      <c r="DX79" s="105"/>
      <c r="DY79" s="105"/>
      <c r="DZ79" s="105"/>
      <c r="EA79" s="105"/>
      <c r="EB79" s="105"/>
      <c r="EC79" s="105"/>
      <c r="ED79" s="105"/>
      <c r="EE79" s="105"/>
      <c r="EF79" s="105"/>
      <c r="EG79" s="105"/>
      <c r="EH79" s="105"/>
      <c r="EI79" s="105"/>
      <c r="EJ79" s="105"/>
      <c r="EK79" s="105"/>
      <c r="EL79" s="105"/>
      <c r="EM79" s="105"/>
      <c r="EN79" s="105"/>
      <c r="EO79" s="105"/>
      <c r="EP79" s="105"/>
      <c r="EQ79" s="105"/>
      <c r="ER79" s="105"/>
      <c r="ES79" s="105"/>
      <c r="ET79" s="105"/>
      <c r="EU79" s="105"/>
      <c r="EV79" s="105"/>
      <c r="EW79" s="105"/>
      <c r="EX79" s="105"/>
      <c r="EY79" s="105"/>
      <c r="EZ79" s="105"/>
      <c r="FA79" s="105"/>
      <c r="FB79" s="105"/>
      <c r="FC79" s="105"/>
      <c r="FD79" s="105"/>
      <c r="FE79" s="105"/>
      <c r="FF79" s="105"/>
      <c r="FG79" s="105"/>
      <c r="FH79" s="105"/>
      <c r="FI79" s="105"/>
      <c r="FJ79" s="105"/>
      <c r="FK79" s="105"/>
      <c r="FL79" s="105"/>
    </row>
    <row r="80" spans="1:168" s="11" customFormat="1">
      <c r="B80" s="45"/>
      <c r="C80" s="45"/>
      <c r="D80" s="45"/>
      <c r="E80" s="45"/>
      <c r="F80" s="45"/>
      <c r="G80" s="45"/>
      <c r="H80" s="45"/>
      <c r="I80" s="45"/>
      <c r="J80" s="743"/>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5"/>
      <c r="AL80" s="105"/>
      <c r="AM80" s="105"/>
      <c r="AN80" s="105"/>
      <c r="AO80" s="105"/>
      <c r="AP80" s="105"/>
      <c r="AQ80" s="105"/>
      <c r="AR80" s="105"/>
      <c r="AS80" s="105"/>
      <c r="AT80" s="105"/>
      <c r="AU80" s="105"/>
      <c r="AV80" s="105"/>
      <c r="AW80" s="105"/>
      <c r="AX80" s="105"/>
      <c r="AY80" s="105"/>
      <c r="AZ80" s="105"/>
      <c r="BA80" s="105"/>
      <c r="BB80" s="105"/>
      <c r="BC80" s="105"/>
      <c r="BD80" s="105"/>
      <c r="BE80" s="105"/>
      <c r="BF80" s="105"/>
      <c r="BG80" s="105"/>
      <c r="BH80" s="105"/>
      <c r="BI80" s="105"/>
      <c r="BJ80" s="105"/>
      <c r="BK80" s="105"/>
      <c r="BL80" s="105"/>
      <c r="BM80" s="105"/>
      <c r="BN80" s="105"/>
      <c r="BO80" s="105"/>
      <c r="BP80" s="105"/>
      <c r="BQ80" s="105"/>
      <c r="BR80" s="105"/>
      <c r="BS80" s="105"/>
      <c r="BT80" s="105"/>
      <c r="BU80" s="105"/>
      <c r="BV80" s="105"/>
      <c r="BW80" s="105"/>
      <c r="BX80" s="105"/>
      <c r="BY80" s="105"/>
      <c r="BZ80" s="105"/>
      <c r="CA80" s="105"/>
      <c r="CB80" s="105"/>
      <c r="CC80" s="105"/>
      <c r="CD80" s="105"/>
      <c r="CE80" s="105"/>
      <c r="CF80" s="105"/>
      <c r="CG80" s="105"/>
      <c r="CH80" s="105"/>
      <c r="CI80" s="105"/>
      <c r="CJ80" s="105"/>
      <c r="CK80" s="105"/>
      <c r="CL80" s="105"/>
      <c r="CM80" s="105"/>
      <c r="CN80" s="105"/>
      <c r="CO80" s="105"/>
      <c r="CP80" s="105"/>
      <c r="CQ80" s="105"/>
      <c r="CR80" s="105"/>
      <c r="CS80" s="105"/>
      <c r="CT80" s="105"/>
      <c r="CU80" s="105"/>
      <c r="CV80" s="105"/>
      <c r="CW80" s="105"/>
      <c r="CX80" s="105"/>
      <c r="CY80" s="105"/>
      <c r="CZ80" s="105"/>
      <c r="DA80" s="105"/>
      <c r="DB80" s="105"/>
      <c r="DC80" s="105"/>
      <c r="DD80" s="105"/>
      <c r="DE80" s="105"/>
      <c r="DF80" s="105"/>
      <c r="DG80" s="105"/>
      <c r="DH80" s="105"/>
      <c r="DI80" s="105"/>
      <c r="DJ80" s="105"/>
      <c r="DK80" s="105"/>
      <c r="DL80" s="105"/>
      <c r="DM80" s="105"/>
      <c r="DN80" s="105"/>
      <c r="DO80" s="105"/>
      <c r="DP80" s="105"/>
      <c r="DQ80" s="105"/>
      <c r="DR80" s="105"/>
      <c r="DS80" s="105"/>
      <c r="DT80" s="105"/>
      <c r="DU80" s="105"/>
      <c r="DV80" s="105"/>
      <c r="DW80" s="105"/>
      <c r="DX80" s="105"/>
      <c r="DY80" s="105"/>
      <c r="DZ80" s="105"/>
      <c r="EA80" s="105"/>
      <c r="EB80" s="105"/>
      <c r="EC80" s="105"/>
      <c r="ED80" s="105"/>
      <c r="EE80" s="105"/>
      <c r="EF80" s="105"/>
      <c r="EG80" s="105"/>
      <c r="EH80" s="105"/>
      <c r="EI80" s="105"/>
      <c r="EJ80" s="105"/>
      <c r="EK80" s="105"/>
      <c r="EL80" s="105"/>
      <c r="EM80" s="105"/>
      <c r="EN80" s="105"/>
      <c r="EO80" s="105"/>
      <c r="EP80" s="105"/>
      <c r="EQ80" s="105"/>
      <c r="ER80" s="105"/>
      <c r="ES80" s="105"/>
      <c r="ET80" s="105"/>
      <c r="EU80" s="105"/>
      <c r="EV80" s="105"/>
      <c r="EW80" s="105"/>
      <c r="EX80" s="105"/>
      <c r="EY80" s="105"/>
      <c r="EZ80" s="105"/>
      <c r="FA80" s="105"/>
      <c r="FB80" s="105"/>
      <c r="FC80" s="105"/>
      <c r="FD80" s="105"/>
      <c r="FE80" s="105"/>
      <c r="FF80" s="105"/>
      <c r="FG80" s="105"/>
      <c r="FH80" s="105"/>
      <c r="FI80" s="105"/>
      <c r="FJ80" s="105"/>
      <c r="FK80" s="105"/>
      <c r="FL80" s="105"/>
    </row>
    <row r="81" spans="1:226" s="11" customFormat="1">
      <c r="B81" s="45"/>
      <c r="C81" s="45"/>
      <c r="D81" s="45"/>
      <c r="E81" s="45"/>
      <c r="F81" s="45"/>
      <c r="G81" s="45"/>
      <c r="H81" s="45"/>
      <c r="I81" s="45"/>
      <c r="J81" s="743"/>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5"/>
      <c r="AL81" s="105"/>
      <c r="AM81" s="105"/>
      <c r="AN81" s="105"/>
      <c r="AO81" s="105"/>
      <c r="AP81" s="105"/>
      <c r="AQ81" s="105"/>
      <c r="AR81" s="105"/>
      <c r="AS81" s="105"/>
      <c r="AT81" s="105"/>
      <c r="AU81" s="105"/>
      <c r="AV81" s="105"/>
      <c r="AW81" s="105"/>
      <c r="AX81" s="105"/>
      <c r="AY81" s="105"/>
      <c r="AZ81" s="105"/>
      <c r="BA81" s="105"/>
      <c r="BB81" s="105"/>
      <c r="BC81" s="105"/>
      <c r="BD81" s="105"/>
      <c r="BE81" s="105"/>
      <c r="BF81" s="105"/>
      <c r="BG81" s="105"/>
      <c r="BH81" s="105"/>
      <c r="BI81" s="105"/>
      <c r="BJ81" s="105"/>
      <c r="BK81" s="105"/>
      <c r="BL81" s="105"/>
      <c r="BM81" s="105"/>
      <c r="BN81" s="105"/>
      <c r="BO81" s="105"/>
      <c r="BP81" s="105"/>
      <c r="BQ81" s="105"/>
      <c r="BR81" s="105"/>
      <c r="BS81" s="105"/>
      <c r="BT81" s="105"/>
      <c r="BU81" s="105"/>
      <c r="BV81" s="105"/>
      <c r="BW81" s="105"/>
      <c r="BX81" s="105"/>
      <c r="BY81" s="105"/>
      <c r="BZ81" s="105"/>
      <c r="CA81" s="105"/>
      <c r="CB81" s="105"/>
      <c r="CC81" s="105"/>
      <c r="CD81" s="105"/>
      <c r="CE81" s="105"/>
      <c r="CF81" s="105"/>
      <c r="CG81" s="105"/>
      <c r="CH81" s="105"/>
      <c r="CI81" s="105"/>
      <c r="CJ81" s="105"/>
      <c r="CK81" s="105"/>
      <c r="CL81" s="105"/>
      <c r="CM81" s="105"/>
      <c r="CN81" s="105"/>
      <c r="CO81" s="105"/>
      <c r="CP81" s="105"/>
      <c r="CQ81" s="105"/>
      <c r="CR81" s="105"/>
      <c r="CS81" s="105"/>
      <c r="CT81" s="105"/>
      <c r="CU81" s="105"/>
      <c r="CV81" s="105"/>
      <c r="CW81" s="105"/>
      <c r="CX81" s="105"/>
      <c r="CY81" s="105"/>
      <c r="CZ81" s="105"/>
      <c r="DA81" s="105"/>
      <c r="DB81" s="105"/>
      <c r="DC81" s="105"/>
      <c r="DD81" s="105"/>
      <c r="DE81" s="105"/>
      <c r="DF81" s="105"/>
      <c r="DG81" s="105"/>
      <c r="DH81" s="105"/>
      <c r="DI81" s="105"/>
      <c r="DJ81" s="105"/>
      <c r="DK81" s="105"/>
      <c r="DL81" s="105"/>
      <c r="DM81" s="105"/>
      <c r="DN81" s="105"/>
      <c r="DO81" s="105"/>
      <c r="DP81" s="105"/>
      <c r="DQ81" s="105"/>
      <c r="DR81" s="105"/>
      <c r="DS81" s="105"/>
      <c r="DT81" s="105"/>
      <c r="DU81" s="105"/>
      <c r="DV81" s="105"/>
      <c r="DW81" s="105"/>
      <c r="DX81" s="105"/>
      <c r="DY81" s="105"/>
      <c r="DZ81" s="105"/>
      <c r="EA81" s="105"/>
      <c r="EB81" s="105"/>
      <c r="EC81" s="105"/>
      <c r="ED81" s="105"/>
      <c r="EE81" s="105"/>
      <c r="EF81" s="105"/>
      <c r="EG81" s="105"/>
      <c r="EH81" s="105"/>
      <c r="EI81" s="105"/>
      <c r="EJ81" s="105"/>
      <c r="EK81" s="105"/>
      <c r="EL81" s="105"/>
      <c r="EM81" s="105"/>
      <c r="EN81" s="105"/>
      <c r="EO81" s="105"/>
      <c r="EP81" s="105"/>
      <c r="EQ81" s="105"/>
      <c r="ER81" s="105"/>
      <c r="ES81" s="105"/>
      <c r="ET81" s="105"/>
      <c r="EU81" s="105"/>
      <c r="EV81" s="105"/>
      <c r="EW81" s="105"/>
      <c r="EX81" s="105"/>
      <c r="EY81" s="105"/>
      <c r="EZ81" s="105"/>
      <c r="FA81" s="105"/>
      <c r="FB81" s="105"/>
      <c r="FC81" s="105"/>
      <c r="FD81" s="105"/>
      <c r="FE81" s="105"/>
      <c r="FF81" s="105"/>
      <c r="FG81" s="105"/>
      <c r="FH81" s="105"/>
      <c r="FI81" s="105"/>
      <c r="FJ81" s="105"/>
      <c r="FK81" s="105"/>
      <c r="FL81" s="105"/>
    </row>
    <row r="82" spans="1:226" s="11" customFormat="1">
      <c r="B82" s="45"/>
      <c r="C82" s="45"/>
      <c r="D82" s="45"/>
      <c r="E82" s="45"/>
      <c r="F82" s="45"/>
      <c r="G82" s="45"/>
      <c r="H82" s="45"/>
      <c r="I82" s="45"/>
      <c r="J82" s="743"/>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c r="AL82" s="105"/>
      <c r="AM82" s="105"/>
      <c r="AN82" s="105"/>
      <c r="AO82" s="105"/>
      <c r="AP82" s="105"/>
      <c r="AQ82" s="105"/>
      <c r="AR82" s="105"/>
      <c r="AS82" s="105"/>
      <c r="AT82" s="105"/>
      <c r="AU82" s="105"/>
      <c r="AV82" s="105"/>
      <c r="AW82" s="105"/>
      <c r="AX82" s="105"/>
      <c r="AY82" s="105"/>
      <c r="AZ82" s="105"/>
      <c r="BA82" s="105"/>
      <c r="BB82" s="105"/>
      <c r="BC82" s="105"/>
      <c r="BD82" s="105"/>
      <c r="BE82" s="105"/>
      <c r="BF82" s="105"/>
      <c r="BG82" s="105"/>
      <c r="BH82" s="105"/>
      <c r="BI82" s="105"/>
      <c r="BJ82" s="105"/>
      <c r="BK82" s="105"/>
      <c r="BL82" s="105"/>
      <c r="BM82" s="105"/>
      <c r="BN82" s="105"/>
      <c r="BO82" s="105"/>
      <c r="BP82" s="105"/>
      <c r="BQ82" s="105"/>
      <c r="BR82" s="105"/>
      <c r="BS82" s="105"/>
      <c r="BT82" s="105"/>
      <c r="BU82" s="105"/>
      <c r="BV82" s="105"/>
      <c r="BW82" s="105"/>
      <c r="BX82" s="105"/>
      <c r="BY82" s="105"/>
      <c r="BZ82" s="105"/>
      <c r="CA82" s="105"/>
      <c r="CB82" s="105"/>
      <c r="CC82" s="105"/>
      <c r="CD82" s="105"/>
      <c r="CE82" s="105"/>
      <c r="CF82" s="105"/>
      <c r="CG82" s="105"/>
      <c r="CH82" s="105"/>
      <c r="CI82" s="105"/>
      <c r="CJ82" s="105"/>
      <c r="CK82" s="105"/>
      <c r="CL82" s="105"/>
      <c r="CM82" s="105"/>
      <c r="CN82" s="105"/>
      <c r="CO82" s="105"/>
      <c r="CP82" s="105"/>
      <c r="CQ82" s="105"/>
      <c r="CR82" s="105"/>
      <c r="CS82" s="105"/>
      <c r="CT82" s="105"/>
      <c r="CU82" s="105"/>
      <c r="CV82" s="105"/>
      <c r="CW82" s="105"/>
      <c r="CX82" s="105"/>
      <c r="CY82" s="105"/>
      <c r="CZ82" s="105"/>
      <c r="DA82" s="105"/>
      <c r="DB82" s="105"/>
      <c r="DC82" s="105"/>
      <c r="DD82" s="105"/>
      <c r="DE82" s="105"/>
      <c r="DF82" s="105"/>
      <c r="DG82" s="105"/>
      <c r="DH82" s="105"/>
      <c r="DI82" s="105"/>
      <c r="DJ82" s="105"/>
      <c r="DK82" s="105"/>
      <c r="DL82" s="105"/>
      <c r="DM82" s="105"/>
      <c r="DN82" s="105"/>
      <c r="DO82" s="105"/>
      <c r="DP82" s="105"/>
      <c r="DQ82" s="105"/>
      <c r="DR82" s="105"/>
      <c r="DS82" s="105"/>
      <c r="DT82" s="105"/>
      <c r="DU82" s="105"/>
      <c r="DV82" s="105"/>
      <c r="DW82" s="105"/>
      <c r="DX82" s="105"/>
      <c r="DY82" s="105"/>
      <c r="DZ82" s="105"/>
      <c r="EA82" s="105"/>
      <c r="EB82" s="105"/>
      <c r="EC82" s="105"/>
      <c r="ED82" s="105"/>
      <c r="EE82" s="105"/>
      <c r="EF82" s="105"/>
      <c r="EG82" s="105"/>
      <c r="EH82" s="105"/>
      <c r="EI82" s="105"/>
      <c r="EJ82" s="105"/>
      <c r="EK82" s="105"/>
      <c r="EL82" s="105"/>
      <c r="EM82" s="105"/>
      <c r="EN82" s="105"/>
      <c r="EO82" s="105"/>
      <c r="EP82" s="105"/>
      <c r="EQ82" s="105"/>
      <c r="ER82" s="105"/>
      <c r="ES82" s="105"/>
      <c r="ET82" s="105"/>
      <c r="EU82" s="105"/>
      <c r="EV82" s="105"/>
      <c r="EW82" s="105"/>
      <c r="EX82" s="105"/>
      <c r="EY82" s="105"/>
      <c r="EZ82" s="105"/>
      <c r="FA82" s="105"/>
      <c r="FB82" s="105"/>
      <c r="FC82" s="105"/>
      <c r="FD82" s="105"/>
      <c r="FE82" s="105"/>
      <c r="FF82" s="105"/>
      <c r="FG82" s="105"/>
      <c r="FH82" s="105"/>
      <c r="FI82" s="105"/>
      <c r="FJ82" s="105"/>
      <c r="FK82" s="105"/>
      <c r="FL82" s="105"/>
    </row>
    <row r="83" spans="1:226" s="11" customFormat="1">
      <c r="B83" s="45"/>
      <c r="C83" s="45"/>
      <c r="D83" s="45"/>
      <c r="E83" s="45"/>
      <c r="F83" s="45"/>
      <c r="G83" s="45"/>
      <c r="H83" s="45"/>
      <c r="I83" s="45"/>
      <c r="J83" s="743"/>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c r="AL83" s="105"/>
      <c r="AM83" s="105"/>
      <c r="AN83" s="105"/>
      <c r="AO83" s="105"/>
      <c r="AP83" s="105"/>
      <c r="AQ83" s="105"/>
      <c r="AR83" s="105"/>
      <c r="AS83" s="105"/>
      <c r="AT83" s="105"/>
      <c r="AU83" s="105"/>
      <c r="AV83" s="105"/>
      <c r="AW83" s="105"/>
      <c r="AX83" s="105"/>
      <c r="AY83" s="105"/>
      <c r="AZ83" s="105"/>
      <c r="BA83" s="105"/>
      <c r="BB83" s="105"/>
      <c r="BC83" s="105"/>
      <c r="BD83" s="105"/>
      <c r="BE83" s="105"/>
      <c r="BF83" s="105"/>
      <c r="BG83" s="105"/>
      <c r="BH83" s="105"/>
      <c r="BI83" s="105"/>
      <c r="BJ83" s="105"/>
      <c r="BK83" s="105"/>
      <c r="BL83" s="105"/>
      <c r="BM83" s="105"/>
      <c r="BN83" s="105"/>
      <c r="BO83" s="105"/>
      <c r="BP83" s="105"/>
      <c r="BQ83" s="105"/>
      <c r="BR83" s="105"/>
      <c r="BS83" s="105"/>
      <c r="BT83" s="105"/>
      <c r="BU83" s="105"/>
      <c r="BV83" s="105"/>
      <c r="BW83" s="105"/>
      <c r="BX83" s="105"/>
      <c r="BY83" s="105"/>
      <c r="BZ83" s="105"/>
      <c r="CA83" s="105"/>
      <c r="CB83" s="105"/>
      <c r="CC83" s="105"/>
      <c r="CD83" s="105"/>
      <c r="CE83" s="105"/>
      <c r="CF83" s="105"/>
      <c r="CG83" s="105"/>
      <c r="CH83" s="105"/>
      <c r="CI83" s="105"/>
      <c r="CJ83" s="105"/>
      <c r="CK83" s="105"/>
      <c r="CL83" s="105"/>
      <c r="CM83" s="105"/>
      <c r="CN83" s="105"/>
      <c r="CO83" s="105"/>
      <c r="CP83" s="105"/>
      <c r="CQ83" s="105"/>
      <c r="CR83" s="105"/>
      <c r="CS83" s="105"/>
      <c r="CT83" s="105"/>
      <c r="CU83" s="105"/>
      <c r="CV83" s="105"/>
      <c r="CW83" s="105"/>
      <c r="CX83" s="105"/>
      <c r="CY83" s="105"/>
      <c r="CZ83" s="105"/>
      <c r="DA83" s="105"/>
      <c r="DB83" s="105"/>
      <c r="DC83" s="105"/>
      <c r="DD83" s="105"/>
      <c r="DE83" s="105"/>
      <c r="DF83" s="105"/>
      <c r="DG83" s="105"/>
      <c r="DH83" s="105"/>
      <c r="DI83" s="105"/>
      <c r="DJ83" s="105"/>
      <c r="DK83" s="105"/>
      <c r="DL83" s="105"/>
      <c r="DM83" s="105"/>
      <c r="DN83" s="105"/>
      <c r="DO83" s="105"/>
      <c r="DP83" s="105"/>
      <c r="DQ83" s="105"/>
      <c r="DR83" s="105"/>
      <c r="DS83" s="105"/>
      <c r="DT83" s="105"/>
      <c r="DU83" s="105"/>
      <c r="DV83" s="105"/>
      <c r="DW83" s="105"/>
      <c r="DX83" s="105"/>
      <c r="DY83" s="105"/>
      <c r="DZ83" s="105"/>
      <c r="EA83" s="105"/>
      <c r="EB83" s="105"/>
      <c r="EC83" s="105"/>
      <c r="ED83" s="105"/>
      <c r="EE83" s="105"/>
      <c r="EF83" s="105"/>
      <c r="EG83" s="105"/>
      <c r="EH83" s="105"/>
      <c r="EI83" s="105"/>
      <c r="EJ83" s="105"/>
      <c r="EK83" s="105"/>
      <c r="EL83" s="105"/>
      <c r="EM83" s="105"/>
      <c r="EN83" s="105"/>
      <c r="EO83" s="105"/>
      <c r="EP83" s="105"/>
      <c r="EQ83" s="105"/>
      <c r="ER83" s="105"/>
      <c r="ES83" s="105"/>
      <c r="ET83" s="105"/>
      <c r="EU83" s="105"/>
      <c r="EV83" s="105"/>
      <c r="EW83" s="105"/>
      <c r="EX83" s="105"/>
      <c r="EY83" s="105"/>
      <c r="EZ83" s="105"/>
      <c r="FA83" s="105"/>
      <c r="FB83" s="105"/>
      <c r="FC83" s="105"/>
      <c r="FD83" s="105"/>
      <c r="FE83" s="105"/>
      <c r="FF83" s="105"/>
      <c r="FG83" s="105"/>
      <c r="FH83" s="105"/>
      <c r="FI83" s="105"/>
      <c r="FJ83" s="105"/>
      <c r="FK83" s="105"/>
      <c r="FL83" s="105"/>
    </row>
    <row r="84" spans="1:226" s="11" customFormat="1">
      <c r="A84" s="1"/>
      <c r="B84" s="1"/>
      <c r="C84" s="1"/>
      <c r="D84" s="1"/>
      <c r="E84" s="1"/>
      <c r="F84" s="1"/>
      <c r="G84" s="1"/>
      <c r="H84" s="1"/>
      <c r="I84" s="1"/>
      <c r="J84" s="389"/>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5"/>
      <c r="AL84" s="105"/>
      <c r="AM84" s="105"/>
      <c r="AN84" s="105"/>
      <c r="AO84" s="105"/>
      <c r="AP84" s="105"/>
      <c r="AQ84" s="105"/>
      <c r="AR84" s="105"/>
      <c r="AS84" s="105"/>
      <c r="AT84" s="105"/>
      <c r="AU84" s="105"/>
      <c r="AV84" s="105"/>
      <c r="AW84" s="105"/>
      <c r="AX84" s="105"/>
      <c r="AY84" s="105"/>
      <c r="AZ84" s="105"/>
      <c r="BA84" s="105"/>
      <c r="BB84" s="105"/>
      <c r="BC84" s="105"/>
      <c r="BD84" s="105"/>
      <c r="BE84" s="105"/>
      <c r="BF84" s="105"/>
      <c r="BG84" s="105"/>
      <c r="BH84" s="105"/>
      <c r="BI84" s="105"/>
      <c r="BJ84" s="105"/>
      <c r="BK84" s="105"/>
      <c r="BL84" s="105"/>
      <c r="BM84" s="105"/>
      <c r="BN84" s="105"/>
      <c r="BO84" s="105"/>
      <c r="BP84" s="105"/>
      <c r="BQ84" s="105"/>
      <c r="BR84" s="105"/>
      <c r="BS84" s="105"/>
      <c r="BT84" s="105"/>
      <c r="BU84" s="105"/>
      <c r="BV84" s="105"/>
      <c r="BW84" s="105"/>
      <c r="BX84" s="105"/>
      <c r="BY84" s="105"/>
      <c r="BZ84" s="105"/>
      <c r="CA84" s="105"/>
      <c r="CB84" s="105"/>
      <c r="CC84" s="105"/>
      <c r="CD84" s="105"/>
      <c r="CE84" s="105"/>
      <c r="CF84" s="105"/>
      <c r="CG84" s="105"/>
      <c r="CH84" s="105"/>
      <c r="CI84" s="105"/>
      <c r="CJ84" s="105"/>
      <c r="CK84" s="105"/>
      <c r="CL84" s="105"/>
      <c r="CM84" s="105"/>
      <c r="CN84" s="105"/>
      <c r="CO84" s="105"/>
      <c r="CP84" s="105"/>
      <c r="CQ84" s="105"/>
      <c r="CR84" s="105"/>
      <c r="CS84" s="105"/>
      <c r="CT84" s="105"/>
      <c r="CU84" s="105"/>
      <c r="CV84" s="105"/>
      <c r="CW84" s="105"/>
      <c r="CX84" s="105"/>
      <c r="CY84" s="105"/>
      <c r="CZ84" s="105"/>
      <c r="DA84" s="105"/>
      <c r="DB84" s="105"/>
      <c r="DC84" s="105"/>
      <c r="DD84" s="105"/>
      <c r="DE84" s="105"/>
      <c r="DF84" s="105"/>
      <c r="DG84" s="105"/>
      <c r="DH84" s="105"/>
      <c r="DI84" s="105"/>
      <c r="DJ84" s="105"/>
      <c r="DK84" s="105"/>
      <c r="DL84" s="105"/>
      <c r="DM84" s="105"/>
      <c r="DN84" s="105"/>
      <c r="DO84" s="105"/>
      <c r="DP84" s="105"/>
      <c r="DQ84" s="105"/>
      <c r="DR84" s="105"/>
      <c r="DS84" s="105"/>
      <c r="DT84" s="105"/>
      <c r="DU84" s="105"/>
      <c r="DV84" s="105"/>
      <c r="DW84" s="105"/>
      <c r="DX84" s="105"/>
      <c r="DY84" s="105"/>
      <c r="DZ84" s="105"/>
      <c r="EA84" s="105"/>
      <c r="EB84" s="105"/>
      <c r="EC84" s="105"/>
      <c r="ED84" s="105"/>
      <c r="EE84" s="105"/>
      <c r="EF84" s="105"/>
      <c r="EG84" s="105"/>
      <c r="EH84" s="105"/>
      <c r="EI84" s="105"/>
      <c r="EJ84" s="105"/>
      <c r="EK84" s="105"/>
      <c r="EL84" s="105"/>
      <c r="EM84" s="105"/>
      <c r="EN84" s="105"/>
      <c r="EO84" s="105"/>
      <c r="EP84" s="105"/>
      <c r="EQ84" s="105"/>
      <c r="ER84" s="105"/>
      <c r="ES84" s="105"/>
      <c r="ET84" s="105"/>
      <c r="EU84" s="105"/>
      <c r="EV84" s="105"/>
      <c r="EW84" s="105"/>
      <c r="EX84" s="105"/>
      <c r="EY84" s="105"/>
      <c r="EZ84" s="105"/>
      <c r="FA84" s="105"/>
      <c r="FB84" s="105"/>
      <c r="FC84" s="105"/>
      <c r="FD84" s="105"/>
      <c r="FE84" s="105"/>
      <c r="FF84" s="105"/>
      <c r="FG84" s="105"/>
      <c r="FH84" s="105"/>
      <c r="FI84" s="105"/>
      <c r="FJ84" s="105"/>
      <c r="FK84" s="105"/>
      <c r="FL84" s="105"/>
      <c r="FM84" s="1"/>
      <c r="FN84" s="1"/>
      <c r="FO84" s="1"/>
      <c r="FP84" s="1"/>
      <c r="FQ84" s="1"/>
      <c r="FR84" s="1"/>
      <c r="FS84" s="1"/>
      <c r="FT84" s="31"/>
      <c r="FU84" s="1"/>
      <c r="FV84" s="1"/>
      <c r="FW84" s="3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31"/>
      <c r="HR84" s="1"/>
    </row>
    <row r="85" spans="1:226" s="37" customFormat="1">
      <c r="B85" s="46"/>
      <c r="C85" s="46"/>
      <c r="D85" s="46"/>
      <c r="E85" s="46"/>
      <c r="F85" s="46"/>
      <c r="G85" s="46"/>
      <c r="H85" s="46"/>
      <c r="I85" s="46"/>
      <c r="J85" s="744"/>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c r="AL85" s="105"/>
      <c r="AM85" s="105"/>
      <c r="AN85" s="105"/>
      <c r="AO85" s="105"/>
      <c r="AP85" s="105"/>
      <c r="AQ85" s="105"/>
      <c r="AR85" s="105"/>
      <c r="AS85" s="105"/>
      <c r="AT85" s="105"/>
      <c r="AU85" s="105"/>
      <c r="AV85" s="105"/>
      <c r="AW85" s="105"/>
      <c r="AX85" s="105"/>
      <c r="AY85" s="105"/>
      <c r="AZ85" s="105"/>
      <c r="BA85" s="105"/>
      <c r="BB85" s="105"/>
      <c r="BC85" s="105"/>
      <c r="BD85" s="105"/>
      <c r="BE85" s="105"/>
      <c r="BF85" s="105"/>
      <c r="BG85" s="105"/>
      <c r="BH85" s="105"/>
      <c r="BI85" s="105"/>
      <c r="BJ85" s="105"/>
      <c r="BK85" s="105"/>
      <c r="BL85" s="105"/>
      <c r="BM85" s="105"/>
      <c r="BN85" s="105"/>
      <c r="BO85" s="105"/>
      <c r="BP85" s="105"/>
      <c r="BQ85" s="105"/>
      <c r="BR85" s="105"/>
      <c r="BS85" s="105"/>
      <c r="BT85" s="105"/>
      <c r="BU85" s="105"/>
      <c r="BV85" s="105"/>
      <c r="BW85" s="105"/>
      <c r="BX85" s="105"/>
      <c r="BY85" s="105"/>
      <c r="BZ85" s="105"/>
      <c r="CA85" s="105"/>
      <c r="CB85" s="105"/>
      <c r="CC85" s="105"/>
      <c r="CD85" s="105"/>
      <c r="CE85" s="105"/>
      <c r="CF85" s="105"/>
      <c r="CG85" s="105"/>
      <c r="CH85" s="105"/>
      <c r="CI85" s="105"/>
      <c r="CJ85" s="105"/>
      <c r="CK85" s="105"/>
      <c r="CL85" s="105"/>
      <c r="CM85" s="105"/>
      <c r="CN85" s="105"/>
      <c r="CO85" s="105"/>
      <c r="CP85" s="105"/>
      <c r="CQ85" s="105"/>
      <c r="CR85" s="105"/>
      <c r="CS85" s="105"/>
      <c r="CT85" s="105"/>
      <c r="CU85" s="105"/>
      <c r="CV85" s="105"/>
      <c r="CW85" s="105"/>
      <c r="CX85" s="105"/>
      <c r="CY85" s="105"/>
      <c r="CZ85" s="105"/>
      <c r="DA85" s="105"/>
      <c r="DB85" s="105"/>
      <c r="DC85" s="105"/>
      <c r="DD85" s="105"/>
      <c r="DE85" s="105"/>
      <c r="DF85" s="105"/>
      <c r="DG85" s="105"/>
      <c r="DH85" s="105"/>
      <c r="DI85" s="105"/>
      <c r="DJ85" s="105"/>
      <c r="DK85" s="105"/>
      <c r="DL85" s="105"/>
      <c r="DM85" s="105"/>
      <c r="DN85" s="105"/>
      <c r="DO85" s="105"/>
      <c r="DP85" s="105"/>
      <c r="DQ85" s="105"/>
      <c r="DR85" s="105"/>
      <c r="DS85" s="105"/>
      <c r="DT85" s="105"/>
      <c r="DU85" s="105"/>
      <c r="DV85" s="105"/>
      <c r="DW85" s="105"/>
      <c r="DX85" s="105"/>
      <c r="DY85" s="105"/>
      <c r="DZ85" s="105"/>
      <c r="EA85" s="105"/>
      <c r="EB85" s="105"/>
      <c r="EC85" s="105"/>
      <c r="ED85" s="105"/>
      <c r="EE85" s="105"/>
      <c r="EF85" s="105"/>
      <c r="EG85" s="105"/>
      <c r="EH85" s="105"/>
      <c r="EI85" s="105"/>
      <c r="EJ85" s="105"/>
      <c r="EK85" s="105"/>
      <c r="EL85" s="105"/>
      <c r="EM85" s="105"/>
      <c r="EN85" s="105"/>
      <c r="EO85" s="105"/>
      <c r="EP85" s="105"/>
      <c r="EQ85" s="105"/>
      <c r="ER85" s="105"/>
      <c r="ES85" s="105"/>
      <c r="ET85" s="105"/>
      <c r="EU85" s="105"/>
      <c r="EV85" s="105"/>
      <c r="EW85" s="105"/>
      <c r="EX85" s="105"/>
      <c r="EY85" s="105"/>
      <c r="EZ85" s="105"/>
      <c r="FA85" s="105"/>
      <c r="FB85" s="105"/>
      <c r="FC85" s="105"/>
      <c r="FD85" s="105"/>
      <c r="FE85" s="105"/>
      <c r="FF85" s="105"/>
      <c r="FG85" s="105"/>
      <c r="FH85" s="105"/>
      <c r="FI85" s="105"/>
      <c r="FJ85" s="105"/>
      <c r="FK85" s="105"/>
      <c r="FL85" s="105"/>
    </row>
    <row r="86" spans="1:226">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5"/>
      <c r="AL86" s="105"/>
      <c r="AM86" s="105"/>
      <c r="AN86" s="105"/>
      <c r="AO86" s="105"/>
      <c r="AP86" s="105"/>
      <c r="AQ86" s="105"/>
      <c r="AR86" s="105"/>
      <c r="AS86" s="105"/>
      <c r="AT86" s="105"/>
      <c r="AU86" s="105"/>
      <c r="AV86" s="105"/>
      <c r="AW86" s="105"/>
      <c r="AX86" s="105"/>
      <c r="AY86" s="105"/>
      <c r="AZ86" s="105"/>
      <c r="BA86" s="105"/>
      <c r="BB86" s="105"/>
      <c r="BC86" s="105"/>
      <c r="BD86" s="105"/>
      <c r="BE86" s="105"/>
      <c r="BF86" s="105"/>
      <c r="BG86" s="105"/>
      <c r="BH86" s="105"/>
      <c r="BI86" s="105"/>
      <c r="BJ86" s="105"/>
      <c r="BK86" s="105"/>
      <c r="BL86" s="105"/>
      <c r="BM86" s="105"/>
      <c r="BN86" s="105"/>
      <c r="BO86" s="105"/>
      <c r="BP86" s="105"/>
      <c r="BQ86" s="105"/>
      <c r="BR86" s="105"/>
      <c r="BS86" s="105"/>
      <c r="BT86" s="105"/>
      <c r="BU86" s="105"/>
      <c r="BV86" s="105"/>
      <c r="BW86" s="105"/>
      <c r="BX86" s="105"/>
      <c r="BY86" s="105"/>
      <c r="BZ86" s="105"/>
      <c r="CA86" s="105"/>
      <c r="CB86" s="105"/>
      <c r="CC86" s="105"/>
      <c r="CD86" s="105"/>
      <c r="CE86" s="105"/>
      <c r="CF86" s="105"/>
      <c r="CG86" s="105"/>
      <c r="CH86" s="105"/>
      <c r="CI86" s="105"/>
      <c r="CJ86" s="105"/>
      <c r="CK86" s="105"/>
      <c r="CL86" s="105"/>
      <c r="CM86" s="105"/>
      <c r="CN86" s="105"/>
      <c r="CO86" s="105"/>
      <c r="CP86" s="105"/>
      <c r="CQ86" s="105"/>
      <c r="CR86" s="105"/>
      <c r="CS86" s="105"/>
      <c r="CT86" s="105"/>
      <c r="CU86" s="105"/>
      <c r="CV86" s="105"/>
      <c r="CW86" s="105"/>
      <c r="CX86" s="105"/>
      <c r="CY86" s="105"/>
      <c r="CZ86" s="105"/>
      <c r="DA86" s="105"/>
      <c r="DB86" s="105"/>
      <c r="DC86" s="105"/>
      <c r="DD86" s="105"/>
      <c r="DE86" s="105"/>
      <c r="DF86" s="105"/>
      <c r="DG86" s="105"/>
      <c r="DH86" s="105"/>
      <c r="DI86" s="105"/>
      <c r="DJ86" s="105"/>
      <c r="DK86" s="105"/>
      <c r="DL86" s="105"/>
      <c r="DM86" s="105"/>
      <c r="DN86" s="105"/>
      <c r="DO86" s="105"/>
      <c r="DP86" s="105"/>
      <c r="DQ86" s="105"/>
      <c r="DR86" s="105"/>
      <c r="DS86" s="105"/>
      <c r="DT86" s="105"/>
      <c r="DU86" s="105"/>
      <c r="DV86" s="105"/>
      <c r="DW86" s="105"/>
      <c r="DX86" s="105"/>
      <c r="DY86" s="105"/>
      <c r="DZ86" s="105"/>
      <c r="EA86" s="105"/>
      <c r="EB86" s="105"/>
      <c r="EC86" s="105"/>
      <c r="ED86" s="105"/>
      <c r="EE86" s="105"/>
      <c r="EF86" s="105"/>
      <c r="EG86" s="105"/>
      <c r="EH86" s="105"/>
      <c r="EI86" s="105"/>
      <c r="EJ86" s="105"/>
      <c r="EK86" s="105"/>
      <c r="EL86" s="105"/>
      <c r="EM86" s="105"/>
      <c r="EN86" s="105"/>
      <c r="EO86" s="105"/>
      <c r="EP86" s="105"/>
      <c r="EQ86" s="105"/>
      <c r="ER86" s="105"/>
      <c r="ES86" s="105"/>
      <c r="ET86" s="105"/>
      <c r="EU86" s="105"/>
      <c r="EV86" s="105"/>
      <c r="EW86" s="105"/>
      <c r="EX86" s="105"/>
      <c r="EY86" s="105"/>
      <c r="EZ86" s="105"/>
      <c r="FA86" s="105"/>
      <c r="FB86" s="105"/>
      <c r="FC86" s="105"/>
      <c r="FD86" s="105"/>
      <c r="FE86" s="105"/>
      <c r="FF86" s="105"/>
      <c r="FG86" s="105"/>
      <c r="FH86" s="105"/>
      <c r="FI86" s="105"/>
      <c r="FJ86" s="105"/>
      <c r="FK86" s="105"/>
      <c r="FL86" s="105"/>
    </row>
    <row r="87" spans="1:226">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c r="AL87" s="105"/>
      <c r="AM87" s="105"/>
      <c r="AN87" s="105"/>
      <c r="AO87" s="105"/>
      <c r="AP87" s="105"/>
      <c r="AQ87" s="105"/>
      <c r="AR87" s="105"/>
      <c r="AS87" s="105"/>
      <c r="AT87" s="105"/>
      <c r="AU87" s="105"/>
      <c r="AV87" s="105"/>
      <c r="AW87" s="105"/>
      <c r="AX87" s="105"/>
      <c r="AY87" s="105"/>
      <c r="AZ87" s="105"/>
      <c r="BA87" s="105"/>
      <c r="BB87" s="105"/>
      <c r="BC87" s="105"/>
      <c r="BD87" s="105"/>
      <c r="BE87" s="105"/>
      <c r="BF87" s="105"/>
      <c r="BG87" s="105"/>
      <c r="BH87" s="105"/>
      <c r="BI87" s="105"/>
      <c r="BJ87" s="105"/>
      <c r="BK87" s="105"/>
      <c r="BL87" s="105"/>
      <c r="BM87" s="105"/>
      <c r="BN87" s="105"/>
      <c r="BO87" s="105"/>
      <c r="BP87" s="105"/>
      <c r="BQ87" s="105"/>
      <c r="BR87" s="105"/>
      <c r="BS87" s="105"/>
      <c r="BT87" s="105"/>
      <c r="BU87" s="105"/>
      <c r="BV87" s="105"/>
      <c r="BW87" s="105"/>
      <c r="BX87" s="105"/>
      <c r="BY87" s="105"/>
      <c r="BZ87" s="105"/>
      <c r="CA87" s="105"/>
      <c r="CB87" s="105"/>
      <c r="CC87" s="105"/>
      <c r="CD87" s="105"/>
      <c r="CE87" s="105"/>
      <c r="CF87" s="105"/>
      <c r="CG87" s="105"/>
      <c r="CH87" s="105"/>
      <c r="CI87" s="105"/>
      <c r="CJ87" s="105"/>
      <c r="CK87" s="105"/>
      <c r="CL87" s="105"/>
      <c r="CM87" s="105"/>
      <c r="CN87" s="105"/>
      <c r="CO87" s="105"/>
      <c r="CP87" s="105"/>
      <c r="CQ87" s="105"/>
      <c r="CR87" s="105"/>
      <c r="CS87" s="105"/>
      <c r="CT87" s="105"/>
      <c r="CU87" s="105"/>
      <c r="CV87" s="105"/>
      <c r="CW87" s="105"/>
      <c r="CX87" s="105"/>
      <c r="CY87" s="105"/>
      <c r="CZ87" s="105"/>
      <c r="DA87" s="105"/>
      <c r="DB87" s="105"/>
      <c r="DC87" s="105"/>
      <c r="DD87" s="105"/>
      <c r="DE87" s="105"/>
      <c r="DF87" s="105"/>
      <c r="DG87" s="105"/>
      <c r="DH87" s="105"/>
      <c r="DI87" s="105"/>
      <c r="DJ87" s="105"/>
      <c r="DK87" s="105"/>
      <c r="DL87" s="105"/>
      <c r="DM87" s="105"/>
      <c r="DN87" s="105"/>
      <c r="DO87" s="105"/>
      <c r="DP87" s="105"/>
      <c r="DQ87" s="105"/>
      <c r="DR87" s="105"/>
      <c r="DS87" s="105"/>
      <c r="DT87" s="105"/>
      <c r="DU87" s="105"/>
      <c r="DV87" s="105"/>
      <c r="DW87" s="105"/>
      <c r="DX87" s="105"/>
      <c r="DY87" s="105"/>
      <c r="DZ87" s="105"/>
      <c r="EA87" s="105"/>
      <c r="EB87" s="105"/>
      <c r="EC87" s="105"/>
      <c r="ED87" s="105"/>
      <c r="EE87" s="105"/>
      <c r="EF87" s="105"/>
      <c r="EG87" s="105"/>
      <c r="EH87" s="105"/>
      <c r="EI87" s="105"/>
      <c r="EJ87" s="105"/>
      <c r="EK87" s="105"/>
      <c r="EL87" s="105"/>
      <c r="EM87" s="105"/>
      <c r="EN87" s="105"/>
      <c r="EO87" s="105"/>
      <c r="EP87" s="105"/>
      <c r="EQ87" s="105"/>
      <c r="ER87" s="105"/>
      <c r="ES87" s="105"/>
      <c r="ET87" s="105"/>
      <c r="EU87" s="105"/>
      <c r="EV87" s="105"/>
      <c r="EW87" s="105"/>
      <c r="EX87" s="105"/>
      <c r="EY87" s="105"/>
      <c r="EZ87" s="105"/>
      <c r="FA87" s="105"/>
      <c r="FB87" s="105"/>
      <c r="FC87" s="105"/>
      <c r="FD87" s="105"/>
      <c r="FE87" s="105"/>
      <c r="FF87" s="105"/>
      <c r="FG87" s="105"/>
      <c r="FH87" s="105"/>
      <c r="FI87" s="105"/>
      <c r="FJ87" s="105"/>
      <c r="FK87" s="105"/>
      <c r="FL87" s="105"/>
    </row>
    <row r="88" spans="1:226">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c r="AL88" s="105"/>
      <c r="AM88" s="105"/>
      <c r="AN88" s="105"/>
      <c r="AO88" s="105"/>
      <c r="AP88" s="105"/>
      <c r="AQ88" s="105"/>
      <c r="AR88" s="105"/>
      <c r="AS88" s="105"/>
      <c r="AT88" s="105"/>
      <c r="AU88" s="105"/>
      <c r="AV88" s="105"/>
      <c r="AW88" s="105"/>
      <c r="AX88" s="105"/>
      <c r="AY88" s="105"/>
      <c r="AZ88" s="105"/>
      <c r="BA88" s="105"/>
      <c r="BB88" s="105"/>
      <c r="BC88" s="105"/>
      <c r="BD88" s="105"/>
      <c r="BE88" s="105"/>
      <c r="BF88" s="105"/>
      <c r="BG88" s="105"/>
      <c r="BH88" s="105"/>
      <c r="BI88" s="105"/>
      <c r="BJ88" s="105"/>
      <c r="BK88" s="105"/>
      <c r="BL88" s="105"/>
      <c r="BM88" s="105"/>
      <c r="BN88" s="105"/>
      <c r="BO88" s="105"/>
      <c r="BP88" s="105"/>
      <c r="BQ88" s="105"/>
      <c r="BR88" s="105"/>
      <c r="BS88" s="105"/>
      <c r="BT88" s="105"/>
      <c r="BU88" s="105"/>
      <c r="BV88" s="105"/>
      <c r="BW88" s="105"/>
      <c r="BX88" s="105"/>
      <c r="BY88" s="105"/>
      <c r="BZ88" s="105"/>
      <c r="CA88" s="105"/>
      <c r="CB88" s="105"/>
      <c r="CC88" s="105"/>
      <c r="CD88" s="105"/>
      <c r="CE88" s="105"/>
      <c r="CF88" s="105"/>
      <c r="CG88" s="105"/>
      <c r="CH88" s="105"/>
      <c r="CI88" s="105"/>
      <c r="CJ88" s="105"/>
      <c r="CK88" s="105"/>
      <c r="CL88" s="105"/>
      <c r="CM88" s="105"/>
      <c r="CN88" s="105"/>
      <c r="CO88" s="105"/>
      <c r="CP88" s="105"/>
      <c r="CQ88" s="105"/>
      <c r="CR88" s="105"/>
      <c r="CS88" s="105"/>
      <c r="CT88" s="105"/>
      <c r="CU88" s="105"/>
      <c r="CV88" s="105"/>
      <c r="CW88" s="105"/>
      <c r="CX88" s="105"/>
      <c r="CY88" s="105"/>
      <c r="CZ88" s="105"/>
      <c r="DA88" s="105"/>
      <c r="DB88" s="105"/>
      <c r="DC88" s="105"/>
      <c r="DD88" s="105"/>
      <c r="DE88" s="105"/>
      <c r="DF88" s="105"/>
      <c r="DG88" s="105"/>
      <c r="DH88" s="105"/>
      <c r="DI88" s="105"/>
      <c r="DJ88" s="105"/>
      <c r="DK88" s="105"/>
      <c r="DL88" s="105"/>
      <c r="DM88" s="105"/>
      <c r="DN88" s="105"/>
      <c r="DO88" s="105"/>
      <c r="DP88" s="105"/>
      <c r="DQ88" s="105"/>
      <c r="DR88" s="105"/>
      <c r="DS88" s="105"/>
      <c r="DT88" s="105"/>
      <c r="DU88" s="105"/>
      <c r="DV88" s="105"/>
      <c r="DW88" s="105"/>
      <c r="DX88" s="105"/>
      <c r="DY88" s="105"/>
      <c r="DZ88" s="105"/>
      <c r="EA88" s="105"/>
      <c r="EB88" s="105"/>
      <c r="EC88" s="105"/>
      <c r="ED88" s="105"/>
      <c r="EE88" s="105"/>
      <c r="EF88" s="105"/>
      <c r="EG88" s="105"/>
      <c r="EH88" s="105"/>
      <c r="EI88" s="105"/>
      <c r="EJ88" s="105"/>
      <c r="EK88" s="105"/>
      <c r="EL88" s="105"/>
      <c r="EM88" s="105"/>
      <c r="EN88" s="105"/>
      <c r="EO88" s="105"/>
      <c r="EP88" s="105"/>
      <c r="EQ88" s="105"/>
      <c r="ER88" s="105"/>
      <c r="ES88" s="105"/>
      <c r="ET88" s="105"/>
      <c r="EU88" s="105"/>
      <c r="EV88" s="105"/>
      <c r="EW88" s="105"/>
      <c r="EX88" s="105"/>
      <c r="EY88" s="105"/>
      <c r="EZ88" s="105"/>
      <c r="FA88" s="105"/>
      <c r="FB88" s="105"/>
      <c r="FC88" s="105"/>
      <c r="FD88" s="105"/>
      <c r="FE88" s="105"/>
      <c r="FF88" s="105"/>
      <c r="FG88" s="105"/>
      <c r="FH88" s="105"/>
      <c r="FI88" s="105"/>
      <c r="FJ88" s="105"/>
      <c r="FK88" s="105"/>
      <c r="FL88" s="105"/>
    </row>
    <row r="89" spans="1:226">
      <c r="A89" s="10"/>
      <c r="B89" s="10"/>
      <c r="C89" s="10"/>
      <c r="D89" s="10"/>
      <c r="E89" s="10"/>
      <c r="F89" s="10"/>
      <c r="G89" s="10"/>
      <c r="H89" s="10"/>
      <c r="I89" s="10"/>
      <c r="J89" s="51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c r="AL89" s="105"/>
      <c r="AM89" s="105"/>
      <c r="AN89" s="105"/>
      <c r="AO89" s="105"/>
      <c r="AP89" s="105"/>
      <c r="AQ89" s="105"/>
      <c r="AR89" s="105"/>
      <c r="AS89" s="105"/>
      <c r="AT89" s="105"/>
      <c r="AU89" s="105"/>
      <c r="AV89" s="105"/>
      <c r="AW89" s="105"/>
      <c r="AX89" s="105"/>
      <c r="AY89" s="105"/>
      <c r="AZ89" s="105"/>
      <c r="BA89" s="105"/>
      <c r="BB89" s="105"/>
      <c r="BC89" s="105"/>
      <c r="BD89" s="105"/>
      <c r="BE89" s="105"/>
      <c r="BF89" s="105"/>
      <c r="BG89" s="105"/>
      <c r="BH89" s="105"/>
      <c r="BI89" s="105"/>
      <c r="BJ89" s="105"/>
      <c r="BK89" s="105"/>
      <c r="BL89" s="105"/>
      <c r="BM89" s="105"/>
      <c r="BN89" s="105"/>
      <c r="BO89" s="105"/>
      <c r="BP89" s="105"/>
      <c r="BQ89" s="105"/>
      <c r="BR89" s="105"/>
      <c r="BS89" s="105"/>
      <c r="BT89" s="105"/>
      <c r="BU89" s="105"/>
      <c r="BV89" s="105"/>
      <c r="BW89" s="105"/>
      <c r="BX89" s="105"/>
      <c r="BY89" s="105"/>
      <c r="BZ89" s="105"/>
      <c r="CA89" s="105"/>
      <c r="CB89" s="105"/>
      <c r="CC89" s="105"/>
      <c r="CD89" s="105"/>
      <c r="CE89" s="105"/>
      <c r="CF89" s="105"/>
      <c r="CG89" s="105"/>
      <c r="CH89" s="105"/>
      <c r="CI89" s="105"/>
      <c r="CJ89" s="105"/>
      <c r="CK89" s="105"/>
      <c r="CL89" s="105"/>
      <c r="CM89" s="105"/>
      <c r="CN89" s="105"/>
      <c r="CO89" s="105"/>
      <c r="CP89" s="105"/>
      <c r="CQ89" s="105"/>
      <c r="CR89" s="105"/>
      <c r="CS89" s="105"/>
      <c r="CT89" s="105"/>
      <c r="CU89" s="105"/>
      <c r="CV89" s="105"/>
      <c r="CW89" s="105"/>
      <c r="CX89" s="105"/>
      <c r="CY89" s="105"/>
      <c r="CZ89" s="105"/>
      <c r="DA89" s="105"/>
      <c r="DB89" s="105"/>
      <c r="DC89" s="105"/>
      <c r="DD89" s="105"/>
      <c r="DE89" s="105"/>
      <c r="DF89" s="105"/>
      <c r="DG89" s="105"/>
      <c r="DH89" s="105"/>
      <c r="DI89" s="105"/>
      <c r="DJ89" s="105"/>
      <c r="DK89" s="105"/>
      <c r="DL89" s="105"/>
      <c r="DM89" s="105"/>
      <c r="DN89" s="105"/>
      <c r="DO89" s="105"/>
      <c r="DP89" s="105"/>
      <c r="DQ89" s="105"/>
      <c r="DR89" s="105"/>
      <c r="DS89" s="105"/>
      <c r="DT89" s="105"/>
      <c r="DU89" s="105"/>
      <c r="DV89" s="105"/>
      <c r="DW89" s="105"/>
      <c r="DX89" s="105"/>
      <c r="DY89" s="105"/>
      <c r="DZ89" s="105"/>
      <c r="EA89" s="105"/>
      <c r="EB89" s="105"/>
      <c r="EC89" s="105"/>
      <c r="ED89" s="105"/>
      <c r="EE89" s="105"/>
      <c r="EF89" s="105"/>
      <c r="EG89" s="105"/>
      <c r="EH89" s="105"/>
      <c r="EI89" s="105"/>
      <c r="EJ89" s="105"/>
      <c r="EK89" s="105"/>
      <c r="EL89" s="105"/>
      <c r="EM89" s="105"/>
      <c r="EN89" s="105"/>
      <c r="EO89" s="105"/>
      <c r="EP89" s="105"/>
      <c r="EQ89" s="105"/>
      <c r="ER89" s="105"/>
      <c r="ES89" s="105"/>
      <c r="ET89" s="105"/>
      <c r="EU89" s="105"/>
      <c r="EV89" s="105"/>
      <c r="EW89" s="105"/>
      <c r="EX89" s="105"/>
      <c r="EY89" s="105"/>
      <c r="EZ89" s="105"/>
      <c r="FA89" s="105"/>
      <c r="FB89" s="105"/>
      <c r="FC89" s="105"/>
      <c r="FD89" s="105"/>
      <c r="FE89" s="105"/>
      <c r="FF89" s="105"/>
      <c r="FG89" s="105"/>
      <c r="FH89" s="105"/>
      <c r="FI89" s="105"/>
      <c r="FJ89" s="105"/>
      <c r="FK89" s="105"/>
      <c r="FL89" s="105"/>
    </row>
    <row r="90" spans="1:226">
      <c r="B90" s="13"/>
      <c r="C90" s="13"/>
      <c r="D90" s="13"/>
      <c r="E90" s="13"/>
      <c r="F90" s="13"/>
      <c r="G90" s="13"/>
      <c r="H90" s="13"/>
      <c r="I90" s="13"/>
      <c r="J90" s="511"/>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c r="AL90" s="105"/>
      <c r="AM90" s="105"/>
      <c r="AN90" s="105"/>
      <c r="AO90" s="105"/>
      <c r="AP90" s="105"/>
      <c r="AQ90" s="105"/>
      <c r="AR90" s="105"/>
      <c r="AS90" s="105"/>
      <c r="AT90" s="105"/>
      <c r="AU90" s="105"/>
      <c r="AV90" s="105"/>
      <c r="AW90" s="105"/>
      <c r="AX90" s="105"/>
      <c r="AY90" s="105"/>
      <c r="AZ90" s="105"/>
      <c r="BA90" s="105"/>
      <c r="BB90" s="105"/>
      <c r="BC90" s="105"/>
      <c r="BD90" s="105"/>
      <c r="BE90" s="105"/>
      <c r="BF90" s="105"/>
      <c r="BG90" s="105"/>
      <c r="BH90" s="105"/>
      <c r="BI90" s="105"/>
      <c r="BJ90" s="105"/>
      <c r="BK90" s="105"/>
      <c r="BL90" s="105"/>
      <c r="BM90" s="105"/>
      <c r="BN90" s="105"/>
      <c r="BO90" s="105"/>
      <c r="BP90" s="105"/>
      <c r="BQ90" s="105"/>
      <c r="BR90" s="105"/>
      <c r="BS90" s="105"/>
      <c r="BT90" s="105"/>
      <c r="BU90" s="105"/>
      <c r="BV90" s="105"/>
      <c r="BW90" s="105"/>
      <c r="BX90" s="105"/>
      <c r="BY90" s="105"/>
      <c r="BZ90" s="105"/>
      <c r="CA90" s="105"/>
      <c r="CB90" s="105"/>
      <c r="CC90" s="105"/>
      <c r="CD90" s="105"/>
      <c r="CE90" s="105"/>
      <c r="CF90" s="105"/>
      <c r="CG90" s="105"/>
      <c r="CH90" s="105"/>
      <c r="CI90" s="105"/>
      <c r="CJ90" s="105"/>
      <c r="CK90" s="105"/>
      <c r="CL90" s="105"/>
      <c r="CM90" s="105"/>
      <c r="CN90" s="105"/>
      <c r="CO90" s="105"/>
      <c r="CP90" s="105"/>
      <c r="CQ90" s="105"/>
      <c r="CR90" s="105"/>
      <c r="CS90" s="105"/>
      <c r="CT90" s="105"/>
      <c r="CU90" s="105"/>
      <c r="CV90" s="105"/>
      <c r="CW90" s="105"/>
      <c r="CX90" s="105"/>
      <c r="CY90" s="105"/>
      <c r="CZ90" s="105"/>
      <c r="DA90" s="105"/>
      <c r="DB90" s="105"/>
      <c r="DC90" s="105"/>
      <c r="DD90" s="105"/>
      <c r="DE90" s="105"/>
      <c r="DF90" s="105"/>
      <c r="DG90" s="105"/>
      <c r="DH90" s="105"/>
      <c r="DI90" s="105"/>
      <c r="DJ90" s="105"/>
      <c r="DK90" s="105"/>
      <c r="DL90" s="105"/>
      <c r="DM90" s="105"/>
      <c r="DN90" s="105"/>
      <c r="DO90" s="105"/>
      <c r="DP90" s="105"/>
      <c r="DQ90" s="105"/>
      <c r="DR90" s="105"/>
      <c r="DS90" s="105"/>
      <c r="DT90" s="105"/>
      <c r="DU90" s="105"/>
      <c r="DV90" s="105"/>
      <c r="DW90" s="105"/>
      <c r="DX90" s="105"/>
      <c r="DY90" s="105"/>
      <c r="DZ90" s="105"/>
      <c r="EA90" s="105"/>
      <c r="EB90" s="105"/>
      <c r="EC90" s="105"/>
      <c r="ED90" s="105"/>
      <c r="EE90" s="105"/>
      <c r="EF90" s="105"/>
      <c r="EG90" s="105"/>
      <c r="EH90" s="105"/>
      <c r="EI90" s="105"/>
      <c r="EJ90" s="105"/>
      <c r="EK90" s="105"/>
      <c r="EL90" s="105"/>
      <c r="EM90" s="105"/>
      <c r="EN90" s="105"/>
      <c r="EO90" s="105"/>
      <c r="EP90" s="105"/>
      <c r="EQ90" s="105"/>
      <c r="ER90" s="105"/>
      <c r="ES90" s="105"/>
      <c r="ET90" s="105"/>
      <c r="EU90" s="105"/>
      <c r="EV90" s="105"/>
      <c r="EW90" s="105"/>
      <c r="EX90" s="105"/>
      <c r="EY90" s="105"/>
      <c r="EZ90" s="105"/>
      <c r="FA90" s="105"/>
      <c r="FB90" s="105"/>
      <c r="FC90" s="105"/>
      <c r="FD90" s="105"/>
      <c r="FE90" s="105"/>
      <c r="FF90" s="105"/>
      <c r="FG90" s="105"/>
      <c r="FH90" s="105"/>
      <c r="FI90" s="105"/>
      <c r="FJ90" s="105"/>
      <c r="FK90" s="105"/>
      <c r="FL90" s="105"/>
    </row>
    <row r="91" spans="1:226">
      <c r="B91" s="13"/>
      <c r="C91" s="13"/>
      <c r="D91" s="13"/>
      <c r="E91" s="13"/>
      <c r="F91" s="13"/>
      <c r="G91" s="13"/>
      <c r="H91" s="13"/>
      <c r="I91" s="13"/>
      <c r="J91" s="511"/>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5"/>
      <c r="AL91" s="105"/>
      <c r="AM91" s="105"/>
      <c r="AN91" s="105"/>
      <c r="AO91" s="105"/>
      <c r="AP91" s="105"/>
      <c r="AQ91" s="105"/>
      <c r="AR91" s="105"/>
      <c r="AS91" s="105"/>
      <c r="AT91" s="105"/>
      <c r="AU91" s="105"/>
      <c r="AV91" s="105"/>
      <c r="AW91" s="105"/>
      <c r="AX91" s="105"/>
      <c r="AY91" s="105"/>
      <c r="AZ91" s="105"/>
      <c r="BA91" s="105"/>
      <c r="BB91" s="105"/>
      <c r="BC91" s="105"/>
      <c r="BD91" s="105"/>
      <c r="BE91" s="105"/>
      <c r="BF91" s="105"/>
      <c r="BG91" s="105"/>
      <c r="BH91" s="105"/>
      <c r="BI91" s="105"/>
      <c r="BJ91" s="105"/>
      <c r="BK91" s="105"/>
      <c r="BL91" s="105"/>
      <c r="BM91" s="105"/>
      <c r="BN91" s="105"/>
      <c r="BO91" s="105"/>
      <c r="BP91" s="105"/>
      <c r="BQ91" s="105"/>
      <c r="BR91" s="105"/>
      <c r="BS91" s="105"/>
      <c r="BT91" s="105"/>
      <c r="BU91" s="105"/>
      <c r="BV91" s="105"/>
      <c r="BW91" s="105"/>
      <c r="BX91" s="105"/>
      <c r="BY91" s="105"/>
      <c r="BZ91" s="105"/>
      <c r="CA91" s="105"/>
      <c r="CB91" s="105"/>
      <c r="CC91" s="105"/>
      <c r="CD91" s="105"/>
      <c r="CE91" s="105"/>
      <c r="CF91" s="105"/>
      <c r="CG91" s="105"/>
      <c r="CH91" s="105"/>
      <c r="CI91" s="105"/>
      <c r="CJ91" s="105"/>
      <c r="CK91" s="105"/>
      <c r="CL91" s="105"/>
      <c r="CM91" s="105"/>
      <c r="CN91" s="105"/>
      <c r="CO91" s="105"/>
      <c r="CP91" s="105"/>
      <c r="CQ91" s="105"/>
      <c r="CR91" s="105"/>
      <c r="CS91" s="105"/>
      <c r="CT91" s="105"/>
      <c r="CU91" s="105"/>
      <c r="CV91" s="105"/>
      <c r="CW91" s="105"/>
      <c r="CX91" s="105"/>
      <c r="CY91" s="105"/>
      <c r="CZ91" s="105"/>
      <c r="DA91" s="105"/>
      <c r="DB91" s="105"/>
      <c r="DC91" s="105"/>
      <c r="DD91" s="105"/>
      <c r="DE91" s="105"/>
      <c r="DF91" s="105"/>
      <c r="DG91" s="105"/>
      <c r="DH91" s="105"/>
      <c r="DI91" s="105"/>
      <c r="DJ91" s="105"/>
      <c r="DK91" s="105"/>
      <c r="DL91" s="105"/>
      <c r="DM91" s="105"/>
      <c r="DN91" s="105"/>
      <c r="DO91" s="105"/>
      <c r="DP91" s="105"/>
      <c r="DQ91" s="105"/>
      <c r="DR91" s="105"/>
      <c r="DS91" s="105"/>
      <c r="DT91" s="105"/>
      <c r="DU91" s="105"/>
      <c r="DV91" s="105"/>
      <c r="DW91" s="105"/>
      <c r="DX91" s="105"/>
      <c r="DY91" s="105"/>
      <c r="DZ91" s="105"/>
      <c r="EA91" s="105"/>
      <c r="EB91" s="105"/>
      <c r="EC91" s="105"/>
      <c r="ED91" s="105"/>
      <c r="EE91" s="105"/>
      <c r="EF91" s="105"/>
      <c r="EG91" s="105"/>
      <c r="EH91" s="105"/>
      <c r="EI91" s="105"/>
      <c r="EJ91" s="105"/>
      <c r="EK91" s="105"/>
      <c r="EL91" s="105"/>
      <c r="EM91" s="105"/>
      <c r="EN91" s="105"/>
      <c r="EO91" s="105"/>
      <c r="EP91" s="105"/>
      <c r="EQ91" s="105"/>
      <c r="ER91" s="105"/>
      <c r="ES91" s="105"/>
      <c r="ET91" s="105"/>
      <c r="EU91" s="105"/>
      <c r="EV91" s="105"/>
      <c r="EW91" s="105"/>
      <c r="EX91" s="105"/>
      <c r="EY91" s="105"/>
      <c r="EZ91" s="105"/>
      <c r="FA91" s="105"/>
      <c r="FB91" s="105"/>
      <c r="FC91" s="105"/>
      <c r="FD91" s="105"/>
      <c r="FE91" s="105"/>
      <c r="FF91" s="105"/>
      <c r="FG91" s="105"/>
      <c r="FH91" s="105"/>
      <c r="FI91" s="105"/>
      <c r="FJ91" s="105"/>
      <c r="FK91" s="105"/>
      <c r="FL91" s="105"/>
    </row>
    <row r="92" spans="1:226">
      <c r="B92" s="13"/>
      <c r="C92" s="13"/>
      <c r="D92" s="13"/>
      <c r="E92" s="13"/>
      <c r="F92" s="13"/>
      <c r="G92" s="13"/>
      <c r="H92" s="13"/>
      <c r="I92" s="13"/>
      <c r="J92" s="511"/>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5"/>
      <c r="AM92" s="105"/>
      <c r="AN92" s="105"/>
      <c r="AO92" s="105"/>
      <c r="AP92" s="105"/>
      <c r="AQ92" s="105"/>
      <c r="AR92" s="105"/>
      <c r="AS92" s="105"/>
      <c r="AT92" s="105"/>
      <c r="AU92" s="105"/>
      <c r="AV92" s="105"/>
      <c r="AW92" s="105"/>
      <c r="AX92" s="105"/>
      <c r="AY92" s="105"/>
      <c r="AZ92" s="105"/>
      <c r="BA92" s="105"/>
      <c r="BB92" s="105"/>
      <c r="BC92" s="105"/>
      <c r="BD92" s="105"/>
      <c r="BE92" s="105"/>
      <c r="BF92" s="105"/>
      <c r="BG92" s="105"/>
      <c r="BH92" s="105"/>
      <c r="BI92" s="105"/>
      <c r="BJ92" s="105"/>
      <c r="BK92" s="105"/>
      <c r="BL92" s="105"/>
      <c r="BM92" s="105"/>
      <c r="BN92" s="105"/>
      <c r="BO92" s="105"/>
      <c r="BP92" s="105"/>
      <c r="BQ92" s="105"/>
      <c r="BR92" s="105"/>
      <c r="BS92" s="105"/>
      <c r="BT92" s="105"/>
      <c r="BU92" s="105"/>
      <c r="BV92" s="105"/>
      <c r="BW92" s="105"/>
      <c r="BX92" s="105"/>
      <c r="BY92" s="105"/>
      <c r="BZ92" s="105"/>
      <c r="CA92" s="105"/>
      <c r="CB92" s="105"/>
      <c r="CC92" s="105"/>
      <c r="CD92" s="105"/>
      <c r="CE92" s="105"/>
      <c r="CF92" s="105"/>
      <c r="CG92" s="105"/>
      <c r="CH92" s="105"/>
      <c r="CI92" s="105"/>
      <c r="CJ92" s="105"/>
      <c r="CK92" s="105"/>
      <c r="CL92" s="105"/>
      <c r="CM92" s="105"/>
      <c r="CN92" s="105"/>
      <c r="CO92" s="105"/>
      <c r="CP92" s="105"/>
      <c r="CQ92" s="105"/>
      <c r="CR92" s="105"/>
      <c r="CS92" s="105"/>
      <c r="CT92" s="105"/>
      <c r="CU92" s="105"/>
      <c r="CV92" s="105"/>
      <c r="CW92" s="105"/>
      <c r="CX92" s="105"/>
      <c r="CY92" s="105"/>
      <c r="CZ92" s="105"/>
      <c r="DA92" s="105"/>
      <c r="DB92" s="105"/>
      <c r="DC92" s="105"/>
      <c r="DD92" s="105"/>
      <c r="DE92" s="105"/>
      <c r="DF92" s="105"/>
      <c r="DG92" s="105"/>
      <c r="DH92" s="105"/>
      <c r="DI92" s="105"/>
      <c r="DJ92" s="105"/>
      <c r="DK92" s="105"/>
      <c r="DL92" s="105"/>
      <c r="DM92" s="105"/>
      <c r="DN92" s="105"/>
      <c r="DO92" s="105"/>
      <c r="DP92" s="105"/>
      <c r="DQ92" s="105"/>
      <c r="DR92" s="105"/>
      <c r="DS92" s="105"/>
      <c r="DT92" s="105"/>
      <c r="DU92" s="105"/>
      <c r="DV92" s="105"/>
      <c r="DW92" s="105"/>
      <c r="DX92" s="105"/>
      <c r="DY92" s="105"/>
      <c r="DZ92" s="105"/>
      <c r="EA92" s="105"/>
      <c r="EB92" s="105"/>
      <c r="EC92" s="105"/>
      <c r="ED92" s="105"/>
      <c r="EE92" s="105"/>
      <c r="EF92" s="105"/>
      <c r="EG92" s="105"/>
      <c r="EH92" s="105"/>
      <c r="EI92" s="105"/>
      <c r="EJ92" s="105"/>
      <c r="EK92" s="105"/>
      <c r="EL92" s="105"/>
      <c r="EM92" s="105"/>
      <c r="EN92" s="105"/>
      <c r="EO92" s="105"/>
      <c r="EP92" s="105"/>
      <c r="EQ92" s="105"/>
      <c r="ER92" s="105"/>
      <c r="ES92" s="105"/>
      <c r="ET92" s="105"/>
      <c r="EU92" s="105"/>
      <c r="EV92" s="105"/>
      <c r="EW92" s="105"/>
      <c r="EX92" s="105"/>
      <c r="EY92" s="105"/>
      <c r="EZ92" s="105"/>
      <c r="FA92" s="105"/>
      <c r="FB92" s="105"/>
      <c r="FC92" s="105"/>
      <c r="FD92" s="105"/>
      <c r="FE92" s="105"/>
      <c r="FF92" s="105"/>
      <c r="FG92" s="105"/>
      <c r="FH92" s="105"/>
      <c r="FI92" s="105"/>
      <c r="FJ92" s="105"/>
      <c r="FK92" s="105"/>
      <c r="FL92" s="105"/>
    </row>
    <row r="93" spans="1:226">
      <c r="B93" s="13"/>
      <c r="C93" s="13"/>
      <c r="D93" s="13"/>
      <c r="E93" s="13"/>
      <c r="F93" s="13"/>
      <c r="G93" s="13"/>
      <c r="H93" s="13"/>
      <c r="I93" s="13"/>
      <c r="J93" s="511"/>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5"/>
      <c r="AM93" s="105"/>
      <c r="AN93" s="105"/>
      <c r="AO93" s="105"/>
      <c r="AP93" s="105"/>
      <c r="AQ93" s="105"/>
      <c r="AR93" s="105"/>
      <c r="AS93" s="105"/>
      <c r="AT93" s="105"/>
      <c r="AU93" s="105"/>
      <c r="AV93" s="105"/>
      <c r="AW93" s="105"/>
      <c r="AX93" s="105"/>
      <c r="AY93" s="105"/>
      <c r="AZ93" s="105"/>
      <c r="BA93" s="105"/>
      <c r="BB93" s="105"/>
      <c r="BC93" s="105"/>
      <c r="BD93" s="105"/>
      <c r="BE93" s="105"/>
      <c r="BF93" s="105"/>
      <c r="BG93" s="105"/>
      <c r="BH93" s="105"/>
      <c r="BI93" s="105"/>
      <c r="BJ93" s="105"/>
      <c r="BK93" s="105"/>
      <c r="BL93" s="105"/>
      <c r="BM93" s="105"/>
      <c r="BN93" s="105"/>
      <c r="BO93" s="105"/>
      <c r="BP93" s="105"/>
      <c r="BQ93" s="105"/>
      <c r="BR93" s="105"/>
      <c r="BS93" s="105"/>
      <c r="BT93" s="105"/>
      <c r="BU93" s="105"/>
      <c r="BV93" s="105"/>
      <c r="BW93" s="105"/>
      <c r="BX93" s="105"/>
      <c r="BY93" s="105"/>
      <c r="BZ93" s="105"/>
      <c r="CA93" s="105"/>
      <c r="CB93" s="105"/>
      <c r="CC93" s="105"/>
      <c r="CD93" s="105"/>
      <c r="CE93" s="105"/>
      <c r="CF93" s="105"/>
      <c r="CG93" s="105"/>
      <c r="CH93" s="105"/>
      <c r="CI93" s="105"/>
      <c r="CJ93" s="105"/>
      <c r="CK93" s="105"/>
      <c r="CL93" s="105"/>
      <c r="CM93" s="105"/>
      <c r="CN93" s="105"/>
      <c r="CO93" s="105"/>
      <c r="CP93" s="105"/>
      <c r="CQ93" s="105"/>
      <c r="CR93" s="105"/>
      <c r="CS93" s="105"/>
      <c r="CT93" s="105"/>
      <c r="CU93" s="105"/>
      <c r="CV93" s="105"/>
      <c r="CW93" s="105"/>
      <c r="CX93" s="105"/>
      <c r="CY93" s="105"/>
      <c r="CZ93" s="105"/>
      <c r="DA93" s="105"/>
      <c r="DB93" s="105"/>
      <c r="DC93" s="105"/>
      <c r="DD93" s="105"/>
      <c r="DE93" s="105"/>
      <c r="DF93" s="105"/>
      <c r="DG93" s="105"/>
      <c r="DH93" s="105"/>
      <c r="DI93" s="105"/>
      <c r="DJ93" s="105"/>
      <c r="DK93" s="105"/>
      <c r="DL93" s="105"/>
      <c r="DM93" s="105"/>
      <c r="DN93" s="105"/>
      <c r="DO93" s="105"/>
      <c r="DP93" s="105"/>
      <c r="DQ93" s="105"/>
      <c r="DR93" s="105"/>
      <c r="DS93" s="105"/>
      <c r="DT93" s="105"/>
      <c r="DU93" s="105"/>
      <c r="DV93" s="105"/>
      <c r="DW93" s="105"/>
      <c r="DX93" s="105"/>
      <c r="DY93" s="105"/>
      <c r="DZ93" s="105"/>
      <c r="EA93" s="105"/>
      <c r="EB93" s="105"/>
      <c r="EC93" s="105"/>
      <c r="ED93" s="105"/>
      <c r="EE93" s="105"/>
      <c r="EF93" s="105"/>
      <c r="EG93" s="105"/>
      <c r="EH93" s="105"/>
      <c r="EI93" s="105"/>
      <c r="EJ93" s="105"/>
      <c r="EK93" s="105"/>
      <c r="EL93" s="105"/>
      <c r="EM93" s="105"/>
      <c r="EN93" s="105"/>
      <c r="EO93" s="105"/>
      <c r="EP93" s="105"/>
      <c r="EQ93" s="105"/>
      <c r="ER93" s="105"/>
      <c r="ES93" s="105"/>
      <c r="ET93" s="105"/>
      <c r="EU93" s="105"/>
      <c r="EV93" s="105"/>
      <c r="EW93" s="105"/>
      <c r="EX93" s="105"/>
      <c r="EY93" s="105"/>
      <c r="EZ93" s="105"/>
      <c r="FA93" s="105"/>
      <c r="FB93" s="105"/>
      <c r="FC93" s="105"/>
      <c r="FD93" s="105"/>
      <c r="FE93" s="105"/>
      <c r="FF93" s="105"/>
      <c r="FG93" s="105"/>
      <c r="FH93" s="105"/>
      <c r="FI93" s="105"/>
      <c r="FJ93" s="105"/>
      <c r="FK93" s="105"/>
      <c r="FL93" s="105"/>
    </row>
    <row r="94" spans="1:226">
      <c r="B94" s="13"/>
      <c r="C94" s="13"/>
      <c r="D94" s="13"/>
      <c r="E94" s="13"/>
      <c r="F94" s="13"/>
      <c r="G94" s="13"/>
      <c r="H94" s="13"/>
      <c r="I94" s="13"/>
      <c r="J94" s="511"/>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5"/>
      <c r="AH94" s="105"/>
      <c r="AI94" s="105"/>
      <c r="AJ94" s="105"/>
      <c r="AK94" s="105"/>
      <c r="AL94" s="105"/>
      <c r="AM94" s="105"/>
      <c r="AN94" s="105"/>
      <c r="AO94" s="105"/>
      <c r="AP94" s="105"/>
      <c r="AQ94" s="105"/>
      <c r="AR94" s="105"/>
      <c r="AS94" s="105"/>
      <c r="AT94" s="105"/>
      <c r="AU94" s="105"/>
      <c r="AV94" s="105"/>
      <c r="AW94" s="105"/>
      <c r="AX94" s="105"/>
      <c r="AY94" s="105"/>
      <c r="AZ94" s="105"/>
      <c r="BA94" s="105"/>
      <c r="BB94" s="105"/>
      <c r="BC94" s="105"/>
      <c r="BD94" s="105"/>
      <c r="BE94" s="105"/>
      <c r="BF94" s="105"/>
      <c r="BG94" s="105"/>
      <c r="BH94" s="105"/>
      <c r="BI94" s="105"/>
      <c r="BJ94" s="105"/>
      <c r="BK94" s="105"/>
      <c r="BL94" s="105"/>
      <c r="BM94" s="105"/>
      <c r="BN94" s="105"/>
      <c r="BO94" s="105"/>
      <c r="BP94" s="105"/>
      <c r="BQ94" s="105"/>
      <c r="BR94" s="105"/>
      <c r="BS94" s="105"/>
      <c r="BT94" s="105"/>
      <c r="BU94" s="105"/>
      <c r="BV94" s="105"/>
      <c r="BW94" s="105"/>
      <c r="BX94" s="105"/>
      <c r="BY94" s="105"/>
      <c r="BZ94" s="105"/>
      <c r="CA94" s="105"/>
      <c r="CB94" s="105"/>
      <c r="CC94" s="105"/>
      <c r="CD94" s="105"/>
      <c r="CE94" s="105"/>
      <c r="CF94" s="105"/>
      <c r="CG94" s="105"/>
      <c r="CH94" s="105"/>
      <c r="CI94" s="105"/>
      <c r="CJ94" s="105"/>
      <c r="CK94" s="105"/>
      <c r="CL94" s="105"/>
      <c r="CM94" s="105"/>
      <c r="CN94" s="105"/>
      <c r="CO94" s="105"/>
      <c r="CP94" s="105"/>
      <c r="CQ94" s="105"/>
      <c r="CR94" s="105"/>
      <c r="CS94" s="105"/>
      <c r="CT94" s="105"/>
      <c r="CU94" s="105"/>
      <c r="CV94" s="105"/>
      <c r="CW94" s="105"/>
      <c r="CX94" s="105"/>
      <c r="CY94" s="105"/>
      <c r="CZ94" s="105"/>
      <c r="DA94" s="105"/>
      <c r="DB94" s="105"/>
      <c r="DC94" s="105"/>
      <c r="DD94" s="105"/>
      <c r="DE94" s="105"/>
      <c r="DF94" s="105"/>
      <c r="DG94" s="105"/>
      <c r="DH94" s="105"/>
      <c r="DI94" s="105"/>
      <c r="DJ94" s="105"/>
      <c r="DK94" s="105"/>
      <c r="DL94" s="105"/>
      <c r="DM94" s="105"/>
      <c r="DN94" s="105"/>
      <c r="DO94" s="105"/>
      <c r="DP94" s="105"/>
      <c r="DQ94" s="105"/>
      <c r="DR94" s="105"/>
      <c r="DS94" s="105"/>
      <c r="DT94" s="105"/>
      <c r="DU94" s="105"/>
      <c r="DV94" s="105"/>
      <c r="DW94" s="105"/>
      <c r="DX94" s="105"/>
      <c r="DY94" s="105"/>
      <c r="DZ94" s="105"/>
      <c r="EA94" s="105"/>
      <c r="EB94" s="105"/>
      <c r="EC94" s="105"/>
      <c r="ED94" s="105"/>
      <c r="EE94" s="105"/>
      <c r="EF94" s="105"/>
      <c r="EG94" s="105"/>
      <c r="EH94" s="105"/>
      <c r="EI94" s="105"/>
      <c r="EJ94" s="105"/>
      <c r="EK94" s="105"/>
      <c r="EL94" s="105"/>
      <c r="EM94" s="105"/>
      <c r="EN94" s="105"/>
      <c r="EO94" s="105"/>
      <c r="EP94" s="105"/>
      <c r="EQ94" s="105"/>
      <c r="ER94" s="105"/>
      <c r="ES94" s="105"/>
      <c r="ET94" s="105"/>
      <c r="EU94" s="105"/>
      <c r="EV94" s="105"/>
      <c r="EW94" s="105"/>
      <c r="EX94" s="105"/>
      <c r="EY94" s="105"/>
      <c r="EZ94" s="105"/>
      <c r="FA94" s="105"/>
      <c r="FB94" s="105"/>
      <c r="FC94" s="105"/>
      <c r="FD94" s="105"/>
      <c r="FE94" s="105"/>
      <c r="FF94" s="105"/>
      <c r="FG94" s="105"/>
      <c r="FH94" s="105"/>
      <c r="FI94" s="105"/>
      <c r="FJ94" s="105"/>
      <c r="FK94" s="105"/>
      <c r="FL94" s="105"/>
    </row>
    <row r="95" spans="1:226" s="10" customFormat="1">
      <c r="B95" s="14"/>
      <c r="C95" s="14"/>
      <c r="D95" s="14"/>
      <c r="E95" s="14"/>
      <c r="F95" s="14"/>
      <c r="G95" s="14"/>
      <c r="H95" s="14"/>
      <c r="I95" s="14"/>
      <c r="J95" s="741"/>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5"/>
      <c r="AL95" s="105"/>
      <c r="AM95" s="105"/>
      <c r="AN95" s="105"/>
      <c r="AO95" s="105"/>
      <c r="AP95" s="105"/>
      <c r="AQ95" s="105"/>
      <c r="AR95" s="105"/>
      <c r="AS95" s="105"/>
      <c r="AT95" s="105"/>
      <c r="AU95" s="105"/>
      <c r="AV95" s="105"/>
      <c r="AW95" s="105"/>
      <c r="AX95" s="105"/>
      <c r="AY95" s="105"/>
      <c r="AZ95" s="105"/>
      <c r="BA95" s="105"/>
      <c r="BB95" s="105"/>
      <c r="BC95" s="105"/>
      <c r="BD95" s="105"/>
      <c r="BE95" s="105"/>
      <c r="BF95" s="105"/>
      <c r="BG95" s="105"/>
      <c r="BH95" s="105"/>
      <c r="BI95" s="105"/>
      <c r="BJ95" s="105"/>
      <c r="BK95" s="105"/>
      <c r="BL95" s="105"/>
      <c r="BM95" s="105"/>
      <c r="BN95" s="105"/>
      <c r="BO95" s="105"/>
      <c r="BP95" s="105"/>
      <c r="BQ95" s="105"/>
      <c r="BR95" s="105"/>
      <c r="BS95" s="105"/>
      <c r="BT95" s="105"/>
      <c r="BU95" s="105"/>
      <c r="BV95" s="105"/>
      <c r="BW95" s="105"/>
      <c r="BX95" s="105"/>
      <c r="BY95" s="105"/>
      <c r="BZ95" s="105"/>
      <c r="CA95" s="105"/>
      <c r="CB95" s="105"/>
      <c r="CC95" s="105"/>
      <c r="CD95" s="105"/>
      <c r="CE95" s="105"/>
      <c r="CF95" s="105"/>
      <c r="CG95" s="105"/>
      <c r="CH95" s="105"/>
      <c r="CI95" s="105"/>
      <c r="CJ95" s="105"/>
      <c r="CK95" s="105"/>
      <c r="CL95" s="105"/>
      <c r="CM95" s="105"/>
      <c r="CN95" s="105"/>
      <c r="CO95" s="105"/>
      <c r="CP95" s="105"/>
      <c r="CQ95" s="105"/>
      <c r="CR95" s="105"/>
      <c r="CS95" s="105"/>
      <c r="CT95" s="105"/>
      <c r="CU95" s="105"/>
      <c r="CV95" s="105"/>
      <c r="CW95" s="105"/>
      <c r="CX95" s="105"/>
      <c r="CY95" s="105"/>
      <c r="CZ95" s="105"/>
      <c r="DA95" s="105"/>
      <c r="DB95" s="105"/>
      <c r="DC95" s="105"/>
      <c r="DD95" s="105"/>
      <c r="DE95" s="105"/>
      <c r="DF95" s="105"/>
      <c r="DG95" s="105"/>
      <c r="DH95" s="105"/>
      <c r="DI95" s="105"/>
      <c r="DJ95" s="105"/>
      <c r="DK95" s="105"/>
      <c r="DL95" s="105"/>
      <c r="DM95" s="105"/>
      <c r="DN95" s="105"/>
      <c r="DO95" s="105"/>
      <c r="DP95" s="105"/>
      <c r="DQ95" s="105"/>
      <c r="DR95" s="105"/>
      <c r="DS95" s="105"/>
      <c r="DT95" s="105"/>
      <c r="DU95" s="105"/>
      <c r="DV95" s="105"/>
      <c r="DW95" s="105"/>
      <c r="DX95" s="105"/>
      <c r="DY95" s="105"/>
      <c r="DZ95" s="105"/>
      <c r="EA95" s="105"/>
      <c r="EB95" s="105"/>
      <c r="EC95" s="105"/>
      <c r="ED95" s="105"/>
      <c r="EE95" s="105"/>
      <c r="EF95" s="105"/>
      <c r="EG95" s="105"/>
      <c r="EH95" s="105"/>
      <c r="EI95" s="105"/>
      <c r="EJ95" s="105"/>
      <c r="EK95" s="105"/>
      <c r="EL95" s="105"/>
      <c r="EM95" s="105"/>
      <c r="EN95" s="105"/>
      <c r="EO95" s="105"/>
      <c r="EP95" s="105"/>
      <c r="EQ95" s="105"/>
      <c r="ER95" s="105"/>
      <c r="ES95" s="105"/>
      <c r="ET95" s="105"/>
      <c r="EU95" s="105"/>
      <c r="EV95" s="105"/>
      <c r="EW95" s="105"/>
      <c r="EX95" s="105"/>
      <c r="EY95" s="105"/>
      <c r="EZ95" s="105"/>
      <c r="FA95" s="105"/>
      <c r="FB95" s="105"/>
      <c r="FC95" s="105"/>
      <c r="FD95" s="105"/>
      <c r="FE95" s="105"/>
      <c r="FF95" s="105"/>
      <c r="FG95" s="105"/>
      <c r="FH95" s="105"/>
      <c r="FI95" s="105"/>
      <c r="FJ95" s="105"/>
      <c r="FK95" s="105"/>
      <c r="FL95" s="105"/>
    </row>
    <row r="96" spans="1:226">
      <c r="B96" s="13"/>
      <c r="C96" s="13"/>
      <c r="D96" s="13"/>
      <c r="E96" s="13"/>
      <c r="F96" s="13"/>
      <c r="G96" s="13"/>
      <c r="H96" s="13"/>
      <c r="I96" s="13"/>
      <c r="J96" s="511"/>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c r="AN96" s="105"/>
      <c r="AO96" s="105"/>
      <c r="AP96" s="105"/>
      <c r="AQ96" s="105"/>
      <c r="AR96" s="105"/>
      <c r="AS96" s="105"/>
      <c r="AT96" s="105"/>
      <c r="AU96" s="105"/>
      <c r="AV96" s="105"/>
      <c r="AW96" s="105"/>
      <c r="AX96" s="105"/>
      <c r="AY96" s="105"/>
      <c r="AZ96" s="105"/>
      <c r="BA96" s="105"/>
      <c r="BB96" s="105"/>
      <c r="BC96" s="105"/>
      <c r="BD96" s="105"/>
      <c r="BE96" s="105"/>
      <c r="BF96" s="105"/>
      <c r="BG96" s="105"/>
      <c r="BH96" s="105"/>
      <c r="BI96" s="105"/>
      <c r="BJ96" s="105"/>
      <c r="BK96" s="105"/>
      <c r="BL96" s="105"/>
      <c r="BM96" s="105"/>
      <c r="BN96" s="105"/>
      <c r="BO96" s="105"/>
      <c r="BP96" s="105"/>
      <c r="BQ96" s="105"/>
      <c r="BR96" s="105"/>
      <c r="BS96" s="105"/>
      <c r="BT96" s="105"/>
      <c r="BU96" s="105"/>
      <c r="BV96" s="105"/>
      <c r="BW96" s="105"/>
      <c r="BX96" s="105"/>
      <c r="BY96" s="105"/>
      <c r="BZ96" s="105"/>
      <c r="CA96" s="105"/>
      <c r="CB96" s="105"/>
      <c r="CC96" s="105"/>
      <c r="CD96" s="105"/>
      <c r="CE96" s="105"/>
      <c r="CF96" s="105"/>
      <c r="CG96" s="105"/>
      <c r="CH96" s="105"/>
      <c r="CI96" s="105"/>
      <c r="CJ96" s="105"/>
      <c r="CK96" s="105"/>
      <c r="CL96" s="105"/>
      <c r="CM96" s="105"/>
      <c r="CN96" s="105"/>
      <c r="CO96" s="105"/>
      <c r="CP96" s="105"/>
      <c r="CQ96" s="105"/>
      <c r="CR96" s="105"/>
      <c r="CS96" s="105"/>
      <c r="CT96" s="105"/>
      <c r="CU96" s="105"/>
      <c r="CV96" s="105"/>
      <c r="CW96" s="105"/>
      <c r="CX96" s="105"/>
      <c r="CY96" s="105"/>
      <c r="CZ96" s="105"/>
      <c r="DA96" s="105"/>
      <c r="DB96" s="105"/>
      <c r="DC96" s="105"/>
      <c r="DD96" s="105"/>
      <c r="DE96" s="105"/>
      <c r="DF96" s="105"/>
      <c r="DG96" s="105"/>
      <c r="DH96" s="105"/>
      <c r="DI96" s="105"/>
      <c r="DJ96" s="105"/>
      <c r="DK96" s="105"/>
      <c r="DL96" s="105"/>
      <c r="DM96" s="105"/>
      <c r="DN96" s="105"/>
      <c r="DO96" s="105"/>
      <c r="DP96" s="105"/>
      <c r="DQ96" s="105"/>
      <c r="DR96" s="105"/>
      <c r="DS96" s="105"/>
      <c r="DT96" s="105"/>
      <c r="DU96" s="105"/>
      <c r="DV96" s="105"/>
      <c r="DW96" s="105"/>
      <c r="DX96" s="105"/>
      <c r="DY96" s="105"/>
      <c r="DZ96" s="105"/>
      <c r="EA96" s="105"/>
      <c r="EB96" s="105"/>
      <c r="EC96" s="105"/>
      <c r="ED96" s="105"/>
      <c r="EE96" s="105"/>
      <c r="EF96" s="105"/>
      <c r="EG96" s="105"/>
      <c r="EH96" s="105"/>
      <c r="EI96" s="105"/>
      <c r="EJ96" s="105"/>
      <c r="EK96" s="105"/>
      <c r="EL96" s="105"/>
      <c r="EM96" s="105"/>
      <c r="EN96" s="105"/>
      <c r="EO96" s="105"/>
      <c r="EP96" s="105"/>
      <c r="EQ96" s="105"/>
      <c r="ER96" s="105"/>
      <c r="ES96" s="105"/>
      <c r="ET96" s="105"/>
      <c r="EU96" s="105"/>
      <c r="EV96" s="105"/>
      <c r="EW96" s="105"/>
      <c r="EX96" s="105"/>
      <c r="EY96" s="105"/>
      <c r="EZ96" s="105"/>
      <c r="FA96" s="105"/>
      <c r="FB96" s="105"/>
      <c r="FC96" s="105"/>
      <c r="FD96" s="105"/>
      <c r="FE96" s="105"/>
      <c r="FF96" s="105"/>
      <c r="FG96" s="105"/>
      <c r="FH96" s="105"/>
      <c r="FI96" s="105"/>
      <c r="FJ96" s="105"/>
      <c r="FK96" s="105"/>
      <c r="FL96" s="105"/>
    </row>
    <row r="97" spans="2:168">
      <c r="B97" s="13"/>
      <c r="C97" s="13"/>
      <c r="D97" s="13"/>
      <c r="E97" s="13"/>
      <c r="F97" s="13"/>
      <c r="G97" s="13"/>
      <c r="H97" s="13"/>
      <c r="I97" s="13"/>
      <c r="J97" s="511"/>
      <c r="K97" s="105"/>
      <c r="L97" s="105"/>
      <c r="M97" s="105"/>
      <c r="N97" s="105"/>
      <c r="O97" s="105"/>
      <c r="P97" s="105"/>
      <c r="Q97" s="105"/>
      <c r="R97" s="105"/>
      <c r="S97" s="105"/>
      <c r="T97" s="105"/>
      <c r="U97" s="105"/>
      <c r="V97" s="105"/>
      <c r="W97" s="105"/>
      <c r="X97" s="105"/>
      <c r="Y97" s="105"/>
      <c r="Z97" s="105"/>
      <c r="AA97" s="105"/>
      <c r="AB97" s="105"/>
      <c r="AC97" s="105"/>
      <c r="AD97" s="105"/>
      <c r="AE97" s="105"/>
      <c r="AF97" s="105"/>
      <c r="AG97" s="105"/>
      <c r="AH97" s="105"/>
      <c r="AI97" s="105"/>
      <c r="AJ97" s="105"/>
      <c r="AK97" s="105"/>
      <c r="AL97" s="105"/>
      <c r="AM97" s="105"/>
      <c r="AN97" s="105"/>
      <c r="AO97" s="105"/>
      <c r="AP97" s="105"/>
      <c r="AQ97" s="105"/>
      <c r="AR97" s="105"/>
      <c r="AS97" s="105"/>
      <c r="AT97" s="105"/>
      <c r="AU97" s="105"/>
      <c r="AV97" s="105"/>
      <c r="AW97" s="105"/>
      <c r="AX97" s="105"/>
      <c r="AY97" s="105"/>
      <c r="AZ97" s="105"/>
      <c r="BA97" s="105"/>
      <c r="BB97" s="105"/>
      <c r="BC97" s="105"/>
      <c r="BD97" s="105"/>
      <c r="BE97" s="105"/>
      <c r="BF97" s="105"/>
      <c r="BG97" s="105"/>
      <c r="BH97" s="105"/>
      <c r="BI97" s="105"/>
      <c r="BJ97" s="105"/>
      <c r="BK97" s="105"/>
      <c r="BL97" s="105"/>
      <c r="BM97" s="105"/>
      <c r="BN97" s="105"/>
      <c r="BO97" s="105"/>
      <c r="BP97" s="105"/>
      <c r="BQ97" s="105"/>
      <c r="BR97" s="105"/>
      <c r="BS97" s="105"/>
      <c r="BT97" s="105"/>
      <c r="BU97" s="105"/>
      <c r="BV97" s="105"/>
      <c r="BW97" s="105"/>
      <c r="BX97" s="105"/>
      <c r="BY97" s="105"/>
      <c r="BZ97" s="105"/>
      <c r="CA97" s="105"/>
      <c r="CB97" s="105"/>
      <c r="CC97" s="105"/>
      <c r="CD97" s="105"/>
      <c r="CE97" s="105"/>
      <c r="CF97" s="105"/>
      <c r="CG97" s="105"/>
      <c r="CH97" s="105"/>
      <c r="CI97" s="105"/>
      <c r="CJ97" s="105"/>
      <c r="CK97" s="105"/>
      <c r="CL97" s="105"/>
      <c r="CM97" s="105"/>
      <c r="CN97" s="105"/>
      <c r="CO97" s="105"/>
      <c r="CP97" s="105"/>
      <c r="CQ97" s="105"/>
      <c r="CR97" s="105"/>
      <c r="CS97" s="105"/>
      <c r="CT97" s="105"/>
      <c r="CU97" s="105"/>
      <c r="CV97" s="105"/>
      <c r="CW97" s="105"/>
      <c r="CX97" s="105"/>
      <c r="CY97" s="105"/>
      <c r="CZ97" s="105"/>
      <c r="DA97" s="105"/>
      <c r="DB97" s="105"/>
      <c r="DC97" s="105"/>
      <c r="DD97" s="105"/>
      <c r="DE97" s="105"/>
      <c r="DF97" s="105"/>
      <c r="DG97" s="105"/>
      <c r="DH97" s="105"/>
      <c r="DI97" s="105"/>
      <c r="DJ97" s="105"/>
      <c r="DK97" s="105"/>
      <c r="DL97" s="105"/>
      <c r="DM97" s="105"/>
      <c r="DN97" s="105"/>
      <c r="DO97" s="105"/>
      <c r="DP97" s="105"/>
      <c r="DQ97" s="105"/>
      <c r="DR97" s="105"/>
      <c r="DS97" s="105"/>
      <c r="DT97" s="105"/>
      <c r="DU97" s="105"/>
      <c r="DV97" s="105"/>
      <c r="DW97" s="105"/>
      <c r="DX97" s="105"/>
      <c r="DY97" s="105"/>
      <c r="DZ97" s="105"/>
      <c r="EA97" s="105"/>
      <c r="EB97" s="105"/>
      <c r="EC97" s="105"/>
      <c r="ED97" s="105"/>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05"/>
    </row>
    <row r="98" spans="2:168">
      <c r="K98" s="105"/>
      <c r="L98" s="105"/>
      <c r="M98" s="105"/>
      <c r="N98" s="105"/>
      <c r="O98" s="105"/>
      <c r="P98" s="105"/>
      <c r="Q98" s="105"/>
      <c r="R98" s="105"/>
      <c r="S98" s="105"/>
      <c r="T98" s="105"/>
      <c r="U98" s="105"/>
      <c r="V98" s="105"/>
      <c r="W98" s="105"/>
      <c r="X98" s="105"/>
      <c r="Y98" s="105"/>
      <c r="Z98" s="105"/>
      <c r="AA98" s="105"/>
      <c r="AB98" s="105"/>
      <c r="AC98" s="105"/>
      <c r="AD98" s="105"/>
      <c r="AE98" s="105"/>
      <c r="AF98" s="105"/>
      <c r="AG98" s="105"/>
      <c r="AH98" s="105"/>
      <c r="AI98" s="105"/>
      <c r="AJ98" s="105"/>
      <c r="AK98" s="105"/>
      <c r="AL98" s="105"/>
      <c r="AM98" s="105"/>
      <c r="AN98" s="105"/>
      <c r="AO98" s="105"/>
      <c r="AP98" s="105"/>
      <c r="AQ98" s="105"/>
      <c r="AR98" s="105"/>
      <c r="AS98" s="105"/>
      <c r="AT98" s="105"/>
      <c r="AU98" s="105"/>
      <c r="AV98" s="105"/>
      <c r="AW98" s="105"/>
      <c r="AX98" s="105"/>
      <c r="AY98" s="105"/>
      <c r="AZ98" s="105"/>
      <c r="BA98" s="105"/>
      <c r="BB98" s="105"/>
      <c r="BC98" s="105"/>
      <c r="BD98" s="105"/>
      <c r="BE98" s="105"/>
      <c r="BF98" s="105"/>
      <c r="BG98" s="105"/>
      <c r="BH98" s="105"/>
      <c r="BI98" s="105"/>
      <c r="BJ98" s="105"/>
      <c r="BK98" s="105"/>
      <c r="BL98" s="105"/>
      <c r="BM98" s="105"/>
      <c r="BN98" s="105"/>
      <c r="BO98" s="105"/>
      <c r="BP98" s="105"/>
      <c r="BQ98" s="105"/>
      <c r="BR98" s="105"/>
      <c r="BS98" s="105"/>
      <c r="BT98" s="105"/>
      <c r="BU98" s="105"/>
      <c r="BV98" s="105"/>
      <c r="BW98" s="105"/>
      <c r="BX98" s="105"/>
      <c r="BY98" s="105"/>
      <c r="BZ98" s="105"/>
      <c r="CA98" s="105"/>
      <c r="CB98" s="105"/>
      <c r="CC98" s="105"/>
      <c r="CD98" s="105"/>
      <c r="CE98" s="105"/>
      <c r="CF98" s="105"/>
      <c r="CG98" s="105"/>
      <c r="CH98" s="105"/>
      <c r="CI98" s="105"/>
      <c r="CJ98" s="105"/>
      <c r="CK98" s="105"/>
      <c r="CL98" s="105"/>
      <c r="CM98" s="105"/>
      <c r="CN98" s="105"/>
      <c r="CO98" s="105"/>
      <c r="CP98" s="105"/>
      <c r="CQ98" s="105"/>
      <c r="CR98" s="105"/>
      <c r="CS98" s="105"/>
      <c r="CT98" s="105"/>
      <c r="CU98" s="105"/>
      <c r="CV98" s="105"/>
      <c r="CW98" s="105"/>
      <c r="CX98" s="105"/>
      <c r="CY98" s="105"/>
      <c r="CZ98" s="105"/>
      <c r="DA98" s="105"/>
      <c r="DB98" s="105"/>
      <c r="DC98" s="105"/>
      <c r="DD98" s="105"/>
      <c r="DE98" s="105"/>
      <c r="DF98" s="105"/>
      <c r="DG98" s="105"/>
      <c r="DH98" s="105"/>
      <c r="DI98" s="105"/>
      <c r="DJ98" s="105"/>
      <c r="DK98" s="105"/>
      <c r="DL98" s="105"/>
      <c r="DM98" s="105"/>
      <c r="DN98" s="105"/>
      <c r="DO98" s="105"/>
      <c r="DP98" s="105"/>
      <c r="DQ98" s="105"/>
      <c r="DR98" s="105"/>
      <c r="DS98" s="105"/>
      <c r="DT98" s="105"/>
      <c r="DU98" s="105"/>
      <c r="DV98" s="105"/>
      <c r="DW98" s="105"/>
      <c r="DX98" s="105"/>
      <c r="DY98" s="105"/>
      <c r="DZ98" s="105"/>
      <c r="EA98" s="105"/>
      <c r="EB98" s="105"/>
      <c r="EC98" s="105"/>
      <c r="ED98" s="105"/>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05"/>
    </row>
    <row r="99" spans="2:168">
      <c r="K99" s="105"/>
      <c r="L99" s="105"/>
      <c r="M99" s="105"/>
      <c r="N99" s="105"/>
      <c r="O99" s="105"/>
      <c r="P99" s="105"/>
      <c r="Q99" s="105"/>
      <c r="R99" s="105"/>
      <c r="S99" s="105"/>
      <c r="T99" s="105"/>
      <c r="U99" s="105"/>
      <c r="V99" s="105"/>
      <c r="W99" s="105"/>
      <c r="X99" s="105"/>
      <c r="Y99" s="105"/>
      <c r="Z99" s="105"/>
      <c r="AA99" s="105"/>
      <c r="AB99" s="105"/>
      <c r="AC99" s="105"/>
      <c r="AD99" s="105"/>
      <c r="AE99" s="105"/>
      <c r="AF99" s="105"/>
      <c r="AG99" s="105"/>
      <c r="AH99" s="105"/>
      <c r="AI99" s="105"/>
      <c r="AJ99" s="105"/>
      <c r="AK99" s="105"/>
      <c r="AL99" s="105"/>
      <c r="AM99" s="105"/>
      <c r="AN99" s="105"/>
      <c r="AO99" s="105"/>
      <c r="AP99" s="105"/>
      <c r="AQ99" s="105"/>
      <c r="AR99" s="105"/>
      <c r="AS99" s="105"/>
      <c r="AT99" s="105"/>
      <c r="AU99" s="105"/>
      <c r="AV99" s="105"/>
      <c r="AW99" s="105"/>
      <c r="AX99" s="105"/>
      <c r="AY99" s="105"/>
      <c r="AZ99" s="105"/>
      <c r="BA99" s="105"/>
      <c r="BB99" s="105"/>
      <c r="BC99" s="105"/>
      <c r="BD99" s="105"/>
      <c r="BE99" s="105"/>
      <c r="BF99" s="105"/>
      <c r="BG99" s="105"/>
      <c r="BH99" s="105"/>
      <c r="BI99" s="105"/>
      <c r="BJ99" s="105"/>
      <c r="BK99" s="105"/>
      <c r="BL99" s="105"/>
      <c r="BM99" s="105"/>
      <c r="BN99" s="105"/>
      <c r="BO99" s="105"/>
      <c r="BP99" s="105"/>
      <c r="BQ99" s="105"/>
      <c r="BR99" s="105"/>
      <c r="BS99" s="105"/>
      <c r="BT99" s="105"/>
      <c r="BU99" s="105"/>
      <c r="BV99" s="105"/>
      <c r="BW99" s="105"/>
      <c r="BX99" s="105"/>
      <c r="BY99" s="105"/>
      <c r="BZ99" s="105"/>
      <c r="CA99" s="105"/>
      <c r="CB99" s="105"/>
      <c r="CC99" s="105"/>
      <c r="CD99" s="105"/>
      <c r="CE99" s="105"/>
      <c r="CF99" s="105"/>
      <c r="CG99" s="105"/>
      <c r="CH99" s="105"/>
      <c r="CI99" s="105"/>
      <c r="CJ99" s="105"/>
      <c r="CK99" s="105"/>
      <c r="CL99" s="105"/>
      <c r="CM99" s="105"/>
      <c r="CN99" s="105"/>
      <c r="CO99" s="105"/>
      <c r="CP99" s="105"/>
      <c r="CQ99" s="105"/>
      <c r="CR99" s="105"/>
      <c r="CS99" s="105"/>
      <c r="CT99" s="105"/>
      <c r="CU99" s="105"/>
      <c r="CV99" s="105"/>
      <c r="CW99" s="105"/>
      <c r="CX99" s="105"/>
      <c r="CY99" s="105"/>
      <c r="CZ99" s="105"/>
      <c r="DA99" s="105"/>
      <c r="DB99" s="105"/>
      <c r="DC99" s="105"/>
      <c r="DD99" s="105"/>
      <c r="DE99" s="105"/>
      <c r="DF99" s="105"/>
      <c r="DG99" s="105"/>
      <c r="DH99" s="105"/>
      <c r="DI99" s="105"/>
      <c r="DJ99" s="105"/>
      <c r="DK99" s="105"/>
      <c r="DL99" s="105"/>
      <c r="DM99" s="105"/>
      <c r="DN99" s="105"/>
      <c r="DO99" s="105"/>
      <c r="DP99" s="105"/>
      <c r="DQ99" s="105"/>
      <c r="DR99" s="105"/>
      <c r="DS99" s="105"/>
      <c r="DT99" s="105"/>
      <c r="DU99" s="105"/>
      <c r="DV99" s="105"/>
      <c r="DW99" s="105"/>
      <c r="DX99" s="105"/>
      <c r="DY99" s="105"/>
      <c r="DZ99" s="105"/>
      <c r="EA99" s="105"/>
      <c r="EB99" s="105"/>
      <c r="EC99" s="105"/>
      <c r="ED99" s="105"/>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05"/>
    </row>
    <row r="100" spans="2:168">
      <c r="K100" s="105"/>
      <c r="L100" s="105"/>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5"/>
      <c r="AL100" s="105"/>
      <c r="AM100" s="105"/>
      <c r="AN100" s="105"/>
      <c r="AO100" s="105"/>
      <c r="AP100" s="105"/>
      <c r="AQ100" s="105"/>
      <c r="AR100" s="105"/>
      <c r="AS100" s="105"/>
      <c r="AT100" s="105"/>
      <c r="AU100" s="105"/>
      <c r="AV100" s="105"/>
      <c r="AW100" s="105"/>
      <c r="AX100" s="105"/>
      <c r="AY100" s="105"/>
      <c r="AZ100" s="105"/>
      <c r="BA100" s="105"/>
      <c r="BB100" s="105"/>
      <c r="BC100" s="105"/>
      <c r="BD100" s="105"/>
      <c r="BE100" s="105"/>
      <c r="BF100" s="105"/>
      <c r="BG100" s="105"/>
      <c r="BH100" s="105"/>
      <c r="BI100" s="105"/>
      <c r="BJ100" s="105"/>
      <c r="BK100" s="105"/>
      <c r="BL100" s="105"/>
      <c r="BM100" s="105"/>
      <c r="BN100" s="105"/>
      <c r="BO100" s="105"/>
      <c r="BP100" s="105"/>
      <c r="BQ100" s="105"/>
      <c r="BR100" s="105"/>
      <c r="BS100" s="105"/>
      <c r="BT100" s="105"/>
      <c r="BU100" s="105"/>
      <c r="BV100" s="105"/>
      <c r="BW100" s="105"/>
      <c r="BX100" s="105"/>
      <c r="BY100" s="105"/>
      <c r="BZ100" s="105"/>
      <c r="CA100" s="105"/>
      <c r="CB100" s="105"/>
      <c r="CC100" s="105"/>
      <c r="CD100" s="105"/>
      <c r="CE100" s="105"/>
      <c r="CF100" s="105"/>
      <c r="CG100" s="105"/>
      <c r="CH100" s="105"/>
      <c r="CI100" s="105"/>
      <c r="CJ100" s="105"/>
      <c r="CK100" s="105"/>
      <c r="CL100" s="105"/>
      <c r="CM100" s="105"/>
      <c r="CN100" s="105"/>
      <c r="CO100" s="105"/>
      <c r="CP100" s="105"/>
      <c r="CQ100" s="105"/>
      <c r="CR100" s="105"/>
      <c r="CS100" s="105"/>
      <c r="CT100" s="105"/>
      <c r="CU100" s="105"/>
      <c r="CV100" s="105"/>
      <c r="CW100" s="105"/>
      <c r="CX100" s="105"/>
      <c r="CY100" s="105"/>
      <c r="CZ100" s="105"/>
      <c r="DA100" s="105"/>
      <c r="DB100" s="105"/>
      <c r="DC100" s="105"/>
      <c r="DD100" s="105"/>
      <c r="DE100" s="105"/>
      <c r="DF100" s="105"/>
      <c r="DG100" s="105"/>
      <c r="DH100" s="105"/>
      <c r="DI100" s="105"/>
      <c r="DJ100" s="105"/>
      <c r="DK100" s="105"/>
      <c r="DL100" s="105"/>
      <c r="DM100" s="105"/>
      <c r="DN100" s="105"/>
      <c r="DO100" s="105"/>
      <c r="DP100" s="105"/>
      <c r="DQ100" s="105"/>
      <c r="DR100" s="105"/>
      <c r="DS100" s="105"/>
      <c r="DT100" s="105"/>
      <c r="DU100" s="105"/>
      <c r="DV100" s="105"/>
      <c r="DW100" s="105"/>
      <c r="DX100" s="105"/>
      <c r="DY100" s="105"/>
      <c r="DZ100" s="105"/>
      <c r="EA100" s="105"/>
      <c r="EB100" s="105"/>
      <c r="EC100" s="105"/>
      <c r="ED100" s="105"/>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05"/>
    </row>
    <row r="101" spans="2:168">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105"/>
      <c r="AN101" s="105"/>
      <c r="AO101" s="105"/>
      <c r="AP101" s="105"/>
      <c r="AQ101" s="105"/>
      <c r="AR101" s="105"/>
      <c r="AS101" s="105"/>
      <c r="AT101" s="105"/>
      <c r="AU101" s="105"/>
      <c r="AV101" s="105"/>
      <c r="AW101" s="105"/>
      <c r="AX101" s="105"/>
      <c r="AY101" s="105"/>
      <c r="AZ101" s="105"/>
      <c r="BA101" s="105"/>
      <c r="BB101" s="105"/>
      <c r="BC101" s="105"/>
      <c r="BD101" s="105"/>
      <c r="BE101" s="105"/>
      <c r="BF101" s="105"/>
      <c r="BG101" s="105"/>
      <c r="BH101" s="105"/>
      <c r="BI101" s="105"/>
      <c r="BJ101" s="105"/>
      <c r="BK101" s="105"/>
      <c r="BL101" s="105"/>
      <c r="BM101" s="105"/>
      <c r="BN101" s="105"/>
      <c r="BO101" s="105"/>
      <c r="BP101" s="105"/>
      <c r="BQ101" s="105"/>
      <c r="BR101" s="105"/>
      <c r="BS101" s="105"/>
      <c r="BT101" s="105"/>
      <c r="BU101" s="105"/>
      <c r="BV101" s="105"/>
      <c r="BW101" s="105"/>
      <c r="BX101" s="105"/>
      <c r="BY101" s="105"/>
      <c r="BZ101" s="105"/>
      <c r="CA101" s="105"/>
      <c r="CB101" s="105"/>
      <c r="CC101" s="105"/>
      <c r="CD101" s="105"/>
      <c r="CE101" s="105"/>
      <c r="CF101" s="105"/>
      <c r="CG101" s="105"/>
      <c r="CH101" s="105"/>
      <c r="CI101" s="105"/>
      <c r="CJ101" s="105"/>
      <c r="CK101" s="105"/>
      <c r="CL101" s="105"/>
      <c r="CM101" s="105"/>
      <c r="CN101" s="105"/>
      <c r="CO101" s="105"/>
      <c r="CP101" s="105"/>
      <c r="CQ101" s="105"/>
      <c r="CR101" s="105"/>
      <c r="CS101" s="105"/>
      <c r="CT101" s="105"/>
      <c r="CU101" s="105"/>
      <c r="CV101" s="105"/>
      <c r="CW101" s="105"/>
      <c r="CX101" s="105"/>
      <c r="CY101" s="105"/>
      <c r="CZ101" s="105"/>
      <c r="DA101" s="105"/>
      <c r="DB101" s="105"/>
      <c r="DC101" s="105"/>
      <c r="DD101" s="105"/>
      <c r="DE101" s="105"/>
      <c r="DF101" s="105"/>
      <c r="DG101" s="105"/>
      <c r="DH101" s="105"/>
      <c r="DI101" s="105"/>
      <c r="DJ101" s="105"/>
      <c r="DK101" s="105"/>
      <c r="DL101" s="105"/>
      <c r="DM101" s="105"/>
      <c r="DN101" s="105"/>
      <c r="DO101" s="105"/>
      <c r="DP101" s="105"/>
      <c r="DQ101" s="105"/>
      <c r="DR101" s="105"/>
      <c r="DS101" s="105"/>
      <c r="DT101" s="105"/>
      <c r="DU101" s="105"/>
      <c r="DV101" s="105"/>
      <c r="DW101" s="105"/>
      <c r="DX101" s="105"/>
      <c r="DY101" s="105"/>
      <c r="DZ101" s="105"/>
      <c r="EA101" s="105"/>
      <c r="EB101" s="105"/>
      <c r="EC101" s="105"/>
      <c r="ED101" s="105"/>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05"/>
    </row>
    <row r="102" spans="2:168">
      <c r="K102" s="105"/>
      <c r="L102" s="105"/>
      <c r="M102" s="105"/>
      <c r="N102" s="105"/>
      <c r="O102" s="105"/>
      <c r="P102" s="105"/>
      <c r="Q102" s="105"/>
      <c r="R102" s="105"/>
      <c r="S102" s="105"/>
      <c r="T102" s="105"/>
      <c r="U102" s="105"/>
      <c r="V102" s="105"/>
      <c r="W102" s="105"/>
      <c r="X102" s="105"/>
      <c r="Y102" s="105"/>
      <c r="Z102" s="105"/>
      <c r="AA102" s="105"/>
      <c r="AB102" s="105"/>
      <c r="AC102" s="105"/>
      <c r="AD102" s="105"/>
      <c r="AE102" s="105"/>
      <c r="AF102" s="105"/>
      <c r="AG102" s="105"/>
      <c r="AH102" s="105"/>
      <c r="AI102" s="105"/>
      <c r="AJ102" s="105"/>
      <c r="AK102" s="105"/>
      <c r="AL102" s="105"/>
      <c r="AM102" s="105"/>
      <c r="AN102" s="105"/>
      <c r="AO102" s="105"/>
      <c r="AP102" s="105"/>
      <c r="AQ102" s="105"/>
      <c r="AR102" s="105"/>
      <c r="AS102" s="105"/>
      <c r="AT102" s="105"/>
      <c r="AU102" s="105"/>
      <c r="AV102" s="105"/>
      <c r="AW102" s="105"/>
      <c r="AX102" s="105"/>
      <c r="AY102" s="105"/>
      <c r="AZ102" s="105"/>
      <c r="BA102" s="105"/>
      <c r="BB102" s="105"/>
      <c r="BC102" s="105"/>
      <c r="BD102" s="105"/>
      <c r="BE102" s="105"/>
      <c r="BF102" s="105"/>
      <c r="BG102" s="105"/>
      <c r="BH102" s="105"/>
      <c r="BI102" s="105"/>
      <c r="BJ102" s="105"/>
      <c r="BK102" s="105"/>
      <c r="BL102" s="105"/>
      <c r="BM102" s="105"/>
      <c r="BN102" s="105"/>
      <c r="BO102" s="105"/>
      <c r="BP102" s="105"/>
      <c r="BQ102" s="105"/>
      <c r="BR102" s="105"/>
      <c r="BS102" s="105"/>
      <c r="BT102" s="105"/>
      <c r="BU102" s="105"/>
      <c r="BV102" s="105"/>
      <c r="BW102" s="105"/>
      <c r="BX102" s="105"/>
      <c r="BY102" s="105"/>
      <c r="BZ102" s="105"/>
      <c r="CA102" s="105"/>
      <c r="CB102" s="105"/>
      <c r="CC102" s="105"/>
      <c r="CD102" s="105"/>
      <c r="CE102" s="105"/>
      <c r="CF102" s="105"/>
      <c r="CG102" s="105"/>
      <c r="CH102" s="105"/>
      <c r="CI102" s="105"/>
      <c r="CJ102" s="105"/>
      <c r="CK102" s="105"/>
      <c r="CL102" s="105"/>
      <c r="CM102" s="105"/>
      <c r="CN102" s="105"/>
      <c r="CO102" s="105"/>
      <c r="CP102" s="105"/>
      <c r="CQ102" s="105"/>
      <c r="CR102" s="105"/>
      <c r="CS102" s="105"/>
      <c r="CT102" s="105"/>
      <c r="CU102" s="105"/>
      <c r="CV102" s="105"/>
      <c r="CW102" s="105"/>
      <c r="CX102" s="105"/>
      <c r="CY102" s="105"/>
      <c r="CZ102" s="105"/>
      <c r="DA102" s="105"/>
      <c r="DB102" s="105"/>
      <c r="DC102" s="105"/>
      <c r="DD102" s="105"/>
      <c r="DE102" s="105"/>
      <c r="DF102" s="105"/>
      <c r="DG102" s="105"/>
      <c r="DH102" s="105"/>
      <c r="DI102" s="105"/>
      <c r="DJ102" s="105"/>
      <c r="DK102" s="105"/>
      <c r="DL102" s="105"/>
      <c r="DM102" s="105"/>
      <c r="DN102" s="105"/>
      <c r="DO102" s="105"/>
      <c r="DP102" s="105"/>
      <c r="DQ102" s="105"/>
      <c r="DR102" s="105"/>
      <c r="DS102" s="105"/>
      <c r="DT102" s="105"/>
      <c r="DU102" s="105"/>
      <c r="DV102" s="105"/>
      <c r="DW102" s="105"/>
      <c r="DX102" s="105"/>
      <c r="DY102" s="105"/>
      <c r="DZ102" s="105"/>
      <c r="EA102" s="105"/>
      <c r="EB102" s="105"/>
      <c r="EC102" s="105"/>
      <c r="ED102" s="105"/>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05"/>
    </row>
    <row r="103" spans="2:168">
      <c r="K103" s="105"/>
      <c r="L103" s="105"/>
      <c r="M103" s="105"/>
      <c r="N103" s="105"/>
      <c r="O103" s="105"/>
      <c r="P103" s="105"/>
      <c r="Q103" s="105"/>
      <c r="R103" s="105"/>
      <c r="S103" s="105"/>
      <c r="T103" s="105"/>
      <c r="U103" s="105"/>
      <c r="V103" s="105"/>
      <c r="W103" s="105"/>
      <c r="X103" s="105"/>
      <c r="Y103" s="105"/>
      <c r="Z103" s="105"/>
      <c r="AA103" s="105"/>
      <c r="AB103" s="105"/>
      <c r="AC103" s="105"/>
      <c r="AD103" s="105"/>
      <c r="AE103" s="105"/>
      <c r="AF103" s="105"/>
      <c r="AG103" s="105"/>
      <c r="AH103" s="105"/>
      <c r="AI103" s="105"/>
      <c r="AJ103" s="105"/>
      <c r="AK103" s="105"/>
      <c r="AL103" s="105"/>
      <c r="AM103" s="105"/>
      <c r="AN103" s="105"/>
      <c r="AO103" s="105"/>
      <c r="AP103" s="105"/>
      <c r="AQ103" s="105"/>
      <c r="AR103" s="105"/>
      <c r="AS103" s="105"/>
      <c r="AT103" s="105"/>
      <c r="AU103" s="105"/>
      <c r="AV103" s="105"/>
      <c r="AW103" s="105"/>
      <c r="AX103" s="105"/>
      <c r="AY103" s="105"/>
      <c r="AZ103" s="105"/>
      <c r="BA103" s="105"/>
      <c r="BB103" s="105"/>
      <c r="BC103" s="105"/>
      <c r="BD103" s="105"/>
      <c r="BE103" s="105"/>
      <c r="BF103" s="105"/>
      <c r="BG103" s="105"/>
      <c r="BH103" s="105"/>
      <c r="BI103" s="105"/>
      <c r="BJ103" s="105"/>
      <c r="BK103" s="105"/>
      <c r="BL103" s="105"/>
      <c r="BM103" s="105"/>
      <c r="BN103" s="105"/>
      <c r="BO103" s="105"/>
      <c r="BP103" s="105"/>
      <c r="BQ103" s="105"/>
      <c r="BR103" s="105"/>
      <c r="BS103" s="105"/>
      <c r="BT103" s="105"/>
      <c r="BU103" s="105"/>
      <c r="BV103" s="105"/>
      <c r="BW103" s="105"/>
      <c r="BX103" s="105"/>
      <c r="BY103" s="105"/>
      <c r="BZ103" s="105"/>
      <c r="CA103" s="105"/>
      <c r="CB103" s="105"/>
      <c r="CC103" s="105"/>
      <c r="CD103" s="105"/>
      <c r="CE103" s="105"/>
      <c r="CF103" s="105"/>
      <c r="CG103" s="105"/>
      <c r="CH103" s="105"/>
      <c r="CI103" s="105"/>
      <c r="CJ103" s="105"/>
      <c r="CK103" s="105"/>
      <c r="CL103" s="105"/>
      <c r="CM103" s="105"/>
      <c r="CN103" s="105"/>
      <c r="CO103" s="105"/>
      <c r="CP103" s="105"/>
      <c r="CQ103" s="105"/>
      <c r="CR103" s="105"/>
      <c r="CS103" s="105"/>
      <c r="CT103" s="105"/>
      <c r="CU103" s="105"/>
      <c r="CV103" s="105"/>
      <c r="CW103" s="105"/>
      <c r="CX103" s="105"/>
      <c r="CY103" s="105"/>
      <c r="CZ103" s="105"/>
      <c r="DA103" s="105"/>
      <c r="DB103" s="105"/>
      <c r="DC103" s="105"/>
      <c r="DD103" s="105"/>
      <c r="DE103" s="105"/>
      <c r="DF103" s="105"/>
      <c r="DG103" s="105"/>
      <c r="DH103" s="105"/>
      <c r="DI103" s="105"/>
      <c r="DJ103" s="105"/>
      <c r="DK103" s="105"/>
      <c r="DL103" s="105"/>
      <c r="DM103" s="105"/>
      <c r="DN103" s="105"/>
      <c r="DO103" s="105"/>
      <c r="DP103" s="105"/>
      <c r="DQ103" s="105"/>
      <c r="DR103" s="105"/>
      <c r="DS103" s="105"/>
      <c r="DT103" s="105"/>
      <c r="DU103" s="105"/>
      <c r="DV103" s="105"/>
      <c r="DW103" s="105"/>
      <c r="DX103" s="105"/>
      <c r="DY103" s="105"/>
      <c r="DZ103" s="105"/>
      <c r="EA103" s="105"/>
      <c r="EB103" s="105"/>
      <c r="EC103" s="105"/>
      <c r="ED103" s="105"/>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05"/>
    </row>
    <row r="104" spans="2:168">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5"/>
      <c r="AM104" s="105"/>
      <c r="AN104" s="105"/>
      <c r="AO104" s="105"/>
      <c r="AP104" s="105"/>
      <c r="AQ104" s="105"/>
      <c r="AR104" s="105"/>
      <c r="AS104" s="105"/>
      <c r="AT104" s="105"/>
      <c r="AU104" s="105"/>
      <c r="AV104" s="105"/>
      <c r="AW104" s="105"/>
      <c r="AX104" s="105"/>
      <c r="AY104" s="105"/>
      <c r="AZ104" s="105"/>
      <c r="BA104" s="105"/>
      <c r="BB104" s="105"/>
      <c r="BC104" s="105"/>
      <c r="BD104" s="105"/>
      <c r="BE104" s="105"/>
      <c r="BF104" s="105"/>
      <c r="BG104" s="105"/>
      <c r="BH104" s="105"/>
      <c r="BI104" s="105"/>
      <c r="BJ104" s="105"/>
      <c r="BK104" s="105"/>
      <c r="BL104" s="105"/>
      <c r="BM104" s="105"/>
      <c r="BN104" s="105"/>
      <c r="BO104" s="105"/>
      <c r="BP104" s="105"/>
      <c r="BQ104" s="105"/>
      <c r="BR104" s="105"/>
      <c r="BS104" s="105"/>
      <c r="BT104" s="105"/>
      <c r="BU104" s="105"/>
      <c r="BV104" s="105"/>
      <c r="BW104" s="105"/>
      <c r="BX104" s="105"/>
      <c r="BY104" s="105"/>
      <c r="BZ104" s="105"/>
      <c r="CA104" s="105"/>
      <c r="CB104" s="105"/>
      <c r="CC104" s="105"/>
      <c r="CD104" s="105"/>
      <c r="CE104" s="105"/>
      <c r="CF104" s="105"/>
      <c r="CG104" s="105"/>
      <c r="CH104" s="105"/>
      <c r="CI104" s="105"/>
      <c r="CJ104" s="105"/>
      <c r="CK104" s="105"/>
      <c r="CL104" s="105"/>
      <c r="CM104" s="105"/>
      <c r="CN104" s="105"/>
      <c r="CO104" s="105"/>
      <c r="CP104" s="105"/>
      <c r="CQ104" s="105"/>
      <c r="CR104" s="105"/>
      <c r="CS104" s="105"/>
      <c r="CT104" s="105"/>
      <c r="CU104" s="105"/>
      <c r="CV104" s="105"/>
      <c r="CW104" s="105"/>
      <c r="CX104" s="105"/>
      <c r="CY104" s="105"/>
      <c r="CZ104" s="105"/>
      <c r="DA104" s="105"/>
      <c r="DB104" s="105"/>
      <c r="DC104" s="105"/>
      <c r="DD104" s="105"/>
      <c r="DE104" s="105"/>
      <c r="DF104" s="105"/>
      <c r="DG104" s="105"/>
      <c r="DH104" s="105"/>
      <c r="DI104" s="105"/>
      <c r="DJ104" s="105"/>
      <c r="DK104" s="105"/>
      <c r="DL104" s="105"/>
      <c r="DM104" s="105"/>
      <c r="DN104" s="105"/>
      <c r="DO104" s="105"/>
      <c r="DP104" s="105"/>
      <c r="DQ104" s="105"/>
      <c r="DR104" s="105"/>
      <c r="DS104" s="105"/>
      <c r="DT104" s="105"/>
      <c r="DU104" s="105"/>
      <c r="DV104" s="105"/>
      <c r="DW104" s="105"/>
      <c r="DX104" s="105"/>
      <c r="DY104" s="105"/>
      <c r="DZ104" s="105"/>
      <c r="EA104" s="105"/>
      <c r="EB104" s="105"/>
      <c r="EC104" s="105"/>
      <c r="ED104" s="105"/>
      <c r="EE104" s="105"/>
      <c r="EF104" s="105"/>
      <c r="EG104" s="105"/>
      <c r="EH104" s="105"/>
      <c r="EI104" s="105"/>
      <c r="EJ104" s="105"/>
      <c r="EK104" s="105"/>
      <c r="EL104" s="105"/>
      <c r="EM104" s="105"/>
      <c r="EN104" s="105"/>
      <c r="EO104" s="105"/>
      <c r="EP104" s="105"/>
      <c r="EQ104" s="105"/>
      <c r="ER104" s="105"/>
      <c r="ES104" s="105"/>
      <c r="ET104" s="105"/>
      <c r="EU104" s="105"/>
      <c r="EV104" s="105"/>
      <c r="EW104" s="105"/>
      <c r="EX104" s="105"/>
      <c r="EY104" s="105"/>
      <c r="EZ104" s="105"/>
      <c r="FA104" s="105"/>
      <c r="FB104" s="105"/>
      <c r="FC104" s="105"/>
      <c r="FD104" s="105"/>
      <c r="FE104" s="105"/>
      <c r="FF104" s="105"/>
      <c r="FG104" s="105"/>
      <c r="FH104" s="105"/>
      <c r="FI104" s="105"/>
      <c r="FJ104" s="105"/>
      <c r="FK104" s="105"/>
      <c r="FL104" s="105"/>
    </row>
    <row r="105" spans="2:168">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5"/>
      <c r="AL105" s="105"/>
      <c r="AM105" s="105"/>
      <c r="AN105" s="105"/>
      <c r="AO105" s="105"/>
      <c r="AP105" s="105"/>
      <c r="AQ105" s="105"/>
      <c r="AR105" s="105"/>
      <c r="AS105" s="105"/>
      <c r="AT105" s="105"/>
      <c r="AU105" s="105"/>
      <c r="AV105" s="105"/>
      <c r="AW105" s="105"/>
      <c r="AX105" s="105"/>
      <c r="AY105" s="105"/>
      <c r="AZ105" s="105"/>
      <c r="BA105" s="105"/>
      <c r="BB105" s="105"/>
      <c r="BC105" s="105"/>
      <c r="BD105" s="105"/>
      <c r="BE105" s="105"/>
      <c r="BF105" s="105"/>
      <c r="BG105" s="105"/>
      <c r="BH105" s="105"/>
      <c r="BI105" s="105"/>
      <c r="BJ105" s="105"/>
      <c r="BK105" s="105"/>
      <c r="BL105" s="105"/>
      <c r="BM105" s="105"/>
      <c r="BN105" s="105"/>
      <c r="BO105" s="105"/>
      <c r="BP105" s="105"/>
      <c r="BQ105" s="105"/>
      <c r="BR105" s="105"/>
      <c r="BS105" s="105"/>
      <c r="BT105" s="105"/>
      <c r="BU105" s="105"/>
      <c r="BV105" s="105"/>
      <c r="BW105" s="105"/>
      <c r="BX105" s="105"/>
      <c r="BY105" s="105"/>
      <c r="BZ105" s="105"/>
      <c r="CA105" s="105"/>
      <c r="CB105" s="105"/>
      <c r="CC105" s="105"/>
      <c r="CD105" s="105"/>
      <c r="CE105" s="105"/>
      <c r="CF105" s="105"/>
      <c r="CG105" s="105"/>
      <c r="CH105" s="105"/>
      <c r="CI105" s="105"/>
      <c r="CJ105" s="105"/>
      <c r="CK105" s="105"/>
      <c r="CL105" s="105"/>
      <c r="CM105" s="105"/>
      <c r="CN105" s="105"/>
      <c r="CO105" s="105"/>
      <c r="CP105" s="105"/>
      <c r="CQ105" s="105"/>
      <c r="CR105" s="105"/>
      <c r="CS105" s="105"/>
      <c r="CT105" s="105"/>
      <c r="CU105" s="105"/>
      <c r="CV105" s="105"/>
      <c r="CW105" s="105"/>
      <c r="CX105" s="105"/>
      <c r="CY105" s="105"/>
      <c r="CZ105" s="105"/>
      <c r="DA105" s="105"/>
      <c r="DB105" s="105"/>
      <c r="DC105" s="105"/>
      <c r="DD105" s="105"/>
      <c r="DE105" s="105"/>
      <c r="DF105" s="105"/>
      <c r="DG105" s="105"/>
      <c r="DH105" s="105"/>
      <c r="DI105" s="105"/>
      <c r="DJ105" s="105"/>
      <c r="DK105" s="105"/>
      <c r="DL105" s="105"/>
      <c r="DM105" s="105"/>
      <c r="DN105" s="105"/>
      <c r="DO105" s="105"/>
      <c r="DP105" s="105"/>
      <c r="DQ105" s="105"/>
      <c r="DR105" s="105"/>
      <c r="DS105" s="105"/>
      <c r="DT105" s="105"/>
      <c r="DU105" s="105"/>
      <c r="DV105" s="105"/>
      <c r="DW105" s="105"/>
      <c r="DX105" s="105"/>
      <c r="DY105" s="105"/>
      <c r="DZ105" s="105"/>
      <c r="EA105" s="105"/>
      <c r="EB105" s="105"/>
      <c r="EC105" s="105"/>
      <c r="ED105" s="105"/>
      <c r="EE105" s="105"/>
      <c r="EF105" s="105"/>
      <c r="EG105" s="105"/>
      <c r="EH105" s="105"/>
      <c r="EI105" s="105"/>
      <c r="EJ105" s="105"/>
      <c r="EK105" s="105"/>
      <c r="EL105" s="105"/>
      <c r="EM105" s="105"/>
      <c r="EN105" s="105"/>
      <c r="EO105" s="105"/>
      <c r="EP105" s="105"/>
      <c r="EQ105" s="105"/>
      <c r="ER105" s="105"/>
      <c r="ES105" s="105"/>
      <c r="ET105" s="105"/>
      <c r="EU105" s="105"/>
      <c r="EV105" s="105"/>
      <c r="EW105" s="105"/>
      <c r="EX105" s="105"/>
      <c r="EY105" s="105"/>
      <c r="EZ105" s="105"/>
      <c r="FA105" s="105"/>
      <c r="FB105" s="105"/>
      <c r="FC105" s="105"/>
      <c r="FD105" s="105"/>
      <c r="FE105" s="105"/>
      <c r="FF105" s="105"/>
      <c r="FG105" s="105"/>
      <c r="FH105" s="105"/>
      <c r="FI105" s="105"/>
      <c r="FJ105" s="105"/>
      <c r="FK105" s="105"/>
      <c r="FL105" s="105"/>
    </row>
    <row r="106" spans="2:168">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c r="AG106" s="105"/>
      <c r="AH106" s="105"/>
      <c r="AI106" s="105"/>
      <c r="AJ106" s="105"/>
      <c r="AK106" s="105"/>
      <c r="AL106" s="105"/>
      <c r="AM106" s="105"/>
      <c r="AN106" s="105"/>
      <c r="AO106" s="105"/>
      <c r="AP106" s="105"/>
      <c r="AQ106" s="105"/>
      <c r="AR106" s="105"/>
      <c r="AS106" s="105"/>
      <c r="AT106" s="105"/>
      <c r="AU106" s="105"/>
      <c r="AV106" s="105"/>
      <c r="AW106" s="105"/>
      <c r="AX106" s="105"/>
      <c r="AY106" s="105"/>
      <c r="AZ106" s="105"/>
      <c r="BA106" s="105"/>
      <c r="BB106" s="105"/>
      <c r="BC106" s="105"/>
      <c r="BD106" s="105"/>
      <c r="BE106" s="105"/>
      <c r="BF106" s="105"/>
      <c r="BG106" s="105"/>
      <c r="BH106" s="105"/>
      <c r="BI106" s="105"/>
      <c r="BJ106" s="105"/>
      <c r="BK106" s="105"/>
      <c r="BL106" s="105"/>
      <c r="BM106" s="105"/>
      <c r="BN106" s="105"/>
      <c r="BO106" s="105"/>
      <c r="BP106" s="105"/>
      <c r="BQ106" s="105"/>
      <c r="BR106" s="105"/>
      <c r="BS106" s="105"/>
      <c r="BT106" s="105"/>
      <c r="BU106" s="105"/>
      <c r="BV106" s="105"/>
      <c r="BW106" s="105"/>
      <c r="BX106" s="105"/>
      <c r="BY106" s="105"/>
      <c r="BZ106" s="105"/>
      <c r="CA106" s="105"/>
      <c r="CB106" s="105"/>
      <c r="CC106" s="105"/>
      <c r="CD106" s="105"/>
      <c r="CE106" s="105"/>
      <c r="CF106" s="105"/>
      <c r="CG106" s="105"/>
      <c r="CH106" s="105"/>
      <c r="CI106" s="105"/>
      <c r="CJ106" s="105"/>
      <c r="CK106" s="105"/>
      <c r="CL106" s="105"/>
      <c r="CM106" s="105"/>
      <c r="CN106" s="105"/>
      <c r="CO106" s="105"/>
      <c r="CP106" s="105"/>
      <c r="CQ106" s="105"/>
      <c r="CR106" s="105"/>
      <c r="CS106" s="105"/>
      <c r="CT106" s="105"/>
      <c r="CU106" s="105"/>
      <c r="CV106" s="105"/>
      <c r="CW106" s="105"/>
      <c r="CX106" s="105"/>
      <c r="CY106" s="105"/>
      <c r="CZ106" s="105"/>
      <c r="DA106" s="105"/>
      <c r="DB106" s="105"/>
      <c r="DC106" s="105"/>
      <c r="DD106" s="105"/>
      <c r="DE106" s="105"/>
      <c r="DF106" s="105"/>
      <c r="DG106" s="105"/>
      <c r="DH106" s="105"/>
      <c r="DI106" s="105"/>
      <c r="DJ106" s="105"/>
      <c r="DK106" s="105"/>
      <c r="DL106" s="105"/>
      <c r="DM106" s="105"/>
      <c r="DN106" s="105"/>
      <c r="DO106" s="105"/>
      <c r="DP106" s="105"/>
      <c r="DQ106" s="105"/>
      <c r="DR106" s="105"/>
      <c r="DS106" s="105"/>
      <c r="DT106" s="105"/>
      <c r="DU106" s="105"/>
      <c r="DV106" s="105"/>
      <c r="DW106" s="105"/>
      <c r="DX106" s="105"/>
      <c r="DY106" s="105"/>
      <c r="DZ106" s="105"/>
      <c r="EA106" s="105"/>
      <c r="EB106" s="105"/>
      <c r="EC106" s="105"/>
      <c r="ED106" s="105"/>
      <c r="EE106" s="105"/>
      <c r="EF106" s="105"/>
      <c r="EG106" s="105"/>
      <c r="EH106" s="105"/>
      <c r="EI106" s="105"/>
      <c r="EJ106" s="105"/>
      <c r="EK106" s="105"/>
      <c r="EL106" s="105"/>
      <c r="EM106" s="105"/>
      <c r="EN106" s="105"/>
      <c r="EO106" s="105"/>
      <c r="EP106" s="105"/>
      <c r="EQ106" s="105"/>
      <c r="ER106" s="105"/>
      <c r="ES106" s="105"/>
      <c r="ET106" s="105"/>
      <c r="EU106" s="105"/>
      <c r="EV106" s="105"/>
      <c r="EW106" s="105"/>
      <c r="EX106" s="105"/>
      <c r="EY106" s="105"/>
      <c r="EZ106" s="105"/>
      <c r="FA106" s="105"/>
      <c r="FB106" s="105"/>
      <c r="FC106" s="105"/>
      <c r="FD106" s="105"/>
      <c r="FE106" s="105"/>
      <c r="FF106" s="105"/>
      <c r="FG106" s="105"/>
      <c r="FH106" s="105"/>
      <c r="FI106" s="105"/>
      <c r="FJ106" s="105"/>
      <c r="FK106" s="105"/>
      <c r="FL106" s="105"/>
    </row>
    <row r="107" spans="2:168">
      <c r="K107" s="105"/>
      <c r="L107" s="105"/>
      <c r="M107" s="105"/>
      <c r="N107" s="105"/>
      <c r="O107" s="105"/>
      <c r="P107" s="105"/>
      <c r="Q107" s="105"/>
      <c r="R107" s="105"/>
      <c r="S107" s="105"/>
      <c r="T107" s="105"/>
      <c r="U107" s="105"/>
      <c r="V107" s="105"/>
      <c r="W107" s="105"/>
      <c r="X107" s="105"/>
      <c r="Y107" s="105"/>
      <c r="Z107" s="105"/>
      <c r="AA107" s="105"/>
      <c r="AB107" s="105"/>
      <c r="AC107" s="105"/>
      <c r="AD107" s="105"/>
      <c r="AE107" s="105"/>
      <c r="AF107" s="105"/>
      <c r="AG107" s="105"/>
      <c r="AH107" s="105"/>
      <c r="AI107" s="105"/>
      <c r="AJ107" s="105"/>
      <c r="AK107" s="105"/>
      <c r="AL107" s="105"/>
      <c r="AM107" s="105"/>
      <c r="AN107" s="105"/>
      <c r="AO107" s="105"/>
      <c r="AP107" s="105"/>
      <c r="AQ107" s="105"/>
      <c r="AR107" s="105"/>
      <c r="AS107" s="105"/>
      <c r="AT107" s="105"/>
      <c r="AU107" s="105"/>
      <c r="AV107" s="105"/>
      <c r="AW107" s="105"/>
      <c r="AX107" s="105"/>
      <c r="AY107" s="105"/>
      <c r="AZ107" s="105"/>
      <c r="BA107" s="105"/>
      <c r="BB107" s="105"/>
      <c r="BC107" s="105"/>
      <c r="BD107" s="105"/>
      <c r="BE107" s="105"/>
      <c r="BF107" s="105"/>
      <c r="BG107" s="105"/>
      <c r="BH107" s="105"/>
      <c r="BI107" s="105"/>
      <c r="BJ107" s="105"/>
      <c r="BK107" s="105"/>
      <c r="BL107" s="105"/>
      <c r="BM107" s="105"/>
      <c r="BN107" s="105"/>
      <c r="BO107" s="105"/>
      <c r="BP107" s="105"/>
      <c r="BQ107" s="105"/>
      <c r="BR107" s="105"/>
      <c r="BS107" s="105"/>
      <c r="BT107" s="105"/>
      <c r="BU107" s="105"/>
      <c r="BV107" s="105"/>
      <c r="BW107" s="105"/>
      <c r="BX107" s="105"/>
      <c r="BY107" s="105"/>
      <c r="BZ107" s="105"/>
      <c r="CA107" s="105"/>
      <c r="CB107" s="105"/>
      <c r="CC107" s="105"/>
      <c r="CD107" s="105"/>
      <c r="CE107" s="105"/>
      <c r="CF107" s="105"/>
      <c r="CG107" s="105"/>
      <c r="CH107" s="105"/>
      <c r="CI107" s="105"/>
      <c r="CJ107" s="105"/>
      <c r="CK107" s="105"/>
      <c r="CL107" s="105"/>
      <c r="CM107" s="105"/>
      <c r="CN107" s="105"/>
      <c r="CO107" s="105"/>
      <c r="CP107" s="105"/>
      <c r="CQ107" s="105"/>
      <c r="CR107" s="105"/>
      <c r="CS107" s="105"/>
      <c r="CT107" s="105"/>
      <c r="CU107" s="105"/>
      <c r="CV107" s="105"/>
      <c r="CW107" s="105"/>
      <c r="CX107" s="105"/>
      <c r="CY107" s="105"/>
      <c r="CZ107" s="105"/>
      <c r="DA107" s="105"/>
      <c r="DB107" s="105"/>
      <c r="DC107" s="105"/>
      <c r="DD107" s="105"/>
      <c r="DE107" s="105"/>
      <c r="DF107" s="105"/>
      <c r="DG107" s="105"/>
      <c r="DH107" s="105"/>
      <c r="DI107" s="105"/>
      <c r="DJ107" s="105"/>
      <c r="DK107" s="105"/>
      <c r="DL107" s="105"/>
      <c r="DM107" s="105"/>
      <c r="DN107" s="105"/>
      <c r="DO107" s="105"/>
      <c r="DP107" s="105"/>
      <c r="DQ107" s="105"/>
      <c r="DR107" s="105"/>
      <c r="DS107" s="105"/>
      <c r="DT107" s="105"/>
      <c r="DU107" s="105"/>
      <c r="DV107" s="105"/>
      <c r="DW107" s="105"/>
      <c r="DX107" s="105"/>
      <c r="DY107" s="105"/>
      <c r="DZ107" s="105"/>
      <c r="EA107" s="105"/>
      <c r="EB107" s="105"/>
      <c r="EC107" s="105"/>
      <c r="ED107" s="105"/>
      <c r="EE107" s="105"/>
      <c r="EF107" s="105"/>
      <c r="EG107" s="105"/>
      <c r="EH107" s="105"/>
      <c r="EI107" s="105"/>
      <c r="EJ107" s="105"/>
      <c r="EK107" s="105"/>
      <c r="EL107" s="105"/>
      <c r="EM107" s="105"/>
      <c r="EN107" s="105"/>
      <c r="EO107" s="105"/>
      <c r="EP107" s="105"/>
      <c r="EQ107" s="105"/>
      <c r="ER107" s="105"/>
      <c r="ES107" s="105"/>
      <c r="ET107" s="105"/>
      <c r="EU107" s="105"/>
      <c r="EV107" s="105"/>
      <c r="EW107" s="105"/>
      <c r="EX107" s="105"/>
      <c r="EY107" s="105"/>
      <c r="EZ107" s="105"/>
      <c r="FA107" s="105"/>
      <c r="FB107" s="105"/>
      <c r="FC107" s="105"/>
      <c r="FD107" s="105"/>
      <c r="FE107" s="105"/>
      <c r="FF107" s="105"/>
      <c r="FG107" s="105"/>
      <c r="FH107" s="105"/>
      <c r="FI107" s="105"/>
      <c r="FJ107" s="105"/>
      <c r="FK107" s="105"/>
      <c r="FL107" s="105"/>
    </row>
    <row r="108" spans="2:168">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5"/>
      <c r="AL108" s="105"/>
      <c r="AM108" s="105"/>
      <c r="AN108" s="105"/>
      <c r="AO108" s="105"/>
      <c r="AP108" s="105"/>
      <c r="AQ108" s="105"/>
      <c r="AR108" s="105"/>
      <c r="AS108" s="105"/>
      <c r="AT108" s="105"/>
      <c r="AU108" s="105"/>
      <c r="AV108" s="105"/>
      <c r="AW108" s="105"/>
      <c r="AX108" s="105"/>
      <c r="AY108" s="105"/>
      <c r="AZ108" s="105"/>
      <c r="BA108" s="105"/>
      <c r="BB108" s="105"/>
      <c r="BC108" s="105"/>
      <c r="BD108" s="105"/>
      <c r="BE108" s="105"/>
      <c r="BF108" s="105"/>
      <c r="BG108" s="105"/>
      <c r="BH108" s="105"/>
      <c r="BI108" s="105"/>
      <c r="BJ108" s="105"/>
      <c r="BK108" s="105"/>
      <c r="BL108" s="105"/>
      <c r="BM108" s="105"/>
      <c r="BN108" s="105"/>
      <c r="BO108" s="105"/>
      <c r="BP108" s="105"/>
      <c r="BQ108" s="105"/>
      <c r="BR108" s="105"/>
      <c r="BS108" s="105"/>
      <c r="BT108" s="105"/>
      <c r="BU108" s="105"/>
      <c r="BV108" s="105"/>
      <c r="BW108" s="105"/>
      <c r="BX108" s="105"/>
      <c r="BY108" s="105"/>
      <c r="BZ108" s="105"/>
      <c r="CA108" s="105"/>
      <c r="CB108" s="105"/>
      <c r="CC108" s="105"/>
      <c r="CD108" s="105"/>
      <c r="CE108" s="105"/>
      <c r="CF108" s="105"/>
      <c r="CG108" s="105"/>
      <c r="CH108" s="105"/>
      <c r="CI108" s="105"/>
      <c r="CJ108" s="105"/>
      <c r="CK108" s="105"/>
      <c r="CL108" s="105"/>
      <c r="CM108" s="105"/>
      <c r="CN108" s="105"/>
      <c r="CO108" s="105"/>
      <c r="CP108" s="105"/>
      <c r="CQ108" s="105"/>
      <c r="CR108" s="105"/>
      <c r="CS108" s="105"/>
      <c r="CT108" s="105"/>
      <c r="CU108" s="105"/>
      <c r="CV108" s="105"/>
      <c r="CW108" s="105"/>
      <c r="CX108" s="105"/>
      <c r="CY108" s="105"/>
      <c r="CZ108" s="105"/>
      <c r="DA108" s="105"/>
      <c r="DB108" s="105"/>
      <c r="DC108" s="105"/>
      <c r="DD108" s="105"/>
      <c r="DE108" s="105"/>
      <c r="DF108" s="105"/>
      <c r="DG108" s="105"/>
      <c r="DH108" s="105"/>
      <c r="DI108" s="105"/>
      <c r="DJ108" s="105"/>
      <c r="DK108" s="105"/>
      <c r="DL108" s="105"/>
      <c r="DM108" s="105"/>
      <c r="DN108" s="105"/>
      <c r="DO108" s="105"/>
      <c r="DP108" s="105"/>
      <c r="DQ108" s="105"/>
      <c r="DR108" s="105"/>
      <c r="DS108" s="105"/>
      <c r="DT108" s="105"/>
      <c r="DU108" s="105"/>
      <c r="DV108" s="105"/>
      <c r="DW108" s="105"/>
      <c r="DX108" s="105"/>
      <c r="DY108" s="105"/>
      <c r="DZ108" s="105"/>
      <c r="EA108" s="105"/>
      <c r="EB108" s="105"/>
      <c r="EC108" s="105"/>
      <c r="ED108" s="105"/>
      <c r="EE108" s="105"/>
      <c r="EF108" s="105"/>
      <c r="EG108" s="105"/>
      <c r="EH108" s="105"/>
      <c r="EI108" s="105"/>
      <c r="EJ108" s="105"/>
      <c r="EK108" s="105"/>
      <c r="EL108" s="105"/>
      <c r="EM108" s="105"/>
      <c r="EN108" s="105"/>
      <c r="EO108" s="105"/>
      <c r="EP108" s="105"/>
      <c r="EQ108" s="105"/>
      <c r="ER108" s="105"/>
      <c r="ES108" s="105"/>
      <c r="ET108" s="105"/>
      <c r="EU108" s="105"/>
      <c r="EV108" s="105"/>
      <c r="EW108" s="105"/>
      <c r="EX108" s="105"/>
      <c r="EY108" s="105"/>
      <c r="EZ108" s="105"/>
      <c r="FA108" s="105"/>
      <c r="FB108" s="105"/>
      <c r="FC108" s="105"/>
      <c r="FD108" s="105"/>
      <c r="FE108" s="105"/>
      <c r="FF108" s="105"/>
      <c r="FG108" s="105"/>
      <c r="FH108" s="105"/>
      <c r="FI108" s="105"/>
      <c r="FJ108" s="105"/>
      <c r="FK108" s="105"/>
      <c r="FL108" s="105"/>
    </row>
    <row r="109" spans="2:168">
      <c r="K109" s="105"/>
      <c r="L109" s="105"/>
      <c r="M109" s="105"/>
      <c r="N109" s="105"/>
      <c r="O109" s="105"/>
      <c r="P109" s="105"/>
      <c r="Q109" s="105"/>
      <c r="R109" s="105"/>
      <c r="S109" s="105"/>
      <c r="T109" s="105"/>
      <c r="U109" s="105"/>
      <c r="V109" s="105"/>
      <c r="W109" s="105"/>
      <c r="X109" s="105"/>
      <c r="Y109" s="105"/>
      <c r="Z109" s="105"/>
      <c r="AA109" s="105"/>
      <c r="AB109" s="105"/>
      <c r="AC109" s="105"/>
      <c r="AD109" s="105"/>
      <c r="AE109" s="105"/>
      <c r="AF109" s="105"/>
      <c r="AG109" s="105"/>
      <c r="AH109" s="105"/>
      <c r="AI109" s="105"/>
      <c r="AJ109" s="105"/>
      <c r="AK109" s="105"/>
      <c r="AL109" s="105"/>
      <c r="AM109" s="105"/>
      <c r="AN109" s="105"/>
      <c r="AO109" s="105"/>
      <c r="AP109" s="105"/>
      <c r="AQ109" s="105"/>
      <c r="AR109" s="105"/>
      <c r="AS109" s="105"/>
      <c r="AT109" s="105"/>
      <c r="AU109" s="105"/>
      <c r="AV109" s="105"/>
      <c r="AW109" s="105"/>
      <c r="AX109" s="105"/>
      <c r="AY109" s="105"/>
      <c r="AZ109" s="105"/>
      <c r="BA109" s="105"/>
      <c r="BB109" s="105"/>
      <c r="BC109" s="105"/>
      <c r="BD109" s="105"/>
      <c r="BE109" s="105"/>
      <c r="BF109" s="105"/>
      <c r="BG109" s="105"/>
      <c r="BH109" s="105"/>
      <c r="BI109" s="105"/>
      <c r="BJ109" s="105"/>
      <c r="BK109" s="105"/>
      <c r="BL109" s="105"/>
      <c r="BM109" s="105"/>
      <c r="BN109" s="105"/>
      <c r="BO109" s="105"/>
      <c r="BP109" s="105"/>
      <c r="BQ109" s="105"/>
      <c r="BR109" s="105"/>
      <c r="BS109" s="105"/>
      <c r="BT109" s="105"/>
      <c r="BU109" s="105"/>
      <c r="BV109" s="105"/>
      <c r="BW109" s="105"/>
      <c r="BX109" s="105"/>
      <c r="BY109" s="105"/>
      <c r="BZ109" s="105"/>
      <c r="CA109" s="105"/>
      <c r="CB109" s="105"/>
      <c r="CC109" s="105"/>
      <c r="CD109" s="105"/>
      <c r="CE109" s="105"/>
      <c r="CF109" s="105"/>
      <c r="CG109" s="105"/>
      <c r="CH109" s="105"/>
      <c r="CI109" s="105"/>
      <c r="CJ109" s="105"/>
      <c r="CK109" s="105"/>
      <c r="CL109" s="105"/>
      <c r="CM109" s="105"/>
      <c r="CN109" s="105"/>
      <c r="CO109" s="105"/>
      <c r="CP109" s="105"/>
      <c r="CQ109" s="105"/>
      <c r="CR109" s="105"/>
      <c r="CS109" s="105"/>
      <c r="CT109" s="105"/>
      <c r="CU109" s="105"/>
      <c r="CV109" s="105"/>
      <c r="CW109" s="105"/>
      <c r="CX109" s="105"/>
      <c r="CY109" s="105"/>
      <c r="CZ109" s="105"/>
      <c r="DA109" s="105"/>
      <c r="DB109" s="105"/>
      <c r="DC109" s="105"/>
      <c r="DD109" s="105"/>
      <c r="DE109" s="105"/>
      <c r="DF109" s="105"/>
      <c r="DG109" s="105"/>
      <c r="DH109" s="105"/>
      <c r="DI109" s="105"/>
      <c r="DJ109" s="105"/>
      <c r="DK109" s="105"/>
      <c r="DL109" s="105"/>
      <c r="DM109" s="105"/>
      <c r="DN109" s="105"/>
      <c r="DO109" s="105"/>
      <c r="DP109" s="105"/>
      <c r="DQ109" s="105"/>
      <c r="DR109" s="105"/>
      <c r="DS109" s="105"/>
      <c r="DT109" s="105"/>
      <c r="DU109" s="105"/>
      <c r="DV109" s="105"/>
      <c r="DW109" s="105"/>
      <c r="DX109" s="105"/>
      <c r="DY109" s="105"/>
      <c r="DZ109" s="105"/>
      <c r="EA109" s="105"/>
      <c r="EB109" s="105"/>
      <c r="EC109" s="105"/>
      <c r="ED109" s="105"/>
      <c r="EE109" s="105"/>
      <c r="EF109" s="105"/>
      <c r="EG109" s="105"/>
      <c r="EH109" s="105"/>
      <c r="EI109" s="105"/>
      <c r="EJ109" s="105"/>
      <c r="EK109" s="105"/>
      <c r="EL109" s="105"/>
      <c r="EM109" s="105"/>
      <c r="EN109" s="105"/>
      <c r="EO109" s="105"/>
      <c r="EP109" s="105"/>
      <c r="EQ109" s="105"/>
      <c r="ER109" s="105"/>
      <c r="ES109" s="105"/>
      <c r="ET109" s="105"/>
      <c r="EU109" s="105"/>
      <c r="EV109" s="105"/>
      <c r="EW109" s="105"/>
      <c r="EX109" s="105"/>
      <c r="EY109" s="105"/>
      <c r="EZ109" s="105"/>
      <c r="FA109" s="105"/>
      <c r="FB109" s="105"/>
      <c r="FC109" s="105"/>
      <c r="FD109" s="105"/>
      <c r="FE109" s="105"/>
      <c r="FF109" s="105"/>
      <c r="FG109" s="105"/>
      <c r="FH109" s="105"/>
      <c r="FI109" s="105"/>
      <c r="FJ109" s="105"/>
      <c r="FK109" s="105"/>
      <c r="FL109" s="105"/>
    </row>
    <row r="110" spans="2:168">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5"/>
      <c r="AL110" s="105"/>
      <c r="AM110" s="105"/>
      <c r="AN110" s="105"/>
      <c r="AO110" s="105"/>
      <c r="AP110" s="105"/>
      <c r="AQ110" s="105"/>
      <c r="AR110" s="105"/>
      <c r="AS110" s="105"/>
      <c r="AT110" s="105"/>
      <c r="AU110" s="105"/>
      <c r="AV110" s="105"/>
      <c r="AW110" s="105"/>
      <c r="AX110" s="105"/>
      <c r="AY110" s="105"/>
      <c r="AZ110" s="105"/>
      <c r="BA110" s="105"/>
      <c r="BB110" s="105"/>
      <c r="BC110" s="105"/>
      <c r="BD110" s="105"/>
      <c r="BE110" s="105"/>
      <c r="BF110" s="105"/>
      <c r="BG110" s="105"/>
      <c r="BH110" s="105"/>
      <c r="BI110" s="105"/>
      <c r="BJ110" s="105"/>
      <c r="BK110" s="105"/>
      <c r="BL110" s="105"/>
      <c r="BM110" s="105"/>
      <c r="BN110" s="105"/>
      <c r="BO110" s="105"/>
      <c r="BP110" s="105"/>
      <c r="BQ110" s="105"/>
      <c r="BR110" s="105"/>
      <c r="BS110" s="105"/>
      <c r="BT110" s="105"/>
      <c r="BU110" s="105"/>
      <c r="BV110" s="105"/>
      <c r="BW110" s="105"/>
      <c r="BX110" s="105"/>
      <c r="BY110" s="105"/>
      <c r="BZ110" s="105"/>
      <c r="CA110" s="105"/>
      <c r="CB110" s="105"/>
      <c r="CC110" s="105"/>
      <c r="CD110" s="105"/>
      <c r="CE110" s="105"/>
      <c r="CF110" s="105"/>
      <c r="CG110" s="105"/>
      <c r="CH110" s="105"/>
      <c r="CI110" s="105"/>
      <c r="CJ110" s="105"/>
      <c r="CK110" s="105"/>
      <c r="CL110" s="105"/>
      <c r="CM110" s="105"/>
      <c r="CN110" s="105"/>
      <c r="CO110" s="105"/>
      <c r="CP110" s="105"/>
      <c r="CQ110" s="105"/>
      <c r="CR110" s="105"/>
      <c r="CS110" s="105"/>
      <c r="CT110" s="105"/>
      <c r="CU110" s="105"/>
      <c r="CV110" s="105"/>
      <c r="CW110" s="105"/>
      <c r="CX110" s="105"/>
      <c r="CY110" s="105"/>
      <c r="CZ110" s="105"/>
      <c r="DA110" s="105"/>
      <c r="DB110" s="105"/>
      <c r="DC110" s="105"/>
      <c r="DD110" s="105"/>
      <c r="DE110" s="105"/>
      <c r="DF110" s="105"/>
      <c r="DG110" s="105"/>
      <c r="DH110" s="105"/>
      <c r="DI110" s="105"/>
      <c r="DJ110" s="105"/>
      <c r="DK110" s="105"/>
      <c r="DL110" s="105"/>
      <c r="DM110" s="105"/>
      <c r="DN110" s="105"/>
      <c r="DO110" s="105"/>
      <c r="DP110" s="105"/>
      <c r="DQ110" s="105"/>
      <c r="DR110" s="105"/>
      <c r="DS110" s="105"/>
      <c r="DT110" s="105"/>
      <c r="DU110" s="105"/>
      <c r="DV110" s="105"/>
      <c r="DW110" s="105"/>
      <c r="DX110" s="105"/>
      <c r="DY110" s="105"/>
      <c r="DZ110" s="105"/>
      <c r="EA110" s="105"/>
      <c r="EB110" s="105"/>
      <c r="EC110" s="105"/>
      <c r="ED110" s="105"/>
      <c r="EE110" s="105"/>
      <c r="EF110" s="105"/>
      <c r="EG110" s="105"/>
      <c r="EH110" s="105"/>
      <c r="EI110" s="105"/>
      <c r="EJ110" s="105"/>
      <c r="EK110" s="105"/>
      <c r="EL110" s="105"/>
      <c r="EM110" s="105"/>
      <c r="EN110" s="105"/>
      <c r="EO110" s="105"/>
      <c r="EP110" s="105"/>
      <c r="EQ110" s="105"/>
      <c r="ER110" s="105"/>
      <c r="ES110" s="105"/>
      <c r="ET110" s="105"/>
      <c r="EU110" s="105"/>
      <c r="EV110" s="105"/>
      <c r="EW110" s="105"/>
      <c r="EX110" s="105"/>
      <c r="EY110" s="105"/>
      <c r="EZ110" s="105"/>
      <c r="FA110" s="105"/>
      <c r="FB110" s="105"/>
      <c r="FC110" s="105"/>
      <c r="FD110" s="105"/>
      <c r="FE110" s="105"/>
      <c r="FF110" s="105"/>
      <c r="FG110" s="105"/>
      <c r="FH110" s="105"/>
      <c r="FI110" s="105"/>
      <c r="FJ110" s="105"/>
      <c r="FK110" s="105"/>
      <c r="FL110" s="105"/>
    </row>
    <row r="111" spans="2:168">
      <c r="K111" s="105"/>
      <c r="L111" s="105"/>
      <c r="M111" s="105"/>
      <c r="N111" s="105"/>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5"/>
      <c r="AL111" s="105"/>
      <c r="AM111" s="105"/>
      <c r="AN111" s="105"/>
      <c r="AO111" s="105"/>
      <c r="AP111" s="105"/>
      <c r="AQ111" s="105"/>
      <c r="AR111" s="105"/>
      <c r="AS111" s="105"/>
      <c r="AT111" s="105"/>
      <c r="AU111" s="105"/>
      <c r="AV111" s="105"/>
      <c r="AW111" s="105"/>
      <c r="AX111" s="105"/>
      <c r="AY111" s="105"/>
      <c r="AZ111" s="105"/>
      <c r="BA111" s="105"/>
      <c r="BB111" s="105"/>
      <c r="BC111" s="105"/>
      <c r="BD111" s="105"/>
      <c r="BE111" s="105"/>
      <c r="BF111" s="105"/>
      <c r="BG111" s="105"/>
      <c r="BH111" s="105"/>
      <c r="BI111" s="105"/>
      <c r="BJ111" s="105"/>
      <c r="BK111" s="105"/>
      <c r="BL111" s="105"/>
      <c r="BM111" s="105"/>
      <c r="BN111" s="105"/>
      <c r="BO111" s="105"/>
      <c r="BP111" s="105"/>
      <c r="BQ111" s="105"/>
      <c r="BR111" s="105"/>
      <c r="BS111" s="105"/>
      <c r="BT111" s="105"/>
      <c r="BU111" s="105"/>
      <c r="BV111" s="105"/>
      <c r="BW111" s="105"/>
      <c r="BX111" s="105"/>
      <c r="BY111" s="105"/>
      <c r="BZ111" s="105"/>
      <c r="CA111" s="105"/>
      <c r="CB111" s="105"/>
      <c r="CC111" s="105"/>
      <c r="CD111" s="105"/>
      <c r="CE111" s="105"/>
      <c r="CF111" s="105"/>
      <c r="CG111" s="105"/>
      <c r="CH111" s="105"/>
      <c r="CI111" s="105"/>
      <c r="CJ111" s="105"/>
      <c r="CK111" s="105"/>
      <c r="CL111" s="105"/>
      <c r="CM111" s="105"/>
      <c r="CN111" s="105"/>
      <c r="CO111" s="105"/>
      <c r="CP111" s="105"/>
      <c r="CQ111" s="105"/>
      <c r="CR111" s="105"/>
      <c r="CS111" s="105"/>
      <c r="CT111" s="105"/>
      <c r="CU111" s="105"/>
      <c r="CV111" s="105"/>
      <c r="CW111" s="105"/>
      <c r="CX111" s="105"/>
      <c r="CY111" s="105"/>
      <c r="CZ111" s="105"/>
      <c r="DA111" s="105"/>
      <c r="DB111" s="105"/>
      <c r="DC111" s="105"/>
      <c r="DD111" s="105"/>
      <c r="DE111" s="105"/>
      <c r="DF111" s="105"/>
      <c r="DG111" s="105"/>
      <c r="DH111" s="105"/>
      <c r="DI111" s="105"/>
      <c r="DJ111" s="105"/>
      <c r="DK111" s="105"/>
      <c r="DL111" s="105"/>
      <c r="DM111" s="105"/>
      <c r="DN111" s="105"/>
      <c r="DO111" s="105"/>
      <c r="DP111" s="105"/>
      <c r="DQ111" s="105"/>
      <c r="DR111" s="105"/>
      <c r="DS111" s="105"/>
      <c r="DT111" s="105"/>
      <c r="DU111" s="105"/>
      <c r="DV111" s="105"/>
      <c r="DW111" s="105"/>
      <c r="DX111" s="105"/>
      <c r="DY111" s="105"/>
      <c r="DZ111" s="105"/>
      <c r="EA111" s="105"/>
      <c r="EB111" s="105"/>
      <c r="EC111" s="105"/>
      <c r="ED111" s="105"/>
      <c r="EE111" s="105"/>
      <c r="EF111" s="105"/>
      <c r="EG111" s="105"/>
      <c r="EH111" s="105"/>
      <c r="EI111" s="105"/>
      <c r="EJ111" s="105"/>
      <c r="EK111" s="105"/>
      <c r="EL111" s="105"/>
      <c r="EM111" s="105"/>
      <c r="EN111" s="105"/>
      <c r="EO111" s="105"/>
      <c r="EP111" s="105"/>
      <c r="EQ111" s="105"/>
      <c r="ER111" s="105"/>
      <c r="ES111" s="105"/>
      <c r="ET111" s="105"/>
      <c r="EU111" s="105"/>
      <c r="EV111" s="105"/>
      <c r="EW111" s="105"/>
      <c r="EX111" s="105"/>
      <c r="EY111" s="105"/>
      <c r="EZ111" s="105"/>
      <c r="FA111" s="105"/>
      <c r="FB111" s="105"/>
      <c r="FC111" s="105"/>
      <c r="FD111" s="105"/>
      <c r="FE111" s="105"/>
      <c r="FF111" s="105"/>
      <c r="FG111" s="105"/>
      <c r="FH111" s="105"/>
      <c r="FI111" s="105"/>
      <c r="FJ111" s="105"/>
      <c r="FK111" s="105"/>
      <c r="FL111" s="105"/>
    </row>
    <row r="112" spans="2:168">
      <c r="K112" s="105"/>
      <c r="L112" s="105"/>
      <c r="M112" s="105"/>
      <c r="N112" s="105"/>
      <c r="O112" s="105"/>
      <c r="P112" s="105"/>
      <c r="Q112" s="105"/>
      <c r="R112" s="105"/>
      <c r="S112" s="105"/>
      <c r="T112" s="105"/>
      <c r="U112" s="105"/>
      <c r="V112" s="105"/>
      <c r="W112" s="105"/>
      <c r="X112" s="105"/>
      <c r="Y112" s="105"/>
      <c r="Z112" s="105"/>
      <c r="AA112" s="105"/>
      <c r="AB112" s="105"/>
      <c r="AC112" s="105"/>
      <c r="AD112" s="105"/>
      <c r="AE112" s="105"/>
      <c r="AF112" s="105"/>
      <c r="AG112" s="105"/>
      <c r="AH112" s="105"/>
      <c r="AI112" s="105"/>
      <c r="AJ112" s="105"/>
      <c r="AK112" s="105"/>
      <c r="AL112" s="105"/>
      <c r="AM112" s="105"/>
      <c r="AN112" s="105"/>
      <c r="AO112" s="105"/>
      <c r="AP112" s="105"/>
      <c r="AQ112" s="105"/>
      <c r="AR112" s="105"/>
      <c r="AS112" s="105"/>
      <c r="AT112" s="105"/>
      <c r="AU112" s="105"/>
      <c r="AV112" s="105"/>
      <c r="AW112" s="105"/>
      <c r="AX112" s="105"/>
      <c r="AY112" s="105"/>
      <c r="AZ112" s="105"/>
      <c r="BA112" s="105"/>
      <c r="BB112" s="105"/>
      <c r="BC112" s="105"/>
      <c r="BD112" s="105"/>
      <c r="BE112" s="105"/>
      <c r="BF112" s="105"/>
      <c r="BG112" s="105"/>
      <c r="BH112" s="105"/>
      <c r="BI112" s="105"/>
      <c r="BJ112" s="105"/>
      <c r="BK112" s="105"/>
      <c r="BL112" s="105"/>
      <c r="BM112" s="105"/>
      <c r="BN112" s="105"/>
      <c r="BO112" s="105"/>
      <c r="BP112" s="105"/>
      <c r="BQ112" s="105"/>
      <c r="BR112" s="105"/>
      <c r="BS112" s="105"/>
      <c r="BT112" s="105"/>
      <c r="BU112" s="105"/>
      <c r="BV112" s="105"/>
      <c r="BW112" s="105"/>
      <c r="BX112" s="105"/>
      <c r="BY112" s="105"/>
      <c r="BZ112" s="105"/>
      <c r="CA112" s="105"/>
      <c r="CB112" s="105"/>
      <c r="CC112" s="105"/>
      <c r="CD112" s="105"/>
      <c r="CE112" s="105"/>
      <c r="CF112" s="105"/>
      <c r="CG112" s="105"/>
      <c r="CH112" s="105"/>
      <c r="CI112" s="105"/>
      <c r="CJ112" s="105"/>
      <c r="CK112" s="105"/>
      <c r="CL112" s="105"/>
      <c r="CM112" s="105"/>
      <c r="CN112" s="105"/>
      <c r="CO112" s="105"/>
      <c r="CP112" s="105"/>
      <c r="CQ112" s="105"/>
      <c r="CR112" s="105"/>
      <c r="CS112" s="105"/>
      <c r="CT112" s="105"/>
      <c r="CU112" s="105"/>
      <c r="CV112" s="105"/>
      <c r="CW112" s="105"/>
      <c r="CX112" s="105"/>
      <c r="CY112" s="105"/>
      <c r="CZ112" s="105"/>
      <c r="DA112" s="105"/>
      <c r="DB112" s="105"/>
      <c r="DC112" s="105"/>
      <c r="DD112" s="105"/>
      <c r="DE112" s="105"/>
      <c r="DF112" s="105"/>
      <c r="DG112" s="105"/>
      <c r="DH112" s="105"/>
      <c r="DI112" s="105"/>
      <c r="DJ112" s="105"/>
      <c r="DK112" s="105"/>
      <c r="DL112" s="105"/>
      <c r="DM112" s="105"/>
      <c r="DN112" s="105"/>
      <c r="DO112" s="105"/>
      <c r="DP112" s="105"/>
      <c r="DQ112" s="105"/>
      <c r="DR112" s="105"/>
      <c r="DS112" s="105"/>
      <c r="DT112" s="105"/>
      <c r="DU112" s="105"/>
      <c r="DV112" s="105"/>
      <c r="DW112" s="105"/>
      <c r="DX112" s="105"/>
      <c r="DY112" s="105"/>
      <c r="DZ112" s="105"/>
      <c r="EA112" s="105"/>
      <c r="EB112" s="105"/>
      <c r="EC112" s="105"/>
      <c r="ED112" s="105"/>
      <c r="EE112" s="105"/>
      <c r="EF112" s="105"/>
      <c r="EG112" s="105"/>
      <c r="EH112" s="105"/>
      <c r="EI112" s="105"/>
      <c r="EJ112" s="105"/>
      <c r="EK112" s="105"/>
      <c r="EL112" s="105"/>
      <c r="EM112" s="105"/>
      <c r="EN112" s="105"/>
      <c r="EO112" s="105"/>
      <c r="EP112" s="105"/>
      <c r="EQ112" s="105"/>
      <c r="ER112" s="105"/>
      <c r="ES112" s="105"/>
      <c r="ET112" s="105"/>
      <c r="EU112" s="105"/>
      <c r="EV112" s="105"/>
      <c r="EW112" s="105"/>
      <c r="EX112" s="105"/>
      <c r="EY112" s="105"/>
      <c r="EZ112" s="105"/>
      <c r="FA112" s="105"/>
      <c r="FB112" s="105"/>
      <c r="FC112" s="105"/>
      <c r="FD112" s="105"/>
      <c r="FE112" s="105"/>
      <c r="FF112" s="105"/>
      <c r="FG112" s="105"/>
      <c r="FH112" s="105"/>
      <c r="FI112" s="105"/>
      <c r="FJ112" s="105"/>
      <c r="FK112" s="105"/>
      <c r="FL112" s="105"/>
    </row>
    <row r="113" spans="11:168">
      <c r="K113" s="105"/>
      <c r="L113" s="105"/>
      <c r="M113" s="105"/>
      <c r="N113" s="105"/>
      <c r="O113" s="105"/>
      <c r="P113" s="105"/>
      <c r="Q113" s="105"/>
      <c r="R113" s="105"/>
      <c r="S113" s="105"/>
      <c r="T113" s="105"/>
      <c r="U113" s="105"/>
      <c r="V113" s="105"/>
      <c r="W113" s="105"/>
      <c r="X113" s="105"/>
      <c r="Y113" s="105"/>
      <c r="Z113" s="105"/>
      <c r="AA113" s="105"/>
      <c r="AB113" s="105"/>
      <c r="AC113" s="105"/>
      <c r="AD113" s="105"/>
      <c r="AE113" s="105"/>
      <c r="AF113" s="105"/>
      <c r="AG113" s="105"/>
      <c r="AH113" s="105"/>
      <c r="AI113" s="105"/>
      <c r="AJ113" s="105"/>
      <c r="AK113" s="105"/>
      <c r="AL113" s="105"/>
      <c r="AM113" s="105"/>
      <c r="AN113" s="105"/>
      <c r="AO113" s="105"/>
      <c r="AP113" s="105"/>
      <c r="AQ113" s="105"/>
      <c r="AR113" s="105"/>
      <c r="AS113" s="105"/>
      <c r="AT113" s="105"/>
      <c r="AU113" s="105"/>
      <c r="AV113" s="105"/>
      <c r="AW113" s="105"/>
      <c r="AX113" s="105"/>
      <c r="AY113" s="105"/>
      <c r="AZ113" s="105"/>
      <c r="BA113" s="105"/>
      <c r="BB113" s="105"/>
      <c r="BC113" s="105"/>
      <c r="BD113" s="105"/>
      <c r="BE113" s="105"/>
      <c r="BF113" s="105"/>
      <c r="BG113" s="105"/>
      <c r="BH113" s="105"/>
      <c r="BI113" s="105"/>
      <c r="BJ113" s="105"/>
      <c r="BK113" s="105"/>
      <c r="BL113" s="105"/>
      <c r="BM113" s="105"/>
      <c r="BN113" s="105"/>
      <c r="BO113" s="105"/>
      <c r="BP113" s="105"/>
      <c r="BQ113" s="105"/>
      <c r="BR113" s="105"/>
      <c r="BS113" s="105"/>
      <c r="BT113" s="105"/>
      <c r="BU113" s="105"/>
      <c r="BV113" s="105"/>
      <c r="BW113" s="105"/>
      <c r="BX113" s="105"/>
      <c r="BY113" s="105"/>
      <c r="BZ113" s="105"/>
      <c r="CA113" s="105"/>
      <c r="CB113" s="105"/>
      <c r="CC113" s="105"/>
      <c r="CD113" s="105"/>
      <c r="CE113" s="105"/>
      <c r="CF113" s="105"/>
      <c r="CG113" s="105"/>
      <c r="CH113" s="105"/>
      <c r="CI113" s="105"/>
      <c r="CJ113" s="105"/>
      <c r="CK113" s="105"/>
      <c r="CL113" s="105"/>
      <c r="CM113" s="105"/>
      <c r="CN113" s="105"/>
      <c r="CO113" s="105"/>
      <c r="CP113" s="105"/>
      <c r="CQ113" s="105"/>
      <c r="CR113" s="105"/>
      <c r="CS113" s="105"/>
      <c r="CT113" s="105"/>
      <c r="CU113" s="105"/>
      <c r="CV113" s="105"/>
      <c r="CW113" s="105"/>
      <c r="CX113" s="105"/>
      <c r="CY113" s="105"/>
      <c r="CZ113" s="105"/>
      <c r="DA113" s="105"/>
      <c r="DB113" s="105"/>
      <c r="DC113" s="105"/>
      <c r="DD113" s="105"/>
      <c r="DE113" s="105"/>
      <c r="DF113" s="105"/>
      <c r="DG113" s="105"/>
      <c r="DH113" s="105"/>
      <c r="DI113" s="105"/>
      <c r="DJ113" s="105"/>
      <c r="DK113" s="105"/>
      <c r="DL113" s="105"/>
      <c r="DM113" s="105"/>
      <c r="DN113" s="105"/>
      <c r="DO113" s="105"/>
      <c r="DP113" s="105"/>
      <c r="DQ113" s="105"/>
      <c r="DR113" s="105"/>
      <c r="DS113" s="105"/>
      <c r="DT113" s="105"/>
      <c r="DU113" s="105"/>
      <c r="DV113" s="105"/>
      <c r="DW113" s="105"/>
      <c r="DX113" s="105"/>
      <c r="DY113" s="105"/>
      <c r="DZ113" s="105"/>
      <c r="EA113" s="105"/>
      <c r="EB113" s="105"/>
      <c r="EC113" s="105"/>
      <c r="ED113" s="105"/>
      <c r="EE113" s="105"/>
      <c r="EF113" s="105"/>
      <c r="EG113" s="105"/>
      <c r="EH113" s="105"/>
      <c r="EI113" s="105"/>
      <c r="EJ113" s="105"/>
      <c r="EK113" s="105"/>
      <c r="EL113" s="105"/>
      <c r="EM113" s="105"/>
      <c r="EN113" s="105"/>
      <c r="EO113" s="105"/>
      <c r="EP113" s="105"/>
      <c r="EQ113" s="105"/>
      <c r="ER113" s="105"/>
      <c r="ES113" s="105"/>
      <c r="ET113" s="105"/>
      <c r="EU113" s="105"/>
      <c r="EV113" s="105"/>
      <c r="EW113" s="105"/>
      <c r="EX113" s="105"/>
      <c r="EY113" s="105"/>
      <c r="EZ113" s="105"/>
      <c r="FA113" s="105"/>
      <c r="FB113" s="105"/>
      <c r="FC113" s="105"/>
      <c r="FD113" s="105"/>
      <c r="FE113" s="105"/>
      <c r="FF113" s="105"/>
      <c r="FG113" s="105"/>
      <c r="FH113" s="105"/>
      <c r="FI113" s="105"/>
      <c r="FJ113" s="105"/>
      <c r="FK113" s="105"/>
      <c r="FL113" s="105"/>
    </row>
    <row r="114" spans="11:168">
      <c r="K114" s="105"/>
      <c r="L114" s="105"/>
      <c r="M114" s="105"/>
      <c r="N114" s="105"/>
      <c r="O114" s="105"/>
      <c r="P114" s="105"/>
      <c r="Q114" s="105"/>
      <c r="R114" s="105"/>
      <c r="S114" s="105"/>
      <c r="T114" s="105"/>
      <c r="U114" s="105"/>
      <c r="V114" s="105"/>
      <c r="W114" s="105"/>
      <c r="X114" s="105"/>
      <c r="Y114" s="105"/>
      <c r="Z114" s="105"/>
      <c r="AA114" s="105"/>
      <c r="AB114" s="105"/>
      <c r="AC114" s="105"/>
      <c r="AD114" s="105"/>
      <c r="AE114" s="105"/>
      <c r="AF114" s="105"/>
      <c r="AG114" s="105"/>
      <c r="AH114" s="105"/>
      <c r="AI114" s="105"/>
      <c r="AJ114" s="105"/>
      <c r="AK114" s="105"/>
      <c r="AL114" s="105"/>
      <c r="AM114" s="105"/>
      <c r="AN114" s="105"/>
      <c r="AO114" s="105"/>
      <c r="AP114" s="105"/>
      <c r="AQ114" s="105"/>
      <c r="AR114" s="105"/>
      <c r="AS114" s="105"/>
      <c r="AT114" s="105"/>
      <c r="AU114" s="105"/>
      <c r="AV114" s="105"/>
      <c r="AW114" s="105"/>
      <c r="AX114" s="105"/>
      <c r="AY114" s="105"/>
      <c r="AZ114" s="105"/>
      <c r="BA114" s="105"/>
      <c r="BB114" s="105"/>
      <c r="BC114" s="105"/>
      <c r="BD114" s="105"/>
      <c r="BE114" s="105"/>
      <c r="BF114" s="105"/>
      <c r="BG114" s="105"/>
      <c r="BH114" s="105"/>
      <c r="BI114" s="105"/>
      <c r="BJ114" s="105"/>
      <c r="BK114" s="105"/>
      <c r="BL114" s="105"/>
      <c r="BM114" s="105"/>
      <c r="BN114" s="105"/>
      <c r="BO114" s="105"/>
      <c r="BP114" s="105"/>
      <c r="BQ114" s="105"/>
      <c r="BR114" s="105"/>
      <c r="BS114" s="105"/>
      <c r="BT114" s="105"/>
      <c r="BU114" s="105"/>
      <c r="BV114" s="105"/>
      <c r="BW114" s="105"/>
      <c r="BX114" s="105"/>
      <c r="BY114" s="105"/>
      <c r="BZ114" s="105"/>
      <c r="CA114" s="105"/>
      <c r="CB114" s="105"/>
      <c r="CC114" s="105"/>
      <c r="CD114" s="105"/>
      <c r="CE114" s="105"/>
      <c r="CF114" s="105"/>
      <c r="CG114" s="105"/>
      <c r="CH114" s="105"/>
      <c r="CI114" s="105"/>
      <c r="CJ114" s="105"/>
      <c r="CK114" s="105"/>
      <c r="CL114" s="105"/>
      <c r="CM114" s="105"/>
      <c r="CN114" s="105"/>
      <c r="CO114" s="105"/>
      <c r="CP114" s="105"/>
      <c r="CQ114" s="105"/>
      <c r="CR114" s="105"/>
      <c r="CS114" s="105"/>
      <c r="CT114" s="105"/>
      <c r="CU114" s="105"/>
      <c r="CV114" s="105"/>
      <c r="CW114" s="105"/>
      <c r="CX114" s="105"/>
      <c r="CY114" s="105"/>
      <c r="CZ114" s="105"/>
      <c r="DA114" s="105"/>
      <c r="DB114" s="105"/>
      <c r="DC114" s="105"/>
      <c r="DD114" s="105"/>
      <c r="DE114" s="105"/>
      <c r="DF114" s="105"/>
      <c r="DG114" s="105"/>
      <c r="DH114" s="105"/>
      <c r="DI114" s="105"/>
      <c r="DJ114" s="105"/>
      <c r="DK114" s="105"/>
      <c r="DL114" s="105"/>
      <c r="DM114" s="105"/>
      <c r="DN114" s="105"/>
      <c r="DO114" s="105"/>
      <c r="DP114" s="105"/>
      <c r="DQ114" s="105"/>
      <c r="DR114" s="105"/>
      <c r="DS114" s="105"/>
      <c r="DT114" s="105"/>
      <c r="DU114" s="105"/>
      <c r="DV114" s="105"/>
      <c r="DW114" s="105"/>
      <c r="DX114" s="105"/>
      <c r="DY114" s="105"/>
      <c r="DZ114" s="105"/>
      <c r="EA114" s="105"/>
      <c r="EB114" s="105"/>
      <c r="EC114" s="105"/>
      <c r="ED114" s="105"/>
      <c r="EE114" s="105"/>
      <c r="EF114" s="105"/>
      <c r="EG114" s="105"/>
      <c r="EH114" s="105"/>
      <c r="EI114" s="105"/>
      <c r="EJ114" s="105"/>
      <c r="EK114" s="105"/>
      <c r="EL114" s="105"/>
      <c r="EM114" s="105"/>
      <c r="EN114" s="105"/>
      <c r="EO114" s="105"/>
      <c r="EP114" s="105"/>
      <c r="EQ114" s="105"/>
      <c r="ER114" s="105"/>
      <c r="ES114" s="105"/>
      <c r="ET114" s="105"/>
      <c r="EU114" s="105"/>
      <c r="EV114" s="105"/>
      <c r="EW114" s="105"/>
      <c r="EX114" s="105"/>
      <c r="EY114" s="105"/>
      <c r="EZ114" s="105"/>
      <c r="FA114" s="105"/>
      <c r="FB114" s="105"/>
      <c r="FC114" s="105"/>
      <c r="FD114" s="105"/>
      <c r="FE114" s="105"/>
      <c r="FF114" s="105"/>
      <c r="FG114" s="105"/>
      <c r="FH114" s="105"/>
      <c r="FI114" s="105"/>
      <c r="FJ114" s="105"/>
      <c r="FK114" s="105"/>
      <c r="FL114" s="105"/>
    </row>
    <row r="115" spans="11:168">
      <c r="K115" s="105"/>
      <c r="L115" s="105"/>
      <c r="M115" s="105"/>
      <c r="N115" s="105"/>
      <c r="O115" s="105"/>
      <c r="P115" s="105"/>
      <c r="Q115" s="105"/>
      <c r="R115" s="105"/>
      <c r="S115" s="105"/>
      <c r="T115" s="105"/>
      <c r="U115" s="105"/>
      <c r="V115" s="105"/>
      <c r="W115" s="105"/>
      <c r="X115" s="105"/>
      <c r="Y115" s="105"/>
      <c r="Z115" s="105"/>
      <c r="AA115" s="105"/>
      <c r="AB115" s="105"/>
      <c r="AC115" s="105"/>
      <c r="AD115" s="105"/>
      <c r="AE115" s="105"/>
      <c r="AF115" s="105"/>
      <c r="AG115" s="105"/>
      <c r="AH115" s="105"/>
      <c r="AI115" s="105"/>
      <c r="AJ115" s="105"/>
      <c r="AK115" s="105"/>
      <c r="AL115" s="105"/>
      <c r="AM115" s="105"/>
      <c r="AN115" s="105"/>
      <c r="AO115" s="105"/>
      <c r="AP115" s="105"/>
      <c r="AQ115" s="105"/>
      <c r="AR115" s="105"/>
      <c r="AS115" s="105"/>
      <c r="AT115" s="105"/>
      <c r="AU115" s="105"/>
      <c r="AV115" s="105"/>
      <c r="AW115" s="105"/>
      <c r="AX115" s="105"/>
      <c r="AY115" s="105"/>
      <c r="AZ115" s="105"/>
      <c r="BA115" s="105"/>
      <c r="BB115" s="105"/>
      <c r="BC115" s="105"/>
      <c r="BD115" s="105"/>
      <c r="BE115" s="105"/>
      <c r="BF115" s="105"/>
      <c r="BG115" s="105"/>
      <c r="BH115" s="105"/>
      <c r="BI115" s="105"/>
      <c r="BJ115" s="105"/>
      <c r="BK115" s="105"/>
      <c r="BL115" s="105"/>
      <c r="BM115" s="105"/>
      <c r="BN115" s="105"/>
      <c r="BO115" s="105"/>
      <c r="BP115" s="105"/>
      <c r="BQ115" s="105"/>
      <c r="BR115" s="105"/>
      <c r="BS115" s="105"/>
      <c r="BT115" s="105"/>
      <c r="BU115" s="105"/>
      <c r="BV115" s="105"/>
      <c r="BW115" s="105"/>
      <c r="BX115" s="105"/>
      <c r="BY115" s="105"/>
      <c r="BZ115" s="105"/>
      <c r="CA115" s="105"/>
      <c r="CB115" s="105"/>
      <c r="CC115" s="105"/>
      <c r="CD115" s="105"/>
      <c r="CE115" s="105"/>
      <c r="CF115" s="105"/>
      <c r="CG115" s="105"/>
      <c r="CH115" s="105"/>
      <c r="CI115" s="105"/>
      <c r="CJ115" s="105"/>
      <c r="CK115" s="105"/>
      <c r="CL115" s="105"/>
      <c r="CM115" s="105"/>
      <c r="CN115" s="105"/>
      <c r="CO115" s="105"/>
      <c r="CP115" s="105"/>
      <c r="CQ115" s="105"/>
      <c r="CR115" s="105"/>
      <c r="CS115" s="105"/>
      <c r="CT115" s="105"/>
      <c r="CU115" s="105"/>
      <c r="CV115" s="105"/>
      <c r="CW115" s="105"/>
      <c r="CX115" s="105"/>
      <c r="CY115" s="105"/>
      <c r="CZ115" s="105"/>
      <c r="DA115" s="105"/>
      <c r="DB115" s="105"/>
      <c r="DC115" s="105"/>
      <c r="DD115" s="105"/>
      <c r="DE115" s="105"/>
      <c r="DF115" s="105"/>
      <c r="DG115" s="105"/>
      <c r="DH115" s="105"/>
      <c r="DI115" s="105"/>
      <c r="DJ115" s="105"/>
      <c r="DK115" s="105"/>
      <c r="DL115" s="105"/>
      <c r="DM115" s="105"/>
      <c r="DN115" s="105"/>
      <c r="DO115" s="105"/>
      <c r="DP115" s="105"/>
      <c r="DQ115" s="105"/>
      <c r="DR115" s="105"/>
      <c r="DS115" s="105"/>
      <c r="DT115" s="105"/>
      <c r="DU115" s="105"/>
      <c r="DV115" s="105"/>
      <c r="DW115" s="105"/>
      <c r="DX115" s="105"/>
      <c r="DY115" s="105"/>
      <c r="DZ115" s="105"/>
      <c r="EA115" s="105"/>
      <c r="EB115" s="105"/>
      <c r="EC115" s="105"/>
      <c r="ED115" s="105"/>
      <c r="EE115" s="105"/>
      <c r="EF115" s="105"/>
      <c r="EG115" s="105"/>
      <c r="EH115" s="105"/>
      <c r="EI115" s="105"/>
      <c r="EJ115" s="105"/>
      <c r="EK115" s="105"/>
      <c r="EL115" s="105"/>
      <c r="EM115" s="105"/>
      <c r="EN115" s="105"/>
      <c r="EO115" s="105"/>
      <c r="EP115" s="105"/>
      <c r="EQ115" s="105"/>
      <c r="ER115" s="105"/>
      <c r="ES115" s="105"/>
      <c r="ET115" s="105"/>
      <c r="EU115" s="105"/>
      <c r="EV115" s="105"/>
      <c r="EW115" s="105"/>
      <c r="EX115" s="105"/>
      <c r="EY115" s="105"/>
      <c r="EZ115" s="105"/>
      <c r="FA115" s="105"/>
      <c r="FB115" s="105"/>
      <c r="FC115" s="105"/>
      <c r="FD115" s="105"/>
      <c r="FE115" s="105"/>
      <c r="FF115" s="105"/>
      <c r="FG115" s="105"/>
      <c r="FH115" s="105"/>
      <c r="FI115" s="105"/>
      <c r="FJ115" s="105"/>
      <c r="FK115" s="105"/>
      <c r="FL115" s="105"/>
    </row>
    <row r="116" spans="11:168">
      <c r="K116" s="105"/>
      <c r="L116" s="105"/>
      <c r="M116" s="105"/>
      <c r="N116" s="105"/>
      <c r="O116" s="105"/>
      <c r="P116" s="105"/>
      <c r="Q116" s="105"/>
      <c r="R116" s="105"/>
      <c r="S116" s="105"/>
      <c r="T116" s="105"/>
      <c r="U116" s="105"/>
      <c r="V116" s="105"/>
      <c r="W116" s="105"/>
      <c r="X116" s="105"/>
      <c r="Y116" s="105"/>
      <c r="Z116" s="105"/>
      <c r="AA116" s="105"/>
      <c r="AB116" s="105"/>
      <c r="AC116" s="105"/>
      <c r="AD116" s="105"/>
      <c r="AE116" s="105"/>
      <c r="AF116" s="105"/>
      <c r="AG116" s="105"/>
      <c r="AH116" s="105"/>
      <c r="AI116" s="105"/>
      <c r="AJ116" s="105"/>
      <c r="AK116" s="105"/>
      <c r="AL116" s="105"/>
      <c r="AM116" s="105"/>
      <c r="AN116" s="105"/>
      <c r="AO116" s="105"/>
      <c r="AP116" s="105"/>
      <c r="AQ116" s="105"/>
      <c r="AR116" s="105"/>
      <c r="AS116" s="105"/>
      <c r="AT116" s="105"/>
      <c r="AU116" s="105"/>
      <c r="AV116" s="105"/>
      <c r="AW116" s="105"/>
      <c r="AX116" s="105"/>
      <c r="AY116" s="105"/>
      <c r="AZ116" s="105"/>
      <c r="BA116" s="105"/>
      <c r="BB116" s="105"/>
      <c r="BC116" s="105"/>
      <c r="BD116" s="105"/>
      <c r="BE116" s="105"/>
      <c r="BF116" s="105"/>
      <c r="BG116" s="105"/>
      <c r="BH116" s="105"/>
      <c r="BI116" s="105"/>
      <c r="BJ116" s="105"/>
      <c r="BK116" s="105"/>
      <c r="BL116" s="105"/>
      <c r="BM116" s="105"/>
      <c r="BN116" s="105"/>
      <c r="BO116" s="105"/>
      <c r="BP116" s="105"/>
      <c r="BQ116" s="105"/>
      <c r="BR116" s="105"/>
      <c r="BS116" s="105"/>
      <c r="BT116" s="105"/>
      <c r="BU116" s="105"/>
      <c r="BV116" s="105"/>
      <c r="BW116" s="105"/>
      <c r="BX116" s="105"/>
      <c r="BY116" s="105"/>
      <c r="BZ116" s="105"/>
      <c r="CA116" s="105"/>
      <c r="CB116" s="105"/>
      <c r="CC116" s="105"/>
      <c r="CD116" s="105"/>
      <c r="CE116" s="105"/>
      <c r="CF116" s="105"/>
      <c r="CG116" s="105"/>
      <c r="CH116" s="105"/>
      <c r="CI116" s="105"/>
      <c r="CJ116" s="105"/>
      <c r="CK116" s="105"/>
      <c r="CL116" s="105"/>
      <c r="CM116" s="105"/>
      <c r="CN116" s="105"/>
      <c r="CO116" s="105"/>
      <c r="CP116" s="105"/>
      <c r="CQ116" s="105"/>
      <c r="CR116" s="105"/>
      <c r="CS116" s="105"/>
      <c r="CT116" s="105"/>
      <c r="CU116" s="105"/>
      <c r="CV116" s="105"/>
      <c r="CW116" s="105"/>
      <c r="CX116" s="105"/>
      <c r="CY116" s="105"/>
      <c r="CZ116" s="105"/>
      <c r="DA116" s="105"/>
      <c r="DB116" s="105"/>
      <c r="DC116" s="105"/>
      <c r="DD116" s="105"/>
      <c r="DE116" s="105"/>
      <c r="DF116" s="105"/>
      <c r="DG116" s="105"/>
      <c r="DH116" s="105"/>
      <c r="DI116" s="105"/>
      <c r="DJ116" s="105"/>
      <c r="DK116" s="105"/>
      <c r="DL116" s="105"/>
      <c r="DM116" s="105"/>
      <c r="DN116" s="105"/>
      <c r="DO116" s="105"/>
      <c r="DP116" s="105"/>
      <c r="DQ116" s="105"/>
      <c r="DR116" s="105"/>
      <c r="DS116" s="105"/>
      <c r="DT116" s="105"/>
      <c r="DU116" s="105"/>
      <c r="DV116" s="105"/>
      <c r="DW116" s="105"/>
      <c r="DX116" s="105"/>
      <c r="DY116" s="105"/>
      <c r="DZ116" s="105"/>
      <c r="EA116" s="105"/>
      <c r="EB116" s="105"/>
      <c r="EC116" s="105"/>
      <c r="ED116" s="105"/>
      <c r="EE116" s="105"/>
      <c r="EF116" s="105"/>
      <c r="EG116" s="105"/>
      <c r="EH116" s="105"/>
      <c r="EI116" s="105"/>
      <c r="EJ116" s="105"/>
      <c r="EK116" s="105"/>
      <c r="EL116" s="105"/>
      <c r="EM116" s="105"/>
      <c r="EN116" s="105"/>
      <c r="EO116" s="105"/>
      <c r="EP116" s="105"/>
      <c r="EQ116" s="105"/>
      <c r="ER116" s="105"/>
      <c r="ES116" s="105"/>
      <c r="ET116" s="105"/>
      <c r="EU116" s="105"/>
      <c r="EV116" s="105"/>
      <c r="EW116" s="105"/>
      <c r="EX116" s="105"/>
      <c r="EY116" s="105"/>
      <c r="EZ116" s="105"/>
      <c r="FA116" s="105"/>
      <c r="FB116" s="105"/>
      <c r="FC116" s="105"/>
      <c r="FD116" s="105"/>
      <c r="FE116" s="105"/>
      <c r="FF116" s="105"/>
      <c r="FG116" s="105"/>
      <c r="FH116" s="105"/>
      <c r="FI116" s="105"/>
      <c r="FJ116" s="105"/>
      <c r="FK116" s="105"/>
      <c r="FL116" s="105"/>
    </row>
    <row r="117" spans="11:168">
      <c r="K117" s="105"/>
      <c r="L117" s="105"/>
      <c r="M117" s="105"/>
      <c r="N117" s="105"/>
      <c r="O117" s="105"/>
      <c r="P117" s="105"/>
      <c r="Q117" s="105"/>
      <c r="R117" s="105"/>
      <c r="S117" s="105"/>
      <c r="T117" s="105"/>
      <c r="U117" s="105"/>
      <c r="V117" s="105"/>
      <c r="W117" s="105"/>
      <c r="X117" s="105"/>
      <c r="Y117" s="105"/>
      <c r="Z117" s="105"/>
      <c r="AA117" s="105"/>
      <c r="AB117" s="105"/>
      <c r="AC117" s="105"/>
      <c r="AD117" s="105"/>
      <c r="AE117" s="105"/>
      <c r="AF117" s="105"/>
      <c r="AG117" s="105"/>
      <c r="AH117" s="105"/>
      <c r="AI117" s="105"/>
      <c r="AJ117" s="105"/>
      <c r="AK117" s="105"/>
      <c r="AL117" s="105"/>
      <c r="AM117" s="105"/>
      <c r="AN117" s="105"/>
      <c r="AO117" s="105"/>
      <c r="AP117" s="105"/>
      <c r="AQ117" s="105"/>
      <c r="AR117" s="105"/>
      <c r="AS117" s="105"/>
      <c r="AT117" s="105"/>
      <c r="AU117" s="105"/>
      <c r="AV117" s="105"/>
      <c r="AW117" s="105"/>
      <c r="AX117" s="105"/>
      <c r="AY117" s="105"/>
      <c r="AZ117" s="105"/>
      <c r="BA117" s="105"/>
      <c r="BB117" s="105"/>
      <c r="BC117" s="105"/>
      <c r="BD117" s="105"/>
      <c r="BE117" s="105"/>
      <c r="BF117" s="105"/>
      <c r="BG117" s="105"/>
      <c r="BH117" s="105"/>
      <c r="BI117" s="105"/>
      <c r="BJ117" s="105"/>
      <c r="BK117" s="105"/>
      <c r="BL117" s="105"/>
      <c r="BM117" s="105"/>
      <c r="BN117" s="105"/>
      <c r="BO117" s="105"/>
      <c r="BP117" s="105"/>
      <c r="BQ117" s="105"/>
      <c r="BR117" s="105"/>
      <c r="BS117" s="105"/>
      <c r="BT117" s="105"/>
      <c r="BU117" s="105"/>
      <c r="BV117" s="105"/>
      <c r="BW117" s="105"/>
      <c r="BX117" s="105"/>
      <c r="BY117" s="105"/>
      <c r="BZ117" s="105"/>
      <c r="CA117" s="105"/>
      <c r="CB117" s="105"/>
      <c r="CC117" s="105"/>
      <c r="CD117" s="105"/>
      <c r="CE117" s="105"/>
      <c r="CF117" s="105"/>
      <c r="CG117" s="105"/>
      <c r="CH117" s="105"/>
      <c r="CI117" s="105"/>
      <c r="CJ117" s="105"/>
      <c r="CK117" s="105"/>
      <c r="CL117" s="105"/>
      <c r="CM117" s="105"/>
      <c r="CN117" s="105"/>
      <c r="CO117" s="105"/>
      <c r="CP117" s="105"/>
      <c r="CQ117" s="105"/>
      <c r="CR117" s="105"/>
      <c r="CS117" s="105"/>
      <c r="CT117" s="105"/>
      <c r="CU117" s="105"/>
      <c r="CV117" s="105"/>
      <c r="CW117" s="105"/>
      <c r="CX117" s="105"/>
      <c r="CY117" s="105"/>
      <c r="CZ117" s="105"/>
      <c r="DA117" s="105"/>
      <c r="DB117" s="105"/>
      <c r="DC117" s="105"/>
      <c r="DD117" s="105"/>
      <c r="DE117" s="105"/>
      <c r="DF117" s="105"/>
      <c r="DG117" s="105"/>
      <c r="DH117" s="105"/>
      <c r="DI117" s="105"/>
      <c r="DJ117" s="105"/>
      <c r="DK117" s="105"/>
      <c r="DL117" s="105"/>
      <c r="DM117" s="105"/>
      <c r="DN117" s="105"/>
      <c r="DO117" s="105"/>
      <c r="DP117" s="105"/>
      <c r="DQ117" s="105"/>
      <c r="DR117" s="105"/>
      <c r="DS117" s="105"/>
      <c r="DT117" s="105"/>
      <c r="DU117" s="105"/>
      <c r="DV117" s="105"/>
      <c r="DW117" s="105"/>
      <c r="DX117" s="105"/>
      <c r="DY117" s="105"/>
      <c r="DZ117" s="105"/>
      <c r="EA117" s="105"/>
      <c r="EB117" s="105"/>
      <c r="EC117" s="105"/>
      <c r="ED117" s="105"/>
      <c r="EE117" s="105"/>
      <c r="EF117" s="105"/>
      <c r="EG117" s="105"/>
      <c r="EH117" s="105"/>
      <c r="EI117" s="105"/>
      <c r="EJ117" s="105"/>
      <c r="EK117" s="105"/>
      <c r="EL117" s="105"/>
      <c r="EM117" s="105"/>
      <c r="EN117" s="105"/>
      <c r="EO117" s="105"/>
      <c r="EP117" s="105"/>
      <c r="EQ117" s="105"/>
      <c r="ER117" s="105"/>
      <c r="ES117" s="105"/>
      <c r="ET117" s="105"/>
      <c r="EU117" s="105"/>
      <c r="EV117" s="105"/>
      <c r="EW117" s="105"/>
      <c r="EX117" s="105"/>
      <c r="EY117" s="105"/>
      <c r="EZ117" s="105"/>
      <c r="FA117" s="105"/>
      <c r="FB117" s="105"/>
      <c r="FC117" s="105"/>
      <c r="FD117" s="105"/>
      <c r="FE117" s="105"/>
      <c r="FF117" s="105"/>
      <c r="FG117" s="105"/>
      <c r="FH117" s="105"/>
      <c r="FI117" s="105"/>
      <c r="FJ117" s="105"/>
      <c r="FK117" s="105"/>
      <c r="FL117" s="105"/>
    </row>
    <row r="118" spans="11:168">
      <c r="K118" s="105"/>
      <c r="L118" s="105"/>
      <c r="M118" s="105"/>
      <c r="N118" s="105"/>
      <c r="O118" s="105"/>
      <c r="P118" s="105"/>
      <c r="Q118" s="105"/>
      <c r="R118" s="105"/>
      <c r="S118" s="105"/>
      <c r="T118" s="105"/>
      <c r="U118" s="105"/>
      <c r="V118" s="105"/>
      <c r="W118" s="105"/>
      <c r="X118" s="105"/>
      <c r="Y118" s="105"/>
      <c r="Z118" s="105"/>
      <c r="AA118" s="105"/>
      <c r="AB118" s="105"/>
      <c r="AC118" s="105"/>
      <c r="AD118" s="105"/>
      <c r="AE118" s="105"/>
      <c r="AF118" s="105"/>
      <c r="AG118" s="105"/>
      <c r="AH118" s="105"/>
      <c r="AI118" s="105"/>
      <c r="AJ118" s="105"/>
      <c r="AK118" s="105"/>
      <c r="AL118" s="105"/>
      <c r="AM118" s="105"/>
      <c r="AN118" s="105"/>
      <c r="AO118" s="105"/>
      <c r="AP118" s="105"/>
      <c r="AQ118" s="105"/>
      <c r="AR118" s="105"/>
      <c r="AS118" s="105"/>
      <c r="AT118" s="105"/>
      <c r="AU118" s="105"/>
      <c r="AV118" s="105"/>
      <c r="AW118" s="105"/>
      <c r="AX118" s="105"/>
      <c r="AY118" s="105"/>
      <c r="AZ118" s="105"/>
      <c r="BA118" s="105"/>
      <c r="BB118" s="105"/>
      <c r="BC118" s="105"/>
      <c r="BD118" s="105"/>
      <c r="BE118" s="105"/>
      <c r="BF118" s="105"/>
      <c r="BG118" s="105"/>
      <c r="BH118" s="105"/>
      <c r="BI118" s="105"/>
      <c r="BJ118" s="105"/>
      <c r="BK118" s="105"/>
      <c r="BL118" s="105"/>
      <c r="BM118" s="105"/>
      <c r="BN118" s="105"/>
      <c r="BO118" s="105"/>
      <c r="BP118" s="105"/>
      <c r="BQ118" s="105"/>
      <c r="BR118" s="105"/>
      <c r="BS118" s="105"/>
      <c r="BT118" s="105"/>
      <c r="BU118" s="105"/>
      <c r="BV118" s="105"/>
      <c r="BW118" s="105"/>
      <c r="BX118" s="105"/>
      <c r="BY118" s="105"/>
      <c r="BZ118" s="105"/>
      <c r="CA118" s="105"/>
      <c r="CB118" s="105"/>
      <c r="CC118" s="105"/>
      <c r="CD118" s="105"/>
      <c r="CE118" s="105"/>
      <c r="CF118" s="105"/>
      <c r="CG118" s="105"/>
      <c r="CH118" s="105"/>
      <c r="CI118" s="105"/>
      <c r="CJ118" s="105"/>
      <c r="CK118" s="105"/>
      <c r="CL118" s="105"/>
      <c r="CM118" s="105"/>
      <c r="CN118" s="105"/>
      <c r="CO118" s="105"/>
      <c r="CP118" s="105"/>
      <c r="CQ118" s="105"/>
      <c r="CR118" s="105"/>
      <c r="CS118" s="105"/>
      <c r="CT118" s="105"/>
      <c r="CU118" s="105"/>
      <c r="CV118" s="105"/>
      <c r="CW118" s="105"/>
      <c r="CX118" s="105"/>
      <c r="CY118" s="105"/>
      <c r="CZ118" s="105"/>
      <c r="DA118" s="105"/>
      <c r="DB118" s="105"/>
      <c r="DC118" s="105"/>
      <c r="DD118" s="105"/>
      <c r="DE118" s="105"/>
      <c r="DF118" s="105"/>
      <c r="DG118" s="105"/>
      <c r="DH118" s="105"/>
      <c r="DI118" s="105"/>
      <c r="DJ118" s="105"/>
      <c r="DK118" s="105"/>
      <c r="DL118" s="105"/>
      <c r="DM118" s="105"/>
      <c r="DN118" s="105"/>
      <c r="DO118" s="105"/>
      <c r="DP118" s="105"/>
      <c r="DQ118" s="105"/>
      <c r="DR118" s="105"/>
      <c r="DS118" s="105"/>
      <c r="DT118" s="105"/>
      <c r="DU118" s="105"/>
      <c r="DV118" s="105"/>
      <c r="DW118" s="105"/>
      <c r="DX118" s="105"/>
      <c r="DY118" s="105"/>
      <c r="DZ118" s="105"/>
      <c r="EA118" s="105"/>
      <c r="EB118" s="105"/>
      <c r="EC118" s="105"/>
      <c r="ED118" s="105"/>
      <c r="EE118" s="105"/>
      <c r="EF118" s="105"/>
      <c r="EG118" s="105"/>
      <c r="EH118" s="105"/>
      <c r="EI118" s="105"/>
      <c r="EJ118" s="105"/>
      <c r="EK118" s="105"/>
      <c r="EL118" s="105"/>
      <c r="EM118" s="105"/>
      <c r="EN118" s="105"/>
      <c r="EO118" s="105"/>
      <c r="EP118" s="105"/>
      <c r="EQ118" s="105"/>
      <c r="ER118" s="105"/>
      <c r="ES118" s="105"/>
      <c r="ET118" s="105"/>
      <c r="EU118" s="105"/>
      <c r="EV118" s="105"/>
      <c r="EW118" s="105"/>
      <c r="EX118" s="105"/>
      <c r="EY118" s="105"/>
      <c r="EZ118" s="105"/>
      <c r="FA118" s="105"/>
      <c r="FB118" s="105"/>
      <c r="FC118" s="105"/>
      <c r="FD118" s="105"/>
      <c r="FE118" s="105"/>
      <c r="FF118" s="105"/>
      <c r="FG118" s="105"/>
      <c r="FH118" s="105"/>
      <c r="FI118" s="105"/>
      <c r="FJ118" s="105"/>
      <c r="FK118" s="105"/>
      <c r="FL118" s="105"/>
    </row>
    <row r="119" spans="11:168">
      <c r="K119" s="105"/>
      <c r="L119" s="105"/>
      <c r="M119" s="105"/>
      <c r="N119" s="105"/>
      <c r="O119" s="105"/>
      <c r="P119" s="105"/>
      <c r="Q119" s="105"/>
      <c r="R119" s="105"/>
      <c r="S119" s="105"/>
      <c r="T119" s="105"/>
      <c r="U119" s="105"/>
      <c r="V119" s="105"/>
      <c r="W119" s="105"/>
      <c r="X119" s="105"/>
      <c r="Y119" s="105"/>
      <c r="Z119" s="105"/>
      <c r="AA119" s="105"/>
      <c r="AB119" s="105"/>
      <c r="AC119" s="105"/>
      <c r="AD119" s="105"/>
      <c r="AE119" s="105"/>
      <c r="AF119" s="105"/>
      <c r="AG119" s="105"/>
      <c r="AH119" s="105"/>
      <c r="AI119" s="105"/>
      <c r="AJ119" s="105"/>
      <c r="AK119" s="105"/>
      <c r="AL119" s="105"/>
      <c r="AM119" s="105"/>
      <c r="AN119" s="105"/>
      <c r="AO119" s="105"/>
      <c r="AP119" s="105"/>
      <c r="AQ119" s="105"/>
      <c r="AR119" s="105"/>
      <c r="AS119" s="105"/>
      <c r="AT119" s="105"/>
      <c r="AU119" s="105"/>
      <c r="AV119" s="105"/>
      <c r="AW119" s="105"/>
      <c r="AX119" s="105"/>
      <c r="AY119" s="105"/>
      <c r="AZ119" s="105"/>
      <c r="BA119" s="105"/>
      <c r="BB119" s="105"/>
      <c r="BC119" s="105"/>
      <c r="BD119" s="105"/>
      <c r="BE119" s="105"/>
      <c r="BF119" s="105"/>
      <c r="BG119" s="105"/>
      <c r="BH119" s="105"/>
      <c r="BI119" s="105"/>
      <c r="BJ119" s="105"/>
      <c r="BK119" s="105"/>
      <c r="BL119" s="105"/>
      <c r="BM119" s="105"/>
      <c r="BN119" s="105"/>
      <c r="BO119" s="105"/>
      <c r="BP119" s="105"/>
      <c r="BQ119" s="105"/>
      <c r="BR119" s="105"/>
      <c r="BS119" s="105"/>
      <c r="BT119" s="105"/>
      <c r="BU119" s="105"/>
      <c r="BV119" s="105"/>
      <c r="BW119" s="105"/>
      <c r="BX119" s="105"/>
      <c r="BY119" s="105"/>
      <c r="BZ119" s="105"/>
      <c r="CA119" s="105"/>
      <c r="CB119" s="105"/>
      <c r="CC119" s="105"/>
      <c r="CD119" s="105"/>
      <c r="CE119" s="105"/>
      <c r="CF119" s="105"/>
      <c r="CG119" s="105"/>
      <c r="CH119" s="105"/>
      <c r="CI119" s="105"/>
      <c r="CJ119" s="105"/>
      <c r="CK119" s="105"/>
      <c r="CL119" s="105"/>
      <c r="CM119" s="105"/>
      <c r="CN119" s="105"/>
      <c r="CO119" s="105"/>
      <c r="CP119" s="105"/>
      <c r="CQ119" s="105"/>
      <c r="CR119" s="105"/>
      <c r="CS119" s="105"/>
      <c r="CT119" s="105"/>
      <c r="CU119" s="105"/>
      <c r="CV119" s="105"/>
      <c r="CW119" s="105"/>
      <c r="CX119" s="105"/>
      <c r="CY119" s="105"/>
      <c r="CZ119" s="105"/>
      <c r="DA119" s="105"/>
      <c r="DB119" s="105"/>
      <c r="DC119" s="105"/>
      <c r="DD119" s="105"/>
      <c r="DE119" s="105"/>
      <c r="DF119" s="105"/>
      <c r="DG119" s="105"/>
      <c r="DH119" s="105"/>
      <c r="DI119" s="105"/>
      <c r="DJ119" s="105"/>
      <c r="DK119" s="105"/>
      <c r="DL119" s="105"/>
      <c r="DM119" s="105"/>
      <c r="DN119" s="105"/>
      <c r="DO119" s="105"/>
      <c r="DP119" s="105"/>
      <c r="DQ119" s="105"/>
      <c r="DR119" s="105"/>
      <c r="DS119" s="105"/>
      <c r="DT119" s="105"/>
      <c r="DU119" s="105"/>
      <c r="DV119" s="105"/>
      <c r="DW119" s="105"/>
      <c r="DX119" s="105"/>
      <c r="DY119" s="105"/>
      <c r="DZ119" s="105"/>
      <c r="EA119" s="105"/>
      <c r="EB119" s="105"/>
      <c r="EC119" s="105"/>
      <c r="ED119" s="105"/>
      <c r="EE119" s="105"/>
      <c r="EF119" s="105"/>
      <c r="EG119" s="105"/>
      <c r="EH119" s="105"/>
      <c r="EI119" s="105"/>
      <c r="EJ119" s="105"/>
      <c r="EK119" s="105"/>
      <c r="EL119" s="105"/>
      <c r="EM119" s="105"/>
      <c r="EN119" s="105"/>
      <c r="EO119" s="105"/>
      <c r="EP119" s="105"/>
      <c r="EQ119" s="105"/>
      <c r="ER119" s="105"/>
      <c r="ES119" s="105"/>
      <c r="ET119" s="105"/>
      <c r="EU119" s="105"/>
      <c r="EV119" s="105"/>
      <c r="EW119" s="105"/>
      <c r="EX119" s="105"/>
      <c r="EY119" s="105"/>
      <c r="EZ119" s="105"/>
      <c r="FA119" s="105"/>
      <c r="FB119" s="105"/>
      <c r="FC119" s="105"/>
      <c r="FD119" s="105"/>
      <c r="FE119" s="105"/>
      <c r="FF119" s="105"/>
      <c r="FG119" s="105"/>
      <c r="FH119" s="105"/>
      <c r="FI119" s="105"/>
      <c r="FJ119" s="105"/>
      <c r="FK119" s="105"/>
      <c r="FL119" s="105"/>
    </row>
    <row r="120" spans="11:168">
      <c r="K120" s="105"/>
      <c r="L120" s="105"/>
      <c r="M120" s="105"/>
      <c r="N120" s="105"/>
      <c r="O120" s="105"/>
      <c r="P120" s="105"/>
      <c r="Q120" s="105"/>
      <c r="R120" s="105"/>
      <c r="S120" s="105"/>
      <c r="T120" s="105"/>
      <c r="U120" s="105"/>
      <c r="V120" s="105"/>
      <c r="W120" s="105"/>
      <c r="X120" s="105"/>
      <c r="Y120" s="105"/>
      <c r="Z120" s="105"/>
      <c r="AA120" s="105"/>
      <c r="AB120" s="105"/>
      <c r="AC120" s="105"/>
      <c r="AD120" s="105"/>
      <c r="AE120" s="105"/>
      <c r="AF120" s="105"/>
      <c r="AG120" s="105"/>
      <c r="AH120" s="105"/>
      <c r="AI120" s="105"/>
      <c r="AJ120" s="105"/>
      <c r="AK120" s="105"/>
      <c r="AL120" s="105"/>
      <c r="AM120" s="105"/>
      <c r="AN120" s="105"/>
      <c r="AO120" s="105"/>
      <c r="AP120" s="105"/>
      <c r="AQ120" s="105"/>
      <c r="AR120" s="105"/>
      <c r="AS120" s="105"/>
      <c r="AT120" s="105"/>
      <c r="AU120" s="105"/>
      <c r="AV120" s="105"/>
      <c r="AW120" s="105"/>
      <c r="AX120" s="105"/>
      <c r="AY120" s="105"/>
      <c r="AZ120" s="105"/>
      <c r="BA120" s="105"/>
      <c r="BB120" s="105"/>
      <c r="BC120" s="105"/>
      <c r="BD120" s="105"/>
      <c r="BE120" s="105"/>
      <c r="BF120" s="105"/>
      <c r="BG120" s="105"/>
      <c r="BH120" s="105"/>
      <c r="BI120" s="105"/>
      <c r="BJ120" s="105"/>
      <c r="BK120" s="105"/>
      <c r="BL120" s="105"/>
      <c r="BM120" s="105"/>
      <c r="BN120" s="105"/>
      <c r="BO120" s="105"/>
      <c r="BP120" s="105"/>
      <c r="BQ120" s="105"/>
      <c r="BR120" s="105"/>
      <c r="BS120" s="105"/>
      <c r="BT120" s="105"/>
      <c r="BU120" s="105"/>
      <c r="BV120" s="105"/>
      <c r="BW120" s="105"/>
      <c r="BX120" s="105"/>
      <c r="BY120" s="105"/>
      <c r="BZ120" s="105"/>
      <c r="CA120" s="105"/>
      <c r="CB120" s="105"/>
      <c r="CC120" s="105"/>
      <c r="CD120" s="105"/>
      <c r="CE120" s="105"/>
      <c r="CF120" s="105"/>
      <c r="CG120" s="105"/>
      <c r="CH120" s="105"/>
      <c r="CI120" s="105"/>
      <c r="CJ120" s="105"/>
      <c r="CK120" s="105"/>
      <c r="CL120" s="105"/>
      <c r="CM120" s="105"/>
      <c r="CN120" s="105"/>
      <c r="CO120" s="105"/>
      <c r="CP120" s="105"/>
      <c r="CQ120" s="105"/>
      <c r="CR120" s="105"/>
      <c r="CS120" s="105"/>
      <c r="CT120" s="105"/>
      <c r="CU120" s="105"/>
      <c r="CV120" s="105"/>
      <c r="CW120" s="105"/>
      <c r="CX120" s="105"/>
      <c r="CY120" s="105"/>
      <c r="CZ120" s="105"/>
      <c r="DA120" s="105"/>
      <c r="DB120" s="105"/>
      <c r="DC120" s="105"/>
      <c r="DD120" s="105"/>
      <c r="DE120" s="105"/>
      <c r="DF120" s="105"/>
      <c r="DG120" s="105"/>
      <c r="DH120" s="105"/>
      <c r="DI120" s="105"/>
      <c r="DJ120" s="105"/>
      <c r="DK120" s="105"/>
      <c r="DL120" s="105"/>
      <c r="DM120" s="105"/>
      <c r="DN120" s="105"/>
      <c r="DO120" s="105"/>
      <c r="DP120" s="105"/>
      <c r="DQ120" s="105"/>
      <c r="DR120" s="105"/>
      <c r="DS120" s="105"/>
      <c r="DT120" s="105"/>
      <c r="DU120" s="105"/>
      <c r="DV120" s="105"/>
      <c r="DW120" s="105"/>
      <c r="DX120" s="105"/>
      <c r="DY120" s="105"/>
      <c r="DZ120" s="105"/>
      <c r="EA120" s="105"/>
      <c r="EB120" s="105"/>
      <c r="EC120" s="105"/>
      <c r="ED120" s="105"/>
      <c r="EE120" s="105"/>
      <c r="EF120" s="105"/>
      <c r="EG120" s="105"/>
      <c r="EH120" s="105"/>
      <c r="EI120" s="105"/>
      <c r="EJ120" s="105"/>
      <c r="EK120" s="105"/>
      <c r="EL120" s="105"/>
      <c r="EM120" s="105"/>
      <c r="EN120" s="105"/>
      <c r="EO120" s="105"/>
      <c r="EP120" s="105"/>
      <c r="EQ120" s="105"/>
      <c r="ER120" s="105"/>
      <c r="ES120" s="105"/>
      <c r="ET120" s="105"/>
      <c r="EU120" s="105"/>
      <c r="EV120" s="105"/>
      <c r="EW120" s="105"/>
      <c r="EX120" s="105"/>
      <c r="EY120" s="105"/>
      <c r="EZ120" s="105"/>
      <c r="FA120" s="105"/>
      <c r="FB120" s="105"/>
      <c r="FC120" s="105"/>
      <c r="FD120" s="105"/>
      <c r="FE120" s="105"/>
      <c r="FF120" s="105"/>
      <c r="FG120" s="105"/>
      <c r="FH120" s="105"/>
      <c r="FI120" s="105"/>
      <c r="FJ120" s="105"/>
      <c r="FK120" s="105"/>
      <c r="FL120" s="105"/>
    </row>
    <row r="121" spans="11:168">
      <c r="K121" s="105"/>
      <c r="L121" s="105"/>
      <c r="M121" s="105"/>
      <c r="N121" s="105"/>
      <c r="O121" s="105"/>
      <c r="P121" s="105"/>
      <c r="Q121" s="105"/>
      <c r="R121" s="105"/>
      <c r="S121" s="105"/>
      <c r="T121" s="105"/>
      <c r="U121" s="105"/>
      <c r="V121" s="105"/>
      <c r="W121" s="105"/>
      <c r="X121" s="105"/>
      <c r="Y121" s="105"/>
      <c r="Z121" s="105"/>
      <c r="AA121" s="105"/>
      <c r="AB121" s="105"/>
      <c r="AC121" s="105"/>
      <c r="AD121" s="105"/>
      <c r="AE121" s="105"/>
      <c r="AF121" s="105"/>
      <c r="AG121" s="105"/>
      <c r="AH121" s="105"/>
      <c r="AI121" s="105"/>
      <c r="AJ121" s="105"/>
      <c r="AK121" s="105"/>
      <c r="AL121" s="105"/>
      <c r="AM121" s="105"/>
      <c r="AN121" s="105"/>
      <c r="AO121" s="105"/>
      <c r="AP121" s="105"/>
      <c r="AQ121" s="105"/>
      <c r="AR121" s="105"/>
      <c r="AS121" s="105"/>
      <c r="AT121" s="105"/>
      <c r="AU121" s="105"/>
      <c r="AV121" s="105"/>
      <c r="AW121" s="105"/>
      <c r="AX121" s="105"/>
      <c r="AY121" s="105"/>
      <c r="AZ121" s="105"/>
      <c r="BA121" s="105"/>
      <c r="BB121" s="105"/>
      <c r="BC121" s="105"/>
      <c r="BD121" s="105"/>
      <c r="BE121" s="105"/>
      <c r="BF121" s="105"/>
      <c r="BG121" s="105"/>
      <c r="BH121" s="105"/>
      <c r="BI121" s="105"/>
      <c r="BJ121" s="105"/>
      <c r="BK121" s="105"/>
      <c r="BL121" s="105"/>
      <c r="BM121" s="105"/>
      <c r="BN121" s="105"/>
      <c r="BO121" s="105"/>
      <c r="BP121" s="105"/>
      <c r="BQ121" s="105"/>
      <c r="BR121" s="105"/>
      <c r="BS121" s="105"/>
      <c r="BT121" s="105"/>
      <c r="BU121" s="105"/>
      <c r="BV121" s="105"/>
      <c r="BW121" s="105"/>
      <c r="BX121" s="105"/>
      <c r="BY121" s="105"/>
      <c r="BZ121" s="105"/>
      <c r="CA121" s="105"/>
      <c r="CB121" s="105"/>
      <c r="CC121" s="105"/>
      <c r="CD121" s="105"/>
      <c r="CE121" s="105"/>
      <c r="CF121" s="105"/>
      <c r="CG121" s="105"/>
      <c r="CH121" s="105"/>
      <c r="CI121" s="105"/>
      <c r="CJ121" s="105"/>
      <c r="CK121" s="105"/>
      <c r="CL121" s="105"/>
      <c r="CM121" s="105"/>
      <c r="CN121" s="105"/>
      <c r="CO121" s="105"/>
      <c r="CP121" s="105"/>
      <c r="CQ121" s="105"/>
      <c r="CR121" s="105"/>
      <c r="CS121" s="105"/>
      <c r="CT121" s="105"/>
      <c r="CU121" s="105"/>
      <c r="CV121" s="105"/>
      <c r="CW121" s="105"/>
      <c r="CX121" s="105"/>
      <c r="CY121" s="105"/>
      <c r="CZ121" s="105"/>
      <c r="DA121" s="105"/>
      <c r="DB121" s="105"/>
      <c r="DC121" s="105"/>
      <c r="DD121" s="105"/>
      <c r="DE121" s="105"/>
      <c r="DF121" s="105"/>
      <c r="DG121" s="105"/>
      <c r="DH121" s="105"/>
      <c r="DI121" s="105"/>
      <c r="DJ121" s="105"/>
      <c r="DK121" s="105"/>
      <c r="DL121" s="105"/>
      <c r="DM121" s="105"/>
      <c r="DN121" s="105"/>
      <c r="DO121" s="105"/>
      <c r="DP121" s="105"/>
      <c r="DQ121" s="105"/>
      <c r="DR121" s="105"/>
      <c r="DS121" s="105"/>
      <c r="DT121" s="105"/>
      <c r="DU121" s="105"/>
      <c r="DV121" s="105"/>
      <c r="DW121" s="105"/>
      <c r="DX121" s="105"/>
      <c r="DY121" s="105"/>
      <c r="DZ121" s="105"/>
      <c r="EA121" s="105"/>
      <c r="EB121" s="105"/>
      <c r="EC121" s="105"/>
      <c r="ED121" s="105"/>
      <c r="EE121" s="105"/>
      <c r="EF121" s="105"/>
      <c r="EG121" s="105"/>
      <c r="EH121" s="105"/>
      <c r="EI121" s="105"/>
      <c r="EJ121" s="105"/>
      <c r="EK121" s="105"/>
      <c r="EL121" s="105"/>
      <c r="EM121" s="105"/>
      <c r="EN121" s="105"/>
      <c r="EO121" s="105"/>
      <c r="EP121" s="105"/>
      <c r="EQ121" s="105"/>
      <c r="ER121" s="105"/>
      <c r="ES121" s="105"/>
      <c r="ET121" s="105"/>
      <c r="EU121" s="105"/>
      <c r="EV121" s="105"/>
      <c r="EW121" s="105"/>
      <c r="EX121" s="105"/>
      <c r="EY121" s="105"/>
      <c r="EZ121" s="105"/>
      <c r="FA121" s="105"/>
      <c r="FB121" s="105"/>
      <c r="FC121" s="105"/>
      <c r="FD121" s="105"/>
      <c r="FE121" s="105"/>
      <c r="FF121" s="105"/>
      <c r="FG121" s="105"/>
      <c r="FH121" s="105"/>
      <c r="FI121" s="105"/>
      <c r="FJ121" s="105"/>
      <c r="FK121" s="105"/>
      <c r="FL121" s="105"/>
    </row>
    <row r="122" spans="11:168">
      <c r="K122" s="105"/>
      <c r="L122" s="105"/>
      <c r="M122" s="105"/>
      <c r="N122" s="105"/>
      <c r="O122" s="105"/>
      <c r="P122" s="105"/>
      <c r="Q122" s="105"/>
      <c r="R122" s="105"/>
      <c r="S122" s="105"/>
      <c r="T122" s="105"/>
      <c r="U122" s="105"/>
      <c r="V122" s="105"/>
      <c r="W122" s="105"/>
      <c r="X122" s="105"/>
      <c r="Y122" s="105"/>
      <c r="Z122" s="105"/>
      <c r="AA122" s="105"/>
      <c r="AB122" s="105"/>
      <c r="AC122" s="105"/>
      <c r="AD122" s="105"/>
      <c r="AE122" s="105"/>
      <c r="AF122" s="105"/>
      <c r="AG122" s="105"/>
      <c r="AH122" s="105"/>
      <c r="AI122" s="105"/>
      <c r="AJ122" s="105"/>
      <c r="AK122" s="105"/>
      <c r="AL122" s="105"/>
      <c r="AM122" s="105"/>
      <c r="AN122" s="105"/>
      <c r="AO122" s="105"/>
      <c r="AP122" s="105"/>
      <c r="AQ122" s="105"/>
      <c r="AR122" s="105"/>
      <c r="AS122" s="105"/>
      <c r="AT122" s="105"/>
      <c r="AU122" s="105"/>
      <c r="AV122" s="105"/>
      <c r="AW122" s="105"/>
      <c r="AX122" s="105"/>
      <c r="AY122" s="105"/>
      <c r="AZ122" s="105"/>
      <c r="BA122" s="105"/>
      <c r="BB122" s="105"/>
      <c r="BC122" s="105"/>
      <c r="BD122" s="105"/>
      <c r="BE122" s="105"/>
      <c r="BF122" s="105"/>
      <c r="BG122" s="105"/>
      <c r="BH122" s="105"/>
      <c r="BI122" s="105"/>
      <c r="BJ122" s="105"/>
      <c r="BK122" s="105"/>
      <c r="BL122" s="105"/>
      <c r="BM122" s="105"/>
      <c r="BN122" s="105"/>
      <c r="BO122" s="105"/>
      <c r="BP122" s="105"/>
      <c r="BQ122" s="105"/>
      <c r="BR122" s="105"/>
      <c r="BS122" s="105"/>
      <c r="BT122" s="105"/>
      <c r="BU122" s="105"/>
      <c r="BV122" s="105"/>
      <c r="BW122" s="105"/>
      <c r="BX122" s="105"/>
      <c r="BY122" s="105"/>
      <c r="BZ122" s="105"/>
      <c r="CA122" s="105"/>
      <c r="CB122" s="105"/>
      <c r="CC122" s="105"/>
      <c r="CD122" s="105"/>
      <c r="CE122" s="105"/>
      <c r="CF122" s="105"/>
      <c r="CG122" s="105"/>
      <c r="CH122" s="105"/>
      <c r="CI122" s="105"/>
      <c r="CJ122" s="105"/>
      <c r="CK122" s="105"/>
      <c r="CL122" s="105"/>
      <c r="CM122" s="105"/>
      <c r="CN122" s="105"/>
      <c r="CO122" s="105"/>
      <c r="CP122" s="105"/>
      <c r="CQ122" s="105"/>
      <c r="CR122" s="105"/>
      <c r="CS122" s="105"/>
      <c r="CT122" s="105"/>
      <c r="CU122" s="105"/>
      <c r="CV122" s="105"/>
      <c r="CW122" s="105"/>
      <c r="CX122" s="105"/>
      <c r="CY122" s="105"/>
      <c r="CZ122" s="105"/>
      <c r="DA122" s="105"/>
      <c r="DB122" s="105"/>
      <c r="DC122" s="105"/>
      <c r="DD122" s="105"/>
      <c r="DE122" s="105"/>
      <c r="DF122" s="105"/>
      <c r="DG122" s="105"/>
      <c r="DH122" s="105"/>
      <c r="DI122" s="105"/>
      <c r="DJ122" s="105"/>
      <c r="DK122" s="105"/>
      <c r="DL122" s="105"/>
      <c r="DM122" s="105"/>
      <c r="DN122" s="105"/>
      <c r="DO122" s="105"/>
      <c r="DP122" s="105"/>
      <c r="DQ122" s="105"/>
      <c r="DR122" s="105"/>
      <c r="DS122" s="105"/>
      <c r="DT122" s="105"/>
      <c r="DU122" s="105"/>
      <c r="DV122" s="105"/>
      <c r="DW122" s="105"/>
      <c r="DX122" s="105"/>
      <c r="DY122" s="105"/>
      <c r="DZ122" s="105"/>
      <c r="EA122" s="105"/>
      <c r="EB122" s="105"/>
      <c r="EC122" s="105"/>
      <c r="ED122" s="105"/>
      <c r="EE122" s="105"/>
      <c r="EF122" s="105"/>
      <c r="EG122" s="105"/>
      <c r="EH122" s="105"/>
      <c r="EI122" s="105"/>
      <c r="EJ122" s="105"/>
      <c r="EK122" s="105"/>
      <c r="EL122" s="105"/>
      <c r="EM122" s="105"/>
      <c r="EN122" s="105"/>
      <c r="EO122" s="105"/>
      <c r="EP122" s="105"/>
      <c r="EQ122" s="105"/>
      <c r="ER122" s="105"/>
      <c r="ES122" s="105"/>
      <c r="ET122" s="105"/>
      <c r="EU122" s="105"/>
      <c r="EV122" s="105"/>
      <c r="EW122" s="105"/>
      <c r="EX122" s="105"/>
      <c r="EY122" s="105"/>
      <c r="EZ122" s="105"/>
      <c r="FA122" s="105"/>
      <c r="FB122" s="105"/>
      <c r="FC122" s="105"/>
      <c r="FD122" s="105"/>
      <c r="FE122" s="105"/>
      <c r="FF122" s="105"/>
      <c r="FG122" s="105"/>
      <c r="FH122" s="105"/>
      <c r="FI122" s="105"/>
      <c r="FJ122" s="105"/>
      <c r="FK122" s="105"/>
      <c r="FL122" s="105"/>
    </row>
    <row r="123" spans="11:168">
      <c r="K123" s="105"/>
      <c r="L123" s="105"/>
      <c r="M123" s="105"/>
      <c r="N123" s="105"/>
      <c r="O123" s="105"/>
      <c r="P123" s="105"/>
      <c r="Q123" s="105"/>
      <c r="R123" s="105"/>
      <c r="S123" s="105"/>
      <c r="T123" s="105"/>
      <c r="U123" s="105"/>
      <c r="V123" s="105"/>
      <c r="W123" s="105"/>
      <c r="X123" s="105"/>
      <c r="Y123" s="105"/>
      <c r="Z123" s="105"/>
      <c r="AA123" s="105"/>
      <c r="AB123" s="105"/>
      <c r="AC123" s="105"/>
      <c r="AD123" s="105"/>
      <c r="AE123" s="105"/>
      <c r="AF123" s="105"/>
      <c r="AG123" s="105"/>
      <c r="AH123" s="105"/>
      <c r="AI123" s="105"/>
      <c r="AJ123" s="105"/>
      <c r="AK123" s="105"/>
      <c r="AL123" s="105"/>
      <c r="AM123" s="105"/>
      <c r="AN123" s="105"/>
      <c r="AO123" s="105"/>
      <c r="AP123" s="105"/>
      <c r="AQ123" s="105"/>
      <c r="AR123" s="105"/>
      <c r="AS123" s="105"/>
      <c r="AT123" s="105"/>
      <c r="AU123" s="105"/>
      <c r="AV123" s="105"/>
      <c r="AW123" s="105"/>
      <c r="AX123" s="105"/>
      <c r="AY123" s="105"/>
      <c r="AZ123" s="105"/>
      <c r="BA123" s="105"/>
      <c r="BB123" s="105"/>
      <c r="BC123" s="105"/>
      <c r="BD123" s="105"/>
      <c r="BE123" s="105"/>
      <c r="BF123" s="105"/>
      <c r="BG123" s="105"/>
      <c r="BH123" s="105"/>
      <c r="BI123" s="105"/>
      <c r="BJ123" s="105"/>
      <c r="BK123" s="105"/>
      <c r="BL123" s="105"/>
      <c r="BM123" s="105"/>
      <c r="BN123" s="105"/>
      <c r="BO123" s="105"/>
      <c r="BP123" s="105"/>
      <c r="BQ123" s="105"/>
      <c r="BR123" s="105"/>
      <c r="BS123" s="105"/>
      <c r="BT123" s="105"/>
      <c r="BU123" s="105"/>
      <c r="BV123" s="105"/>
      <c r="BW123" s="105"/>
      <c r="BX123" s="105"/>
      <c r="BY123" s="105"/>
      <c r="BZ123" s="105"/>
      <c r="CA123" s="105"/>
      <c r="CB123" s="105"/>
      <c r="CC123" s="105"/>
      <c r="CD123" s="105"/>
      <c r="CE123" s="105"/>
      <c r="CF123" s="105"/>
      <c r="CG123" s="105"/>
      <c r="CH123" s="105"/>
      <c r="CI123" s="105"/>
      <c r="CJ123" s="105"/>
      <c r="CK123" s="105"/>
      <c r="CL123" s="105"/>
      <c r="CM123" s="105"/>
      <c r="CN123" s="105"/>
      <c r="CO123" s="105"/>
      <c r="CP123" s="105"/>
      <c r="CQ123" s="105"/>
      <c r="CR123" s="105"/>
      <c r="CS123" s="105"/>
      <c r="CT123" s="105"/>
      <c r="CU123" s="105"/>
      <c r="CV123" s="105"/>
      <c r="CW123" s="105"/>
      <c r="CX123" s="105"/>
      <c r="CY123" s="105"/>
      <c r="CZ123" s="105"/>
      <c r="DA123" s="105"/>
      <c r="DB123" s="105"/>
      <c r="DC123" s="105"/>
      <c r="DD123" s="105"/>
      <c r="DE123" s="105"/>
      <c r="DF123" s="105"/>
      <c r="DG123" s="105"/>
      <c r="DH123" s="105"/>
      <c r="DI123" s="105"/>
      <c r="DJ123" s="105"/>
      <c r="DK123" s="105"/>
      <c r="DL123" s="105"/>
      <c r="DM123" s="105"/>
      <c r="DN123" s="105"/>
      <c r="DO123" s="105"/>
      <c r="DP123" s="105"/>
      <c r="DQ123" s="105"/>
      <c r="DR123" s="105"/>
      <c r="DS123" s="105"/>
      <c r="DT123" s="105"/>
      <c r="DU123" s="105"/>
      <c r="DV123" s="105"/>
      <c r="DW123" s="105"/>
      <c r="DX123" s="105"/>
      <c r="DY123" s="105"/>
      <c r="DZ123" s="105"/>
      <c r="EA123" s="105"/>
      <c r="EB123" s="105"/>
      <c r="EC123" s="105"/>
      <c r="ED123" s="105"/>
      <c r="EE123" s="105"/>
      <c r="EF123" s="105"/>
      <c r="EG123" s="105"/>
      <c r="EH123" s="105"/>
      <c r="EI123" s="105"/>
      <c r="EJ123" s="105"/>
      <c r="EK123" s="105"/>
      <c r="EL123" s="105"/>
      <c r="EM123" s="105"/>
      <c r="EN123" s="105"/>
      <c r="EO123" s="105"/>
      <c r="EP123" s="105"/>
      <c r="EQ123" s="105"/>
      <c r="ER123" s="105"/>
      <c r="ES123" s="105"/>
      <c r="ET123" s="105"/>
      <c r="EU123" s="105"/>
      <c r="EV123" s="105"/>
      <c r="EW123" s="105"/>
      <c r="EX123" s="105"/>
      <c r="EY123" s="105"/>
      <c r="EZ123" s="105"/>
      <c r="FA123" s="105"/>
      <c r="FB123" s="105"/>
      <c r="FC123" s="105"/>
      <c r="FD123" s="105"/>
      <c r="FE123" s="105"/>
      <c r="FF123" s="105"/>
      <c r="FG123" s="105"/>
      <c r="FH123" s="105"/>
      <c r="FI123" s="105"/>
      <c r="FJ123" s="105"/>
      <c r="FK123" s="105"/>
      <c r="FL123" s="105"/>
    </row>
    <row r="124" spans="11:168">
      <c r="K124" s="105"/>
      <c r="L124" s="105"/>
      <c r="M124" s="105"/>
      <c r="N124" s="105"/>
      <c r="O124" s="105"/>
      <c r="P124" s="105"/>
      <c r="Q124" s="105"/>
      <c r="R124" s="105"/>
      <c r="S124" s="105"/>
      <c r="T124" s="105"/>
      <c r="U124" s="105"/>
      <c r="V124" s="105"/>
      <c r="W124" s="105"/>
      <c r="X124" s="105"/>
      <c r="Y124" s="105"/>
      <c r="Z124" s="105"/>
      <c r="AA124" s="105"/>
      <c r="AB124" s="105"/>
      <c r="AC124" s="105"/>
      <c r="AD124" s="105"/>
      <c r="AE124" s="105"/>
      <c r="AF124" s="105"/>
      <c r="AG124" s="105"/>
      <c r="AH124" s="105"/>
      <c r="AI124" s="105"/>
      <c r="AJ124" s="105"/>
      <c r="AK124" s="105"/>
      <c r="AL124" s="105"/>
      <c r="AM124" s="105"/>
      <c r="AN124" s="105"/>
      <c r="AO124" s="105"/>
      <c r="AP124" s="105"/>
      <c r="AQ124" s="105"/>
      <c r="AR124" s="105"/>
      <c r="AS124" s="105"/>
      <c r="AT124" s="105"/>
      <c r="AU124" s="105"/>
      <c r="AV124" s="105"/>
      <c r="AW124" s="105"/>
      <c r="AX124" s="105"/>
      <c r="AY124" s="105"/>
      <c r="AZ124" s="105"/>
      <c r="BA124" s="105"/>
      <c r="BB124" s="105"/>
      <c r="BC124" s="105"/>
      <c r="BD124" s="105"/>
      <c r="BE124" s="105"/>
      <c r="BF124" s="105"/>
      <c r="BG124" s="105"/>
      <c r="BH124" s="105"/>
      <c r="BI124" s="105"/>
      <c r="BJ124" s="105"/>
      <c r="BK124" s="105"/>
      <c r="BL124" s="105"/>
      <c r="BM124" s="105"/>
      <c r="BN124" s="105"/>
      <c r="BO124" s="105"/>
      <c r="BP124" s="105"/>
      <c r="BQ124" s="105"/>
      <c r="BR124" s="105"/>
      <c r="BS124" s="105"/>
      <c r="BT124" s="105"/>
      <c r="BU124" s="105"/>
      <c r="BV124" s="105"/>
      <c r="BW124" s="105"/>
      <c r="BX124" s="105"/>
      <c r="BY124" s="105"/>
      <c r="BZ124" s="105"/>
      <c r="CA124" s="105"/>
      <c r="CB124" s="105"/>
      <c r="CC124" s="105"/>
      <c r="CD124" s="105"/>
      <c r="CE124" s="105"/>
      <c r="CF124" s="105"/>
      <c r="CG124" s="105"/>
      <c r="CH124" s="105"/>
      <c r="CI124" s="105"/>
      <c r="CJ124" s="105"/>
      <c r="CK124" s="105"/>
      <c r="CL124" s="105"/>
      <c r="CM124" s="105"/>
      <c r="CN124" s="105"/>
      <c r="CO124" s="105"/>
      <c r="CP124" s="105"/>
      <c r="CQ124" s="105"/>
      <c r="CR124" s="105"/>
      <c r="CS124" s="105"/>
      <c r="CT124" s="105"/>
      <c r="CU124" s="105"/>
      <c r="CV124" s="105"/>
      <c r="CW124" s="105"/>
      <c r="CX124" s="105"/>
      <c r="CY124" s="105"/>
      <c r="CZ124" s="105"/>
      <c r="DA124" s="105"/>
      <c r="DB124" s="105"/>
      <c r="DC124" s="105"/>
      <c r="DD124" s="105"/>
      <c r="DE124" s="105"/>
      <c r="DF124" s="105"/>
      <c r="DG124" s="105"/>
      <c r="DH124" s="105"/>
      <c r="DI124" s="105"/>
      <c r="DJ124" s="105"/>
      <c r="DK124" s="105"/>
      <c r="DL124" s="105"/>
      <c r="DM124" s="105"/>
      <c r="DN124" s="105"/>
      <c r="DO124" s="105"/>
      <c r="DP124" s="105"/>
      <c r="DQ124" s="105"/>
      <c r="DR124" s="105"/>
      <c r="DS124" s="105"/>
      <c r="DT124" s="105"/>
      <c r="DU124" s="105"/>
      <c r="DV124" s="105"/>
      <c r="DW124" s="105"/>
      <c r="DX124" s="105"/>
      <c r="DY124" s="105"/>
      <c r="DZ124" s="105"/>
      <c r="EA124" s="105"/>
      <c r="EB124" s="105"/>
      <c r="EC124" s="105"/>
      <c r="ED124" s="105"/>
      <c r="EE124" s="105"/>
      <c r="EF124" s="105"/>
      <c r="EG124" s="105"/>
      <c r="EH124" s="105"/>
      <c r="EI124" s="105"/>
      <c r="EJ124" s="105"/>
      <c r="EK124" s="105"/>
      <c r="EL124" s="105"/>
      <c r="EM124" s="105"/>
      <c r="EN124" s="105"/>
      <c r="EO124" s="105"/>
      <c r="EP124" s="105"/>
      <c r="EQ124" s="105"/>
      <c r="ER124" s="105"/>
      <c r="ES124" s="105"/>
      <c r="ET124" s="105"/>
      <c r="EU124" s="105"/>
      <c r="EV124" s="105"/>
      <c r="EW124" s="105"/>
      <c r="EX124" s="105"/>
      <c r="EY124" s="105"/>
      <c r="EZ124" s="105"/>
      <c r="FA124" s="105"/>
      <c r="FB124" s="105"/>
      <c r="FC124" s="105"/>
      <c r="FD124" s="105"/>
      <c r="FE124" s="105"/>
      <c r="FF124" s="105"/>
      <c r="FG124" s="105"/>
      <c r="FH124" s="105"/>
      <c r="FI124" s="105"/>
      <c r="FJ124" s="105"/>
      <c r="FK124" s="105"/>
      <c r="FL124" s="105"/>
    </row>
    <row r="125" spans="11:168">
      <c r="K125" s="105"/>
      <c r="L125" s="105"/>
      <c r="M125" s="105"/>
      <c r="N125" s="105"/>
      <c r="O125" s="105"/>
      <c r="P125" s="105"/>
      <c r="Q125" s="105"/>
      <c r="R125" s="105"/>
      <c r="S125" s="105"/>
      <c r="T125" s="105"/>
      <c r="U125" s="105"/>
      <c r="V125" s="105"/>
      <c r="W125" s="105"/>
      <c r="X125" s="105"/>
      <c r="Y125" s="105"/>
      <c r="Z125" s="105"/>
      <c r="AA125" s="105"/>
      <c r="AB125" s="105"/>
      <c r="AC125" s="105"/>
      <c r="AD125" s="105"/>
      <c r="AE125" s="105"/>
      <c r="AF125" s="105"/>
      <c r="AG125" s="105"/>
      <c r="AH125" s="105"/>
      <c r="AI125" s="105"/>
      <c r="AJ125" s="105"/>
      <c r="AK125" s="105"/>
      <c r="AL125" s="105"/>
      <c r="AM125" s="105"/>
      <c r="AN125" s="105"/>
      <c r="AO125" s="105"/>
      <c r="AP125" s="105"/>
      <c r="AQ125" s="105"/>
      <c r="AR125" s="105"/>
      <c r="AS125" s="105"/>
      <c r="AT125" s="105"/>
      <c r="AU125" s="105"/>
      <c r="AV125" s="105"/>
      <c r="AW125" s="105"/>
      <c r="AX125" s="105"/>
      <c r="AY125" s="105"/>
      <c r="AZ125" s="105"/>
      <c r="BA125" s="105"/>
      <c r="BB125" s="105"/>
      <c r="BC125" s="105"/>
      <c r="BD125" s="105"/>
      <c r="BE125" s="105"/>
      <c r="BF125" s="105"/>
      <c r="BG125" s="105"/>
      <c r="BH125" s="105"/>
      <c r="BI125" s="105"/>
      <c r="BJ125" s="105"/>
      <c r="BK125" s="105"/>
      <c r="BL125" s="105"/>
      <c r="BM125" s="105"/>
      <c r="BN125" s="105"/>
      <c r="BO125" s="105"/>
      <c r="BP125" s="105"/>
      <c r="BQ125" s="105"/>
      <c r="BR125" s="105"/>
      <c r="BS125" s="105"/>
      <c r="BT125" s="105"/>
      <c r="BU125" s="105"/>
      <c r="BV125" s="105"/>
      <c r="BW125" s="105"/>
      <c r="BX125" s="105"/>
      <c r="BY125" s="105"/>
      <c r="BZ125" s="105"/>
      <c r="CA125" s="105"/>
      <c r="CB125" s="105"/>
      <c r="CC125" s="105"/>
      <c r="CD125" s="105"/>
      <c r="CE125" s="105"/>
      <c r="CF125" s="105"/>
      <c r="CG125" s="105"/>
      <c r="CH125" s="105"/>
      <c r="CI125" s="105"/>
      <c r="CJ125" s="105"/>
      <c r="CK125" s="105"/>
      <c r="CL125" s="105"/>
      <c r="CM125" s="105"/>
      <c r="CN125" s="105"/>
      <c r="CO125" s="105"/>
      <c r="CP125" s="105"/>
      <c r="CQ125" s="105"/>
      <c r="CR125" s="105"/>
      <c r="CS125" s="105"/>
      <c r="CT125" s="105"/>
      <c r="CU125" s="105"/>
      <c r="CV125" s="105"/>
      <c r="CW125" s="105"/>
      <c r="CX125" s="105"/>
      <c r="CY125" s="105"/>
      <c r="CZ125" s="105"/>
      <c r="DA125" s="105"/>
      <c r="DB125" s="105"/>
      <c r="DC125" s="105"/>
      <c r="DD125" s="105"/>
      <c r="DE125" s="105"/>
      <c r="DF125" s="105"/>
      <c r="DG125" s="105"/>
      <c r="DH125" s="105"/>
      <c r="DI125" s="105"/>
      <c r="DJ125" s="105"/>
      <c r="DK125" s="105"/>
      <c r="DL125" s="105"/>
      <c r="DM125" s="105"/>
      <c r="DN125" s="105"/>
      <c r="DO125" s="105"/>
      <c r="DP125" s="105"/>
      <c r="DQ125" s="105"/>
      <c r="DR125" s="105"/>
      <c r="DS125" s="105"/>
      <c r="DT125" s="105"/>
      <c r="DU125" s="105"/>
      <c r="DV125" s="105"/>
      <c r="DW125" s="105"/>
      <c r="DX125" s="105"/>
      <c r="DY125" s="105"/>
      <c r="DZ125" s="105"/>
      <c r="EA125" s="105"/>
      <c r="EB125" s="105"/>
      <c r="EC125" s="105"/>
      <c r="ED125" s="105"/>
      <c r="EE125" s="105"/>
      <c r="EF125" s="105"/>
      <c r="EG125" s="105"/>
      <c r="EH125" s="105"/>
      <c r="EI125" s="105"/>
      <c r="EJ125" s="105"/>
      <c r="EK125" s="105"/>
      <c r="EL125" s="105"/>
      <c r="EM125" s="105"/>
      <c r="EN125" s="105"/>
      <c r="EO125" s="105"/>
      <c r="EP125" s="105"/>
      <c r="EQ125" s="105"/>
      <c r="ER125" s="105"/>
      <c r="ES125" s="105"/>
      <c r="ET125" s="105"/>
      <c r="EU125" s="105"/>
      <c r="EV125" s="105"/>
      <c r="EW125" s="105"/>
      <c r="EX125" s="105"/>
      <c r="EY125" s="105"/>
      <c r="EZ125" s="105"/>
      <c r="FA125" s="105"/>
      <c r="FB125" s="105"/>
      <c r="FC125" s="105"/>
      <c r="FD125" s="105"/>
      <c r="FE125" s="105"/>
      <c r="FF125" s="105"/>
      <c r="FG125" s="105"/>
      <c r="FH125" s="105"/>
      <c r="FI125" s="105"/>
      <c r="FJ125" s="105"/>
      <c r="FK125" s="105"/>
      <c r="FL125" s="105"/>
    </row>
    <row r="126" spans="11:168">
      <c r="K126" s="105"/>
      <c r="L126" s="105"/>
      <c r="M126" s="105"/>
      <c r="N126" s="105"/>
      <c r="O126" s="105"/>
      <c r="P126" s="105"/>
      <c r="Q126" s="105"/>
      <c r="R126" s="105"/>
      <c r="S126" s="105"/>
      <c r="T126" s="105"/>
      <c r="U126" s="105"/>
      <c r="V126" s="105"/>
      <c r="W126" s="105"/>
      <c r="X126" s="105"/>
      <c r="Y126" s="105"/>
      <c r="Z126" s="105"/>
      <c r="AA126" s="105"/>
      <c r="AB126" s="105"/>
      <c r="AC126" s="105"/>
      <c r="AD126" s="105"/>
      <c r="AE126" s="105"/>
      <c r="AF126" s="105"/>
      <c r="AG126" s="105"/>
      <c r="AH126" s="105"/>
      <c r="AI126" s="105"/>
      <c r="AJ126" s="105"/>
      <c r="AK126" s="105"/>
      <c r="AL126" s="105"/>
      <c r="AM126" s="105"/>
      <c r="AN126" s="105"/>
      <c r="AO126" s="105"/>
      <c r="AP126" s="105"/>
      <c r="AQ126" s="105"/>
      <c r="AR126" s="105"/>
      <c r="AS126" s="105"/>
      <c r="AT126" s="105"/>
      <c r="AU126" s="105"/>
      <c r="AV126" s="105"/>
      <c r="AW126" s="105"/>
      <c r="AX126" s="105"/>
      <c r="AY126" s="105"/>
      <c r="AZ126" s="105"/>
      <c r="BA126" s="105"/>
      <c r="BB126" s="105"/>
      <c r="BC126" s="105"/>
      <c r="BD126" s="105"/>
      <c r="BE126" s="105"/>
      <c r="BF126" s="105"/>
      <c r="BG126" s="105"/>
      <c r="BH126" s="105"/>
      <c r="BI126" s="105"/>
      <c r="BJ126" s="105"/>
      <c r="BK126" s="105"/>
      <c r="BL126" s="105"/>
      <c r="BM126" s="105"/>
      <c r="BN126" s="105"/>
      <c r="BO126" s="105"/>
      <c r="BP126" s="105"/>
      <c r="BQ126" s="105"/>
      <c r="BR126" s="105"/>
      <c r="BS126" s="105"/>
      <c r="BT126" s="105"/>
      <c r="BU126" s="105"/>
      <c r="BV126" s="105"/>
      <c r="BW126" s="105"/>
      <c r="BX126" s="105"/>
      <c r="BY126" s="105"/>
      <c r="BZ126" s="105"/>
      <c r="CA126" s="105"/>
      <c r="CB126" s="105"/>
      <c r="CC126" s="105"/>
      <c r="CD126" s="105"/>
      <c r="CE126" s="105"/>
      <c r="CF126" s="105"/>
      <c r="CG126" s="105"/>
      <c r="CH126" s="105"/>
      <c r="CI126" s="105"/>
      <c r="CJ126" s="105"/>
      <c r="CK126" s="105"/>
      <c r="CL126" s="105"/>
      <c r="CM126" s="105"/>
      <c r="CN126" s="105"/>
      <c r="CO126" s="105"/>
      <c r="CP126" s="105"/>
      <c r="CQ126" s="105"/>
      <c r="CR126" s="105"/>
      <c r="CS126" s="105"/>
      <c r="CT126" s="105"/>
      <c r="CU126" s="105"/>
      <c r="CV126" s="105"/>
      <c r="CW126" s="105"/>
      <c r="CX126" s="105"/>
      <c r="CY126" s="105"/>
      <c r="CZ126" s="105"/>
      <c r="DA126" s="105"/>
      <c r="DB126" s="105"/>
      <c r="DC126" s="105"/>
      <c r="DD126" s="105"/>
      <c r="DE126" s="105"/>
      <c r="DF126" s="105"/>
      <c r="DG126" s="105"/>
      <c r="DH126" s="105"/>
      <c r="DI126" s="105"/>
      <c r="DJ126" s="105"/>
      <c r="DK126" s="105"/>
      <c r="DL126" s="105"/>
      <c r="DM126" s="105"/>
      <c r="DN126" s="105"/>
      <c r="DO126" s="105"/>
      <c r="DP126" s="105"/>
      <c r="DQ126" s="105"/>
      <c r="DR126" s="105"/>
      <c r="DS126" s="105"/>
      <c r="DT126" s="105"/>
      <c r="DU126" s="105"/>
      <c r="DV126" s="105"/>
      <c r="DW126" s="105"/>
      <c r="DX126" s="105"/>
      <c r="DY126" s="105"/>
      <c r="DZ126" s="105"/>
      <c r="EA126" s="105"/>
      <c r="EB126" s="105"/>
      <c r="EC126" s="105"/>
      <c r="ED126" s="105"/>
      <c r="EE126" s="105"/>
      <c r="EF126" s="105"/>
      <c r="EG126" s="105"/>
      <c r="EH126" s="105"/>
      <c r="EI126" s="105"/>
      <c r="EJ126" s="105"/>
      <c r="EK126" s="105"/>
      <c r="EL126" s="105"/>
      <c r="EM126" s="105"/>
      <c r="EN126" s="105"/>
      <c r="EO126" s="105"/>
      <c r="EP126" s="105"/>
      <c r="EQ126" s="105"/>
      <c r="ER126" s="105"/>
      <c r="ES126" s="105"/>
      <c r="ET126" s="105"/>
      <c r="EU126" s="105"/>
      <c r="EV126" s="105"/>
      <c r="EW126" s="105"/>
      <c r="EX126" s="105"/>
      <c r="EY126" s="105"/>
      <c r="EZ126" s="105"/>
      <c r="FA126" s="105"/>
      <c r="FB126" s="105"/>
      <c r="FC126" s="105"/>
      <c r="FD126" s="105"/>
      <c r="FE126" s="105"/>
      <c r="FF126" s="105"/>
      <c r="FG126" s="105"/>
      <c r="FH126" s="105"/>
      <c r="FI126" s="105"/>
      <c r="FJ126" s="105"/>
      <c r="FK126" s="105"/>
      <c r="FL126" s="105"/>
    </row>
    <row r="127" spans="11:168">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05"/>
      <c r="AK127" s="105"/>
      <c r="AL127" s="105"/>
      <c r="AM127" s="105"/>
      <c r="AN127" s="105"/>
      <c r="AO127" s="105"/>
      <c r="AP127" s="105"/>
      <c r="AQ127" s="105"/>
      <c r="AR127" s="105"/>
      <c r="AS127" s="105"/>
      <c r="AT127" s="105"/>
      <c r="AU127" s="105"/>
      <c r="AV127" s="105"/>
      <c r="AW127" s="105"/>
      <c r="AX127" s="105"/>
      <c r="AY127" s="105"/>
      <c r="AZ127" s="105"/>
      <c r="BA127" s="105"/>
      <c r="BB127" s="105"/>
      <c r="BC127" s="105"/>
      <c r="BD127" s="105"/>
      <c r="BE127" s="105"/>
      <c r="BF127" s="105"/>
      <c r="BG127" s="105"/>
      <c r="BH127" s="105"/>
      <c r="BI127" s="105"/>
      <c r="BJ127" s="105"/>
      <c r="BK127" s="105"/>
      <c r="BL127" s="105"/>
      <c r="BM127" s="105"/>
      <c r="BN127" s="105"/>
      <c r="BO127" s="105"/>
      <c r="BP127" s="105"/>
      <c r="BQ127" s="105"/>
      <c r="BR127" s="105"/>
      <c r="BS127" s="105"/>
      <c r="BT127" s="105"/>
      <c r="BU127" s="105"/>
      <c r="BV127" s="105"/>
      <c r="BW127" s="105"/>
      <c r="BX127" s="105"/>
      <c r="BY127" s="105"/>
      <c r="BZ127" s="105"/>
      <c r="CA127" s="105"/>
      <c r="CB127" s="105"/>
      <c r="CC127" s="105"/>
      <c r="CD127" s="105"/>
      <c r="CE127" s="105"/>
      <c r="CF127" s="105"/>
      <c r="CG127" s="105"/>
      <c r="CH127" s="105"/>
      <c r="CI127" s="105"/>
      <c r="CJ127" s="105"/>
      <c r="CK127" s="105"/>
      <c r="CL127" s="105"/>
      <c r="CM127" s="105"/>
      <c r="CN127" s="105"/>
      <c r="CO127" s="105"/>
      <c r="CP127" s="105"/>
      <c r="CQ127" s="105"/>
      <c r="CR127" s="105"/>
      <c r="CS127" s="105"/>
      <c r="CT127" s="105"/>
      <c r="CU127" s="105"/>
      <c r="CV127" s="105"/>
      <c r="CW127" s="105"/>
      <c r="CX127" s="105"/>
      <c r="CY127" s="105"/>
      <c r="CZ127" s="105"/>
      <c r="DA127" s="105"/>
      <c r="DB127" s="105"/>
      <c r="DC127" s="105"/>
      <c r="DD127" s="105"/>
      <c r="DE127" s="105"/>
      <c r="DF127" s="105"/>
      <c r="DG127" s="105"/>
      <c r="DH127" s="105"/>
      <c r="DI127" s="105"/>
      <c r="DJ127" s="105"/>
      <c r="DK127" s="105"/>
      <c r="DL127" s="105"/>
      <c r="DM127" s="105"/>
      <c r="DN127" s="105"/>
      <c r="DO127" s="105"/>
      <c r="DP127" s="105"/>
      <c r="DQ127" s="105"/>
      <c r="DR127" s="105"/>
      <c r="DS127" s="105"/>
      <c r="DT127" s="105"/>
      <c r="DU127" s="105"/>
      <c r="DV127" s="105"/>
      <c r="DW127" s="105"/>
      <c r="DX127" s="105"/>
      <c r="DY127" s="105"/>
      <c r="DZ127" s="105"/>
      <c r="EA127" s="105"/>
      <c r="EB127" s="105"/>
      <c r="EC127" s="105"/>
      <c r="ED127" s="105"/>
      <c r="EE127" s="105"/>
      <c r="EF127" s="105"/>
      <c r="EG127" s="105"/>
      <c r="EH127" s="105"/>
      <c r="EI127" s="105"/>
      <c r="EJ127" s="105"/>
      <c r="EK127" s="105"/>
      <c r="EL127" s="105"/>
      <c r="EM127" s="105"/>
      <c r="EN127" s="105"/>
      <c r="EO127" s="105"/>
      <c r="EP127" s="105"/>
      <c r="EQ127" s="105"/>
      <c r="ER127" s="105"/>
      <c r="ES127" s="105"/>
      <c r="ET127" s="105"/>
      <c r="EU127" s="105"/>
      <c r="EV127" s="105"/>
      <c r="EW127" s="105"/>
      <c r="EX127" s="105"/>
      <c r="EY127" s="105"/>
      <c r="EZ127" s="105"/>
      <c r="FA127" s="105"/>
      <c r="FB127" s="105"/>
      <c r="FC127" s="105"/>
      <c r="FD127" s="105"/>
      <c r="FE127" s="105"/>
      <c r="FF127" s="105"/>
      <c r="FG127" s="105"/>
      <c r="FH127" s="105"/>
      <c r="FI127" s="105"/>
      <c r="FJ127" s="105"/>
      <c r="FK127" s="105"/>
      <c r="FL127" s="105"/>
    </row>
    <row r="128" spans="11:168">
      <c r="K128" s="105"/>
      <c r="L128" s="105"/>
      <c r="M128" s="105"/>
      <c r="N128" s="105"/>
      <c r="O128" s="105"/>
      <c r="P128" s="105"/>
      <c r="Q128" s="105"/>
      <c r="R128" s="105"/>
      <c r="S128" s="105"/>
      <c r="T128" s="105"/>
      <c r="U128" s="105"/>
      <c r="V128" s="105"/>
      <c r="W128" s="105"/>
      <c r="X128" s="105"/>
      <c r="Y128" s="105"/>
      <c r="Z128" s="105"/>
      <c r="AA128" s="105"/>
      <c r="AB128" s="105"/>
      <c r="AC128" s="105"/>
      <c r="AD128" s="105"/>
      <c r="AE128" s="105"/>
      <c r="AF128" s="105"/>
      <c r="AG128" s="105"/>
      <c r="AH128" s="105"/>
      <c r="AI128" s="105"/>
      <c r="AJ128" s="105"/>
      <c r="AK128" s="105"/>
      <c r="AL128" s="105"/>
      <c r="AM128" s="105"/>
      <c r="AN128" s="105"/>
      <c r="AO128" s="105"/>
      <c r="AP128" s="105"/>
      <c r="AQ128" s="105"/>
      <c r="AR128" s="105"/>
      <c r="AS128" s="105"/>
      <c r="AT128" s="105"/>
      <c r="AU128" s="105"/>
      <c r="AV128" s="105"/>
      <c r="AW128" s="105"/>
      <c r="AX128" s="105"/>
      <c r="AY128" s="105"/>
      <c r="AZ128" s="105"/>
      <c r="BA128" s="105"/>
      <c r="BB128" s="105"/>
      <c r="BC128" s="105"/>
      <c r="BD128" s="105"/>
      <c r="BE128" s="105"/>
      <c r="BF128" s="105"/>
      <c r="BG128" s="105"/>
      <c r="BH128" s="105"/>
      <c r="BI128" s="105"/>
      <c r="BJ128" s="105"/>
      <c r="BK128" s="105"/>
      <c r="BL128" s="105"/>
      <c r="BM128" s="105"/>
      <c r="BN128" s="105"/>
      <c r="BO128" s="105"/>
      <c r="BP128" s="105"/>
      <c r="BQ128" s="105"/>
      <c r="BR128" s="105"/>
      <c r="BS128" s="105"/>
      <c r="BT128" s="105"/>
      <c r="BU128" s="105"/>
      <c r="BV128" s="105"/>
      <c r="BW128" s="105"/>
      <c r="BX128" s="105"/>
      <c r="BY128" s="105"/>
      <c r="BZ128" s="105"/>
      <c r="CA128" s="105"/>
      <c r="CB128" s="105"/>
      <c r="CC128" s="105"/>
      <c r="CD128" s="105"/>
      <c r="CE128" s="105"/>
      <c r="CF128" s="105"/>
      <c r="CG128" s="105"/>
      <c r="CH128" s="105"/>
      <c r="CI128" s="105"/>
      <c r="CJ128" s="105"/>
      <c r="CK128" s="105"/>
      <c r="CL128" s="105"/>
      <c r="CM128" s="105"/>
      <c r="CN128" s="105"/>
      <c r="CO128" s="105"/>
      <c r="CP128" s="105"/>
      <c r="CQ128" s="105"/>
      <c r="CR128" s="105"/>
      <c r="CS128" s="105"/>
      <c r="CT128" s="105"/>
      <c r="CU128" s="105"/>
      <c r="CV128" s="105"/>
      <c r="CW128" s="105"/>
      <c r="CX128" s="105"/>
      <c r="CY128" s="105"/>
      <c r="CZ128" s="105"/>
      <c r="DA128" s="105"/>
      <c r="DB128" s="105"/>
      <c r="DC128" s="105"/>
      <c r="DD128" s="105"/>
      <c r="DE128" s="105"/>
      <c r="DF128" s="105"/>
      <c r="DG128" s="105"/>
      <c r="DH128" s="105"/>
      <c r="DI128" s="105"/>
      <c r="DJ128" s="105"/>
      <c r="DK128" s="105"/>
      <c r="DL128" s="105"/>
      <c r="DM128" s="105"/>
      <c r="DN128" s="105"/>
      <c r="DO128" s="105"/>
      <c r="DP128" s="105"/>
      <c r="DQ128" s="105"/>
      <c r="DR128" s="105"/>
      <c r="DS128" s="105"/>
      <c r="DT128" s="105"/>
      <c r="DU128" s="105"/>
      <c r="DV128" s="105"/>
      <c r="DW128" s="105"/>
      <c r="DX128" s="105"/>
      <c r="DY128" s="105"/>
      <c r="DZ128" s="105"/>
      <c r="EA128" s="105"/>
      <c r="EB128" s="105"/>
      <c r="EC128" s="105"/>
      <c r="ED128" s="105"/>
      <c r="EE128" s="105"/>
      <c r="EF128" s="105"/>
      <c r="EG128" s="105"/>
      <c r="EH128" s="105"/>
      <c r="EI128" s="105"/>
      <c r="EJ128" s="105"/>
      <c r="EK128" s="105"/>
      <c r="EL128" s="105"/>
      <c r="EM128" s="105"/>
      <c r="EN128" s="105"/>
      <c r="EO128" s="105"/>
      <c r="EP128" s="105"/>
      <c r="EQ128" s="105"/>
      <c r="ER128" s="105"/>
      <c r="ES128" s="105"/>
      <c r="ET128" s="105"/>
      <c r="EU128" s="105"/>
      <c r="EV128" s="105"/>
      <c r="EW128" s="105"/>
      <c r="EX128" s="105"/>
      <c r="EY128" s="105"/>
      <c r="EZ128" s="105"/>
      <c r="FA128" s="105"/>
      <c r="FB128" s="105"/>
      <c r="FC128" s="105"/>
      <c r="FD128" s="105"/>
      <c r="FE128" s="105"/>
      <c r="FF128" s="105"/>
      <c r="FG128" s="105"/>
      <c r="FH128" s="105"/>
      <c r="FI128" s="105"/>
      <c r="FJ128" s="105"/>
      <c r="FK128" s="105"/>
      <c r="FL128" s="105"/>
    </row>
    <row r="129" spans="11:168">
      <c r="K129" s="105"/>
      <c r="L129" s="105"/>
      <c r="M129" s="105"/>
      <c r="N129" s="105"/>
      <c r="O129" s="105"/>
      <c r="P129" s="105"/>
      <c r="Q129" s="105"/>
      <c r="R129" s="105"/>
      <c r="S129" s="105"/>
      <c r="T129" s="105"/>
      <c r="U129" s="105"/>
      <c r="V129" s="105"/>
      <c r="W129" s="105"/>
      <c r="X129" s="105"/>
      <c r="Y129" s="105"/>
      <c r="Z129" s="105"/>
      <c r="AA129" s="105"/>
      <c r="AB129" s="105"/>
      <c r="AC129" s="105"/>
      <c r="AD129" s="105"/>
      <c r="AE129" s="105"/>
      <c r="AF129" s="105"/>
      <c r="AG129" s="105"/>
      <c r="AH129" s="105"/>
      <c r="AI129" s="105"/>
      <c r="AJ129" s="105"/>
      <c r="AK129" s="105"/>
      <c r="AL129" s="105"/>
      <c r="AM129" s="105"/>
      <c r="AN129" s="105"/>
      <c r="AO129" s="105"/>
      <c r="AP129" s="105"/>
      <c r="AQ129" s="105"/>
      <c r="AR129" s="105"/>
      <c r="AS129" s="105"/>
      <c r="AT129" s="105"/>
      <c r="AU129" s="105"/>
      <c r="AV129" s="105"/>
      <c r="AW129" s="105"/>
      <c r="AX129" s="105"/>
      <c r="AY129" s="105"/>
      <c r="AZ129" s="105"/>
      <c r="BA129" s="105"/>
      <c r="BB129" s="105"/>
      <c r="BC129" s="105"/>
      <c r="BD129" s="105"/>
      <c r="BE129" s="105"/>
      <c r="BF129" s="105"/>
      <c r="BG129" s="105"/>
      <c r="BH129" s="105"/>
      <c r="BI129" s="105"/>
      <c r="BJ129" s="105"/>
      <c r="BK129" s="105"/>
      <c r="BL129" s="105"/>
      <c r="BM129" s="105"/>
      <c r="BN129" s="105"/>
      <c r="BO129" s="105"/>
      <c r="BP129" s="105"/>
      <c r="BQ129" s="105"/>
      <c r="BR129" s="105"/>
      <c r="BS129" s="105"/>
      <c r="BT129" s="105"/>
      <c r="BU129" s="105"/>
      <c r="BV129" s="105"/>
      <c r="BW129" s="105"/>
      <c r="BX129" s="105"/>
      <c r="BY129" s="105"/>
      <c r="BZ129" s="105"/>
      <c r="CA129" s="105"/>
      <c r="CB129" s="105"/>
      <c r="CC129" s="105"/>
      <c r="CD129" s="105"/>
      <c r="CE129" s="105"/>
      <c r="CF129" s="105"/>
      <c r="CG129" s="105"/>
      <c r="CH129" s="105"/>
      <c r="CI129" s="105"/>
      <c r="CJ129" s="105"/>
      <c r="CK129" s="105"/>
      <c r="CL129" s="105"/>
      <c r="CM129" s="105"/>
      <c r="CN129" s="105"/>
      <c r="CO129" s="105"/>
      <c r="CP129" s="105"/>
      <c r="CQ129" s="105"/>
      <c r="CR129" s="105"/>
      <c r="CS129" s="105"/>
      <c r="CT129" s="105"/>
      <c r="CU129" s="105"/>
      <c r="CV129" s="105"/>
      <c r="CW129" s="105"/>
      <c r="CX129" s="105"/>
      <c r="CY129" s="105"/>
      <c r="CZ129" s="105"/>
      <c r="DA129" s="105"/>
      <c r="DB129" s="105"/>
      <c r="DC129" s="105"/>
      <c r="DD129" s="105"/>
      <c r="DE129" s="105"/>
      <c r="DF129" s="105"/>
      <c r="DG129" s="105"/>
      <c r="DH129" s="105"/>
      <c r="DI129" s="105"/>
      <c r="DJ129" s="105"/>
      <c r="DK129" s="105"/>
      <c r="DL129" s="105"/>
      <c r="DM129" s="105"/>
      <c r="DN129" s="105"/>
      <c r="DO129" s="105"/>
      <c r="DP129" s="105"/>
      <c r="DQ129" s="105"/>
      <c r="DR129" s="105"/>
      <c r="DS129" s="105"/>
      <c r="DT129" s="105"/>
      <c r="DU129" s="105"/>
      <c r="DV129" s="105"/>
      <c r="DW129" s="105"/>
      <c r="DX129" s="105"/>
      <c r="DY129" s="105"/>
      <c r="DZ129" s="105"/>
      <c r="EA129" s="105"/>
      <c r="EB129" s="105"/>
      <c r="EC129" s="105"/>
      <c r="ED129" s="105"/>
      <c r="EE129" s="105"/>
      <c r="EF129" s="105"/>
      <c r="EG129" s="105"/>
      <c r="EH129" s="105"/>
      <c r="EI129" s="105"/>
      <c r="EJ129" s="105"/>
      <c r="EK129" s="105"/>
      <c r="EL129" s="105"/>
      <c r="EM129" s="105"/>
      <c r="EN129" s="105"/>
      <c r="EO129" s="105"/>
      <c r="EP129" s="105"/>
      <c r="EQ129" s="105"/>
      <c r="ER129" s="105"/>
      <c r="ES129" s="105"/>
      <c r="ET129" s="105"/>
      <c r="EU129" s="105"/>
      <c r="EV129" s="105"/>
      <c r="EW129" s="105"/>
      <c r="EX129" s="105"/>
      <c r="EY129" s="105"/>
      <c r="EZ129" s="105"/>
      <c r="FA129" s="105"/>
      <c r="FB129" s="105"/>
      <c r="FC129" s="105"/>
      <c r="FD129" s="105"/>
      <c r="FE129" s="105"/>
      <c r="FF129" s="105"/>
      <c r="FG129" s="105"/>
      <c r="FH129" s="105"/>
      <c r="FI129" s="105"/>
      <c r="FJ129" s="105"/>
      <c r="FK129" s="105"/>
      <c r="FL129" s="105"/>
    </row>
    <row r="130" spans="11:168">
      <c r="K130" s="105"/>
      <c r="L130" s="105"/>
      <c r="M130" s="105"/>
      <c r="N130" s="105"/>
      <c r="O130" s="105"/>
      <c r="P130" s="105"/>
      <c r="Q130" s="105"/>
      <c r="R130" s="105"/>
      <c r="S130" s="105"/>
      <c r="T130" s="105"/>
      <c r="U130" s="105"/>
      <c r="V130" s="105"/>
      <c r="W130" s="105"/>
      <c r="X130" s="105"/>
      <c r="Y130" s="105"/>
      <c r="Z130" s="105"/>
      <c r="AA130" s="105"/>
      <c r="AB130" s="105"/>
      <c r="AC130" s="105"/>
      <c r="AD130" s="105"/>
      <c r="AE130" s="105"/>
      <c r="AF130" s="105"/>
      <c r="AG130" s="105"/>
      <c r="AH130" s="105"/>
      <c r="AI130" s="105"/>
      <c r="AJ130" s="105"/>
      <c r="AK130" s="105"/>
      <c r="AL130" s="105"/>
      <c r="AM130" s="105"/>
      <c r="AN130" s="105"/>
      <c r="AO130" s="105"/>
      <c r="AP130" s="105"/>
      <c r="AQ130" s="105"/>
      <c r="AR130" s="105"/>
      <c r="AS130" s="105"/>
      <c r="AT130" s="105"/>
      <c r="AU130" s="105"/>
      <c r="AV130" s="105"/>
      <c r="AW130" s="105"/>
      <c r="AX130" s="105"/>
      <c r="AY130" s="105"/>
      <c r="AZ130" s="105"/>
      <c r="BA130" s="105"/>
      <c r="BB130" s="105"/>
      <c r="BC130" s="105"/>
      <c r="BD130" s="105"/>
      <c r="BE130" s="105"/>
      <c r="BF130" s="105"/>
      <c r="BG130" s="105"/>
      <c r="BH130" s="105"/>
      <c r="BI130" s="105"/>
      <c r="BJ130" s="105"/>
      <c r="BK130" s="105"/>
      <c r="BL130" s="105"/>
      <c r="BM130" s="105"/>
      <c r="BN130" s="105"/>
      <c r="BO130" s="105"/>
      <c r="BP130" s="105"/>
      <c r="BQ130" s="105"/>
      <c r="BR130" s="105"/>
      <c r="BS130" s="105"/>
      <c r="BT130" s="105"/>
      <c r="BU130" s="105"/>
      <c r="BV130" s="105"/>
      <c r="BW130" s="105"/>
      <c r="BX130" s="105"/>
      <c r="BY130" s="105"/>
      <c r="BZ130" s="105"/>
      <c r="CA130" s="105"/>
      <c r="CB130" s="105"/>
      <c r="CC130" s="105"/>
      <c r="CD130" s="105"/>
      <c r="CE130" s="105"/>
      <c r="CF130" s="105"/>
      <c r="CG130" s="105"/>
      <c r="CH130" s="105"/>
      <c r="CI130" s="105"/>
      <c r="CJ130" s="105"/>
      <c r="CK130" s="105"/>
      <c r="CL130" s="105"/>
      <c r="CM130" s="105"/>
      <c r="CN130" s="105"/>
      <c r="CO130" s="105"/>
      <c r="CP130" s="105"/>
      <c r="CQ130" s="105"/>
      <c r="CR130" s="105"/>
      <c r="CS130" s="105"/>
      <c r="CT130" s="105"/>
      <c r="CU130" s="105"/>
      <c r="CV130" s="105"/>
      <c r="CW130" s="105"/>
      <c r="CX130" s="105"/>
      <c r="CY130" s="105"/>
      <c r="CZ130" s="105"/>
      <c r="DA130" s="105"/>
      <c r="DB130" s="105"/>
      <c r="DC130" s="105"/>
      <c r="DD130" s="105"/>
      <c r="DE130" s="105"/>
      <c r="DF130" s="105"/>
      <c r="DG130" s="105"/>
      <c r="DH130" s="105"/>
      <c r="DI130" s="105"/>
      <c r="DJ130" s="105"/>
      <c r="DK130" s="105"/>
      <c r="DL130" s="105"/>
      <c r="DM130" s="105"/>
      <c r="DN130" s="105"/>
      <c r="DO130" s="105"/>
      <c r="DP130" s="105"/>
      <c r="DQ130" s="105"/>
      <c r="DR130" s="105"/>
      <c r="DS130" s="105"/>
      <c r="DT130" s="105"/>
      <c r="DU130" s="105"/>
      <c r="DV130" s="105"/>
      <c r="DW130" s="105"/>
      <c r="DX130" s="105"/>
      <c r="DY130" s="105"/>
      <c r="DZ130" s="105"/>
      <c r="EA130" s="105"/>
      <c r="EB130" s="105"/>
      <c r="EC130" s="105"/>
      <c r="ED130" s="105"/>
      <c r="EE130" s="105"/>
      <c r="EF130" s="105"/>
      <c r="EG130" s="105"/>
      <c r="EH130" s="105"/>
      <c r="EI130" s="105"/>
      <c r="EJ130" s="105"/>
      <c r="EK130" s="105"/>
      <c r="EL130" s="105"/>
      <c r="EM130" s="105"/>
      <c r="EN130" s="105"/>
      <c r="EO130" s="105"/>
      <c r="EP130" s="105"/>
      <c r="EQ130" s="105"/>
      <c r="ER130" s="105"/>
      <c r="ES130" s="105"/>
      <c r="ET130" s="105"/>
      <c r="EU130" s="105"/>
      <c r="EV130" s="105"/>
      <c r="EW130" s="105"/>
      <c r="EX130" s="105"/>
      <c r="EY130" s="105"/>
      <c r="EZ130" s="105"/>
      <c r="FA130" s="105"/>
      <c r="FB130" s="105"/>
      <c r="FC130" s="105"/>
      <c r="FD130" s="105"/>
      <c r="FE130" s="105"/>
      <c r="FF130" s="105"/>
      <c r="FG130" s="105"/>
      <c r="FH130" s="105"/>
      <c r="FI130" s="105"/>
      <c r="FJ130" s="105"/>
      <c r="FK130" s="105"/>
      <c r="FL130" s="105"/>
    </row>
    <row r="131" spans="11:168">
      <c r="K131" s="105"/>
      <c r="L131" s="105"/>
      <c r="M131" s="105"/>
      <c r="N131" s="105"/>
      <c r="O131" s="105"/>
      <c r="P131" s="105"/>
      <c r="Q131" s="105"/>
      <c r="R131" s="105"/>
      <c r="S131" s="105"/>
      <c r="T131" s="105"/>
      <c r="U131" s="105"/>
      <c r="V131" s="105"/>
      <c r="W131" s="105"/>
      <c r="X131" s="105"/>
      <c r="Y131" s="105"/>
      <c r="Z131" s="105"/>
      <c r="AA131" s="105"/>
      <c r="AB131" s="105"/>
      <c r="AC131" s="105"/>
      <c r="AD131" s="105"/>
      <c r="AE131" s="105"/>
      <c r="AF131" s="105"/>
      <c r="AG131" s="105"/>
      <c r="AH131" s="105"/>
      <c r="AI131" s="105"/>
      <c r="AJ131" s="105"/>
      <c r="AK131" s="105"/>
      <c r="AL131" s="105"/>
      <c r="AM131" s="105"/>
      <c r="AN131" s="105"/>
      <c r="AO131" s="105"/>
      <c r="AP131" s="105"/>
      <c r="AQ131" s="105"/>
      <c r="AR131" s="105"/>
      <c r="AS131" s="105"/>
      <c r="AT131" s="105"/>
      <c r="AU131" s="105"/>
      <c r="AV131" s="105"/>
      <c r="AW131" s="105"/>
      <c r="AX131" s="105"/>
      <c r="AY131" s="105"/>
      <c r="AZ131" s="105"/>
      <c r="BA131" s="105"/>
      <c r="BB131" s="105"/>
      <c r="BC131" s="105"/>
      <c r="BD131" s="105"/>
      <c r="BE131" s="105"/>
      <c r="BF131" s="105"/>
      <c r="BG131" s="105"/>
      <c r="BH131" s="105"/>
      <c r="BI131" s="105"/>
      <c r="BJ131" s="105"/>
      <c r="BK131" s="105"/>
      <c r="BL131" s="105"/>
      <c r="BM131" s="105"/>
      <c r="BN131" s="105"/>
      <c r="BO131" s="105"/>
      <c r="BP131" s="105"/>
      <c r="BQ131" s="105"/>
      <c r="BR131" s="105"/>
      <c r="BS131" s="105"/>
      <c r="BT131" s="105"/>
      <c r="BU131" s="105"/>
      <c r="BV131" s="105"/>
      <c r="BW131" s="105"/>
      <c r="BX131" s="105"/>
      <c r="BY131" s="105"/>
      <c r="BZ131" s="105"/>
      <c r="CA131" s="105"/>
      <c r="CB131" s="105"/>
      <c r="CC131" s="105"/>
      <c r="CD131" s="105"/>
      <c r="CE131" s="105"/>
      <c r="CF131" s="105"/>
      <c r="CG131" s="105"/>
      <c r="CH131" s="105"/>
      <c r="CI131" s="105"/>
      <c r="CJ131" s="105"/>
      <c r="CK131" s="105"/>
      <c r="CL131" s="105"/>
      <c r="CM131" s="105"/>
      <c r="CN131" s="105"/>
      <c r="CO131" s="105"/>
      <c r="CP131" s="105"/>
      <c r="CQ131" s="105"/>
      <c r="CR131" s="105"/>
      <c r="CS131" s="105"/>
      <c r="CT131" s="105"/>
      <c r="CU131" s="105"/>
      <c r="CV131" s="105"/>
      <c r="CW131" s="105"/>
      <c r="CX131" s="105"/>
      <c r="CY131" s="105"/>
      <c r="CZ131" s="105"/>
      <c r="DA131" s="105"/>
      <c r="DB131" s="105"/>
      <c r="DC131" s="105"/>
      <c r="DD131" s="105"/>
      <c r="DE131" s="105"/>
      <c r="DF131" s="105"/>
      <c r="DG131" s="105"/>
      <c r="DH131" s="105"/>
      <c r="DI131" s="105"/>
      <c r="DJ131" s="105"/>
      <c r="DK131" s="105"/>
      <c r="DL131" s="105"/>
      <c r="DM131" s="105"/>
      <c r="DN131" s="105"/>
      <c r="DO131" s="105"/>
      <c r="DP131" s="105"/>
      <c r="DQ131" s="105"/>
      <c r="DR131" s="105"/>
      <c r="DS131" s="105"/>
      <c r="DT131" s="105"/>
      <c r="DU131" s="105"/>
      <c r="DV131" s="105"/>
      <c r="DW131" s="105"/>
      <c r="DX131" s="105"/>
      <c r="DY131" s="105"/>
      <c r="DZ131" s="105"/>
      <c r="EA131" s="105"/>
      <c r="EB131" s="105"/>
      <c r="EC131" s="105"/>
      <c r="ED131" s="105"/>
      <c r="EE131" s="105"/>
      <c r="EF131" s="105"/>
      <c r="EG131" s="105"/>
      <c r="EH131" s="105"/>
      <c r="EI131" s="105"/>
      <c r="EJ131" s="105"/>
      <c r="EK131" s="105"/>
      <c r="EL131" s="105"/>
      <c r="EM131" s="105"/>
      <c r="EN131" s="105"/>
      <c r="EO131" s="105"/>
      <c r="EP131" s="105"/>
      <c r="EQ131" s="105"/>
      <c r="ER131" s="105"/>
      <c r="ES131" s="105"/>
      <c r="ET131" s="105"/>
      <c r="EU131" s="105"/>
      <c r="EV131" s="105"/>
      <c r="EW131" s="105"/>
      <c r="EX131" s="105"/>
      <c r="EY131" s="105"/>
      <c r="EZ131" s="105"/>
      <c r="FA131" s="105"/>
      <c r="FB131" s="105"/>
      <c r="FC131" s="105"/>
      <c r="FD131" s="105"/>
      <c r="FE131" s="105"/>
      <c r="FF131" s="105"/>
      <c r="FG131" s="105"/>
      <c r="FH131" s="105"/>
      <c r="FI131" s="105"/>
      <c r="FJ131" s="105"/>
      <c r="FK131" s="105"/>
      <c r="FL131" s="105"/>
    </row>
    <row r="132" spans="11:168">
      <c r="K132" s="105"/>
      <c r="L132" s="105"/>
      <c r="M132" s="105"/>
      <c r="N132" s="105"/>
      <c r="O132" s="105"/>
      <c r="P132" s="105"/>
      <c r="Q132" s="105"/>
      <c r="R132" s="105"/>
      <c r="S132" s="105"/>
      <c r="T132" s="105"/>
      <c r="U132" s="105"/>
      <c r="V132" s="105"/>
      <c r="W132" s="105"/>
      <c r="X132" s="105"/>
      <c r="Y132" s="105"/>
      <c r="Z132" s="105"/>
      <c r="AA132" s="105"/>
      <c r="AB132" s="105"/>
      <c r="AC132" s="105"/>
      <c r="AD132" s="105"/>
      <c r="AE132" s="105"/>
      <c r="AF132" s="105"/>
      <c r="AG132" s="105"/>
      <c r="AH132" s="105"/>
      <c r="AI132" s="105"/>
      <c r="AJ132" s="105"/>
      <c r="AK132" s="105"/>
      <c r="AL132" s="105"/>
      <c r="AM132" s="105"/>
      <c r="AN132" s="105"/>
      <c r="AO132" s="105"/>
      <c r="AP132" s="105"/>
      <c r="AQ132" s="105"/>
      <c r="AR132" s="105"/>
      <c r="AS132" s="105"/>
      <c r="AT132" s="105"/>
      <c r="AU132" s="105"/>
      <c r="AV132" s="105"/>
      <c r="AW132" s="105"/>
      <c r="AX132" s="105"/>
      <c r="AY132" s="105"/>
      <c r="AZ132" s="105"/>
      <c r="BA132" s="105"/>
      <c r="BB132" s="105"/>
      <c r="BC132" s="105"/>
      <c r="BD132" s="105"/>
      <c r="BE132" s="105"/>
      <c r="BF132" s="105"/>
      <c r="BG132" s="105"/>
      <c r="BH132" s="105"/>
      <c r="BI132" s="105"/>
      <c r="BJ132" s="105"/>
      <c r="BK132" s="105"/>
      <c r="BL132" s="105"/>
      <c r="BM132" s="105"/>
      <c r="BN132" s="105"/>
      <c r="BO132" s="105"/>
      <c r="BP132" s="105"/>
      <c r="BQ132" s="105"/>
      <c r="BR132" s="105"/>
      <c r="BS132" s="105"/>
      <c r="BT132" s="105"/>
      <c r="BU132" s="105"/>
      <c r="BV132" s="105"/>
      <c r="BW132" s="105"/>
      <c r="BX132" s="105"/>
      <c r="BY132" s="105"/>
      <c r="BZ132" s="105"/>
      <c r="CA132" s="105"/>
      <c r="CB132" s="105"/>
      <c r="CC132" s="105"/>
      <c r="CD132" s="105"/>
      <c r="CE132" s="105"/>
      <c r="CF132" s="105"/>
      <c r="CG132" s="105"/>
      <c r="CH132" s="105"/>
      <c r="CI132" s="105"/>
      <c r="CJ132" s="105"/>
      <c r="CK132" s="105"/>
      <c r="CL132" s="105"/>
      <c r="CM132" s="105"/>
      <c r="CN132" s="105"/>
      <c r="CO132" s="105"/>
      <c r="CP132" s="105"/>
      <c r="CQ132" s="105"/>
      <c r="CR132" s="105"/>
      <c r="CS132" s="105"/>
      <c r="CT132" s="105"/>
      <c r="CU132" s="105"/>
      <c r="CV132" s="105"/>
      <c r="CW132" s="105"/>
      <c r="CX132" s="105"/>
      <c r="CY132" s="105"/>
      <c r="CZ132" s="105"/>
      <c r="DA132" s="105"/>
      <c r="DB132" s="105"/>
      <c r="DC132" s="105"/>
      <c r="DD132" s="105"/>
      <c r="DE132" s="105"/>
      <c r="DF132" s="105"/>
      <c r="DG132" s="105"/>
      <c r="DH132" s="105"/>
      <c r="DI132" s="105"/>
      <c r="DJ132" s="105"/>
      <c r="DK132" s="105"/>
      <c r="DL132" s="105"/>
      <c r="DM132" s="105"/>
      <c r="DN132" s="105"/>
      <c r="DO132" s="105"/>
      <c r="DP132" s="105"/>
      <c r="DQ132" s="105"/>
      <c r="DR132" s="105"/>
      <c r="DS132" s="105"/>
      <c r="DT132" s="105"/>
      <c r="DU132" s="105"/>
      <c r="DV132" s="105"/>
      <c r="DW132" s="105"/>
      <c r="DX132" s="105"/>
      <c r="DY132" s="105"/>
      <c r="DZ132" s="105"/>
      <c r="EA132" s="105"/>
      <c r="EB132" s="105"/>
      <c r="EC132" s="105"/>
      <c r="ED132" s="105"/>
      <c r="EE132" s="105"/>
      <c r="EF132" s="105"/>
      <c r="EG132" s="105"/>
      <c r="EH132" s="105"/>
      <c r="EI132" s="105"/>
      <c r="EJ132" s="105"/>
      <c r="EK132" s="105"/>
      <c r="EL132" s="105"/>
      <c r="EM132" s="105"/>
      <c r="EN132" s="105"/>
      <c r="EO132" s="105"/>
      <c r="EP132" s="105"/>
      <c r="EQ132" s="105"/>
      <c r="ER132" s="105"/>
      <c r="ES132" s="105"/>
      <c r="ET132" s="105"/>
      <c r="EU132" s="105"/>
      <c r="EV132" s="105"/>
      <c r="EW132" s="105"/>
      <c r="EX132" s="105"/>
      <c r="EY132" s="105"/>
      <c r="EZ132" s="105"/>
      <c r="FA132" s="105"/>
      <c r="FB132" s="105"/>
      <c r="FC132" s="105"/>
      <c r="FD132" s="105"/>
      <c r="FE132" s="105"/>
      <c r="FF132" s="105"/>
      <c r="FG132" s="105"/>
      <c r="FH132" s="105"/>
      <c r="FI132" s="105"/>
      <c r="FJ132" s="105"/>
      <c r="FK132" s="105"/>
      <c r="FL132" s="105"/>
    </row>
    <row r="133" spans="11:168">
      <c r="K133" s="105"/>
      <c r="L133" s="105"/>
      <c r="M133" s="105"/>
      <c r="N133" s="105"/>
      <c r="O133" s="105"/>
      <c r="P133" s="105"/>
      <c r="Q133" s="105"/>
      <c r="R133" s="105"/>
      <c r="S133" s="105"/>
      <c r="T133" s="105"/>
      <c r="U133" s="105"/>
      <c r="V133" s="105"/>
      <c r="W133" s="105"/>
      <c r="X133" s="105"/>
      <c r="Y133" s="105"/>
      <c r="Z133" s="105"/>
      <c r="AA133" s="105"/>
      <c r="AB133" s="105"/>
      <c r="AC133" s="105"/>
      <c r="AD133" s="105"/>
      <c r="AE133" s="105"/>
      <c r="AF133" s="105"/>
      <c r="AG133" s="105"/>
      <c r="AH133" s="105"/>
      <c r="AI133" s="105"/>
      <c r="AJ133" s="105"/>
      <c r="AK133" s="105"/>
      <c r="AL133" s="105"/>
      <c r="AM133" s="105"/>
      <c r="AN133" s="105"/>
      <c r="AO133" s="105"/>
      <c r="AP133" s="105"/>
      <c r="AQ133" s="105"/>
      <c r="AR133" s="105"/>
      <c r="AS133" s="105"/>
      <c r="AT133" s="105"/>
      <c r="AU133" s="105"/>
      <c r="AV133" s="105"/>
      <c r="AW133" s="105"/>
      <c r="AX133" s="105"/>
      <c r="AY133" s="105"/>
      <c r="AZ133" s="105"/>
      <c r="BA133" s="105"/>
      <c r="BB133" s="105"/>
      <c r="BC133" s="105"/>
      <c r="BD133" s="105"/>
      <c r="BE133" s="105"/>
      <c r="BF133" s="105"/>
      <c r="BG133" s="105"/>
      <c r="BH133" s="105"/>
      <c r="BI133" s="105"/>
      <c r="BJ133" s="105"/>
      <c r="BK133" s="105"/>
      <c r="BL133" s="105"/>
      <c r="BM133" s="105"/>
      <c r="BN133" s="105"/>
      <c r="BO133" s="105"/>
      <c r="BP133" s="105"/>
      <c r="BQ133" s="105"/>
      <c r="BR133" s="105"/>
      <c r="BS133" s="105"/>
      <c r="BT133" s="105"/>
      <c r="BU133" s="105"/>
      <c r="BV133" s="105"/>
      <c r="BW133" s="105"/>
      <c r="BX133" s="105"/>
      <c r="BY133" s="105"/>
      <c r="BZ133" s="105"/>
      <c r="CA133" s="105"/>
      <c r="CB133" s="105"/>
      <c r="CC133" s="105"/>
      <c r="CD133" s="105"/>
      <c r="CE133" s="105"/>
      <c r="CF133" s="105"/>
      <c r="CG133" s="105"/>
      <c r="CH133" s="105"/>
      <c r="CI133" s="105"/>
      <c r="CJ133" s="105"/>
      <c r="CK133" s="105"/>
      <c r="CL133" s="105"/>
      <c r="CM133" s="105"/>
      <c r="CN133" s="105"/>
      <c r="CO133" s="105"/>
      <c r="CP133" s="105"/>
      <c r="CQ133" s="105"/>
      <c r="CR133" s="105"/>
      <c r="CS133" s="105"/>
      <c r="CT133" s="105"/>
      <c r="CU133" s="105"/>
      <c r="CV133" s="105"/>
      <c r="CW133" s="105"/>
      <c r="CX133" s="105"/>
      <c r="CY133" s="105"/>
      <c r="CZ133" s="105"/>
      <c r="DA133" s="105"/>
      <c r="DB133" s="105"/>
      <c r="DC133" s="105"/>
      <c r="DD133" s="105"/>
      <c r="DE133" s="105"/>
      <c r="DF133" s="105"/>
      <c r="DG133" s="105"/>
      <c r="DH133" s="105"/>
      <c r="DI133" s="105"/>
      <c r="DJ133" s="105"/>
      <c r="DK133" s="105"/>
      <c r="DL133" s="105"/>
      <c r="DM133" s="105"/>
      <c r="DN133" s="105"/>
      <c r="DO133" s="105"/>
      <c r="DP133" s="105"/>
      <c r="DQ133" s="105"/>
      <c r="DR133" s="105"/>
      <c r="DS133" s="105"/>
      <c r="DT133" s="105"/>
      <c r="DU133" s="105"/>
      <c r="DV133" s="105"/>
      <c r="DW133" s="105"/>
      <c r="DX133" s="105"/>
      <c r="DY133" s="105"/>
      <c r="DZ133" s="105"/>
      <c r="EA133" s="105"/>
      <c r="EB133" s="105"/>
      <c r="EC133" s="105"/>
      <c r="ED133" s="105"/>
      <c r="EE133" s="105"/>
      <c r="EF133" s="105"/>
      <c r="EG133" s="105"/>
      <c r="EH133" s="105"/>
      <c r="EI133" s="105"/>
      <c r="EJ133" s="105"/>
      <c r="EK133" s="105"/>
      <c r="EL133" s="105"/>
      <c r="EM133" s="105"/>
      <c r="EN133" s="105"/>
      <c r="EO133" s="105"/>
      <c r="EP133" s="105"/>
      <c r="EQ133" s="105"/>
      <c r="ER133" s="105"/>
      <c r="ES133" s="105"/>
      <c r="ET133" s="105"/>
      <c r="EU133" s="105"/>
      <c r="EV133" s="105"/>
      <c r="EW133" s="105"/>
      <c r="EX133" s="105"/>
      <c r="EY133" s="105"/>
      <c r="EZ133" s="105"/>
      <c r="FA133" s="105"/>
      <c r="FB133" s="105"/>
      <c r="FC133" s="105"/>
      <c r="FD133" s="105"/>
      <c r="FE133" s="105"/>
      <c r="FF133" s="105"/>
      <c r="FG133" s="105"/>
      <c r="FH133" s="105"/>
      <c r="FI133" s="105"/>
      <c r="FJ133" s="105"/>
      <c r="FK133" s="105"/>
      <c r="FL133" s="105"/>
    </row>
    <row r="134" spans="11:168">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c r="AG134" s="105"/>
      <c r="AH134" s="105"/>
      <c r="AI134" s="105"/>
      <c r="AJ134" s="105"/>
      <c r="AK134" s="105"/>
      <c r="AL134" s="105"/>
      <c r="AM134" s="105"/>
      <c r="AN134" s="105"/>
      <c r="AO134" s="105"/>
      <c r="AP134" s="105"/>
      <c r="AQ134" s="105"/>
      <c r="AR134" s="105"/>
      <c r="AS134" s="105"/>
      <c r="AT134" s="105"/>
      <c r="AU134" s="105"/>
      <c r="AV134" s="105"/>
      <c r="AW134" s="105"/>
      <c r="AX134" s="105"/>
      <c r="AY134" s="105"/>
      <c r="AZ134" s="105"/>
      <c r="BA134" s="105"/>
      <c r="BB134" s="105"/>
      <c r="BC134" s="105"/>
      <c r="BD134" s="105"/>
      <c r="BE134" s="105"/>
      <c r="BF134" s="105"/>
      <c r="BG134" s="105"/>
      <c r="BH134" s="105"/>
      <c r="BI134" s="105"/>
      <c r="BJ134" s="105"/>
      <c r="BK134" s="105"/>
      <c r="BL134" s="105"/>
      <c r="BM134" s="105"/>
      <c r="BN134" s="105"/>
      <c r="BO134" s="105"/>
      <c r="BP134" s="105"/>
      <c r="BQ134" s="105"/>
      <c r="BR134" s="105"/>
      <c r="BS134" s="105"/>
      <c r="BT134" s="105"/>
      <c r="BU134" s="105"/>
      <c r="BV134" s="105"/>
      <c r="BW134" s="105"/>
      <c r="BX134" s="105"/>
      <c r="BY134" s="105"/>
      <c r="BZ134" s="105"/>
      <c r="CA134" s="105"/>
      <c r="CB134" s="105"/>
      <c r="CC134" s="105"/>
      <c r="CD134" s="105"/>
      <c r="CE134" s="105"/>
      <c r="CF134" s="105"/>
      <c r="CG134" s="105"/>
      <c r="CH134" s="105"/>
      <c r="CI134" s="105"/>
      <c r="CJ134" s="105"/>
      <c r="CK134" s="105"/>
      <c r="CL134" s="105"/>
      <c r="CM134" s="105"/>
      <c r="CN134" s="105"/>
      <c r="CO134" s="105"/>
      <c r="CP134" s="105"/>
      <c r="CQ134" s="105"/>
      <c r="CR134" s="105"/>
      <c r="CS134" s="105"/>
      <c r="CT134" s="105"/>
      <c r="CU134" s="105"/>
      <c r="CV134" s="105"/>
      <c r="CW134" s="105"/>
      <c r="CX134" s="105"/>
      <c r="CY134" s="105"/>
      <c r="CZ134" s="105"/>
      <c r="DA134" s="105"/>
      <c r="DB134" s="105"/>
      <c r="DC134" s="105"/>
      <c r="DD134" s="105"/>
      <c r="DE134" s="105"/>
      <c r="DF134" s="105"/>
      <c r="DG134" s="105"/>
      <c r="DH134" s="105"/>
      <c r="DI134" s="105"/>
      <c r="DJ134" s="105"/>
      <c r="DK134" s="105"/>
      <c r="DL134" s="105"/>
      <c r="DM134" s="105"/>
      <c r="DN134" s="105"/>
      <c r="DO134" s="105"/>
      <c r="DP134" s="105"/>
      <c r="DQ134" s="105"/>
      <c r="DR134" s="105"/>
      <c r="DS134" s="105"/>
      <c r="DT134" s="105"/>
      <c r="DU134" s="105"/>
      <c r="DV134" s="105"/>
      <c r="DW134" s="105"/>
      <c r="DX134" s="105"/>
      <c r="DY134" s="105"/>
      <c r="DZ134" s="105"/>
      <c r="EA134" s="105"/>
      <c r="EB134" s="105"/>
      <c r="EC134" s="105"/>
      <c r="ED134" s="105"/>
      <c r="EE134" s="105"/>
      <c r="EF134" s="105"/>
      <c r="EG134" s="105"/>
      <c r="EH134" s="105"/>
      <c r="EI134" s="105"/>
      <c r="EJ134" s="105"/>
      <c r="EK134" s="105"/>
      <c r="EL134" s="105"/>
      <c r="EM134" s="105"/>
      <c r="EN134" s="105"/>
      <c r="EO134" s="105"/>
      <c r="EP134" s="105"/>
      <c r="EQ134" s="105"/>
      <c r="ER134" s="105"/>
      <c r="ES134" s="105"/>
      <c r="ET134" s="105"/>
      <c r="EU134" s="105"/>
      <c r="EV134" s="105"/>
      <c r="EW134" s="105"/>
      <c r="EX134" s="105"/>
      <c r="EY134" s="105"/>
      <c r="EZ134" s="105"/>
      <c r="FA134" s="105"/>
      <c r="FB134" s="105"/>
      <c r="FC134" s="105"/>
      <c r="FD134" s="105"/>
      <c r="FE134" s="105"/>
      <c r="FF134" s="105"/>
      <c r="FG134" s="105"/>
      <c r="FH134" s="105"/>
      <c r="FI134" s="105"/>
      <c r="FJ134" s="105"/>
      <c r="FK134" s="105"/>
      <c r="FL134" s="105"/>
    </row>
    <row r="135" spans="11:168">
      <c r="K135" s="105"/>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5"/>
      <c r="AH135" s="105"/>
      <c r="AI135" s="105"/>
      <c r="AJ135" s="105"/>
      <c r="AK135" s="105"/>
      <c r="AL135" s="105"/>
      <c r="AM135" s="105"/>
      <c r="AN135" s="105"/>
      <c r="AO135" s="105"/>
      <c r="AP135" s="105"/>
      <c r="AQ135" s="105"/>
      <c r="AR135" s="105"/>
      <c r="AS135" s="105"/>
      <c r="AT135" s="105"/>
      <c r="AU135" s="105"/>
      <c r="AV135" s="105"/>
      <c r="AW135" s="105"/>
      <c r="AX135" s="105"/>
      <c r="AY135" s="105"/>
      <c r="AZ135" s="105"/>
      <c r="BA135" s="105"/>
      <c r="BB135" s="105"/>
      <c r="BC135" s="105"/>
      <c r="BD135" s="105"/>
      <c r="BE135" s="105"/>
      <c r="BF135" s="105"/>
      <c r="BG135" s="105"/>
      <c r="BH135" s="105"/>
      <c r="BI135" s="105"/>
      <c r="BJ135" s="105"/>
      <c r="BK135" s="105"/>
      <c r="BL135" s="105"/>
      <c r="BM135" s="105"/>
      <c r="BN135" s="105"/>
      <c r="BO135" s="105"/>
      <c r="BP135" s="105"/>
      <c r="BQ135" s="105"/>
      <c r="BR135" s="105"/>
      <c r="BS135" s="105"/>
      <c r="BT135" s="105"/>
      <c r="BU135" s="105"/>
      <c r="BV135" s="105"/>
      <c r="BW135" s="105"/>
      <c r="BX135" s="105"/>
      <c r="BY135" s="105"/>
      <c r="BZ135" s="105"/>
      <c r="CA135" s="105"/>
      <c r="CB135" s="105"/>
      <c r="CC135" s="105"/>
      <c r="CD135" s="105"/>
      <c r="CE135" s="105"/>
      <c r="CF135" s="105"/>
      <c r="CG135" s="105"/>
      <c r="CH135" s="105"/>
      <c r="CI135" s="105"/>
      <c r="CJ135" s="105"/>
      <c r="CK135" s="105"/>
      <c r="CL135" s="105"/>
      <c r="CM135" s="105"/>
      <c r="CN135" s="105"/>
      <c r="CO135" s="105"/>
      <c r="CP135" s="105"/>
      <c r="CQ135" s="105"/>
      <c r="CR135" s="105"/>
      <c r="CS135" s="105"/>
      <c r="CT135" s="105"/>
      <c r="CU135" s="105"/>
      <c r="CV135" s="105"/>
      <c r="CW135" s="105"/>
      <c r="CX135" s="105"/>
      <c r="CY135" s="105"/>
      <c r="CZ135" s="105"/>
      <c r="DA135" s="105"/>
      <c r="DB135" s="105"/>
      <c r="DC135" s="105"/>
      <c r="DD135" s="105"/>
      <c r="DE135" s="105"/>
      <c r="DF135" s="105"/>
      <c r="DG135" s="105"/>
      <c r="DH135" s="105"/>
      <c r="DI135" s="105"/>
      <c r="DJ135" s="105"/>
      <c r="DK135" s="105"/>
      <c r="DL135" s="105"/>
      <c r="DM135" s="105"/>
      <c r="DN135" s="105"/>
      <c r="DO135" s="105"/>
      <c r="DP135" s="105"/>
      <c r="DQ135" s="105"/>
      <c r="DR135" s="105"/>
      <c r="DS135" s="105"/>
      <c r="DT135" s="105"/>
      <c r="DU135" s="105"/>
      <c r="DV135" s="105"/>
      <c r="DW135" s="105"/>
      <c r="DX135" s="105"/>
      <c r="DY135" s="105"/>
      <c r="DZ135" s="105"/>
      <c r="EA135" s="105"/>
      <c r="EB135" s="105"/>
      <c r="EC135" s="105"/>
      <c r="ED135" s="105"/>
      <c r="EE135" s="105"/>
      <c r="EF135" s="105"/>
      <c r="EG135" s="105"/>
      <c r="EH135" s="105"/>
      <c r="EI135" s="105"/>
      <c r="EJ135" s="105"/>
      <c r="EK135" s="105"/>
      <c r="EL135" s="105"/>
      <c r="EM135" s="105"/>
      <c r="EN135" s="105"/>
      <c r="EO135" s="105"/>
      <c r="EP135" s="105"/>
      <c r="EQ135" s="105"/>
      <c r="ER135" s="105"/>
      <c r="ES135" s="105"/>
      <c r="ET135" s="105"/>
      <c r="EU135" s="105"/>
      <c r="EV135" s="105"/>
      <c r="EW135" s="105"/>
      <c r="EX135" s="105"/>
      <c r="EY135" s="105"/>
      <c r="EZ135" s="105"/>
      <c r="FA135" s="105"/>
      <c r="FB135" s="105"/>
      <c r="FC135" s="105"/>
      <c r="FD135" s="105"/>
      <c r="FE135" s="105"/>
      <c r="FF135" s="105"/>
      <c r="FG135" s="105"/>
      <c r="FH135" s="105"/>
      <c r="FI135" s="105"/>
      <c r="FJ135" s="105"/>
      <c r="FK135" s="105"/>
      <c r="FL135" s="105"/>
    </row>
    <row r="136" spans="11:168">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c r="AG136" s="105"/>
      <c r="AH136" s="105"/>
      <c r="AI136" s="105"/>
      <c r="AJ136" s="105"/>
      <c r="AK136" s="105"/>
      <c r="AL136" s="105"/>
      <c r="AM136" s="105"/>
      <c r="AN136" s="105"/>
      <c r="AO136" s="105"/>
      <c r="AP136" s="105"/>
      <c r="AQ136" s="105"/>
      <c r="AR136" s="105"/>
      <c r="AS136" s="105"/>
      <c r="AT136" s="105"/>
      <c r="AU136" s="105"/>
      <c r="AV136" s="105"/>
      <c r="AW136" s="105"/>
      <c r="AX136" s="105"/>
      <c r="AY136" s="105"/>
      <c r="AZ136" s="105"/>
      <c r="BA136" s="105"/>
      <c r="BB136" s="105"/>
      <c r="BC136" s="105"/>
      <c r="BD136" s="105"/>
      <c r="BE136" s="105"/>
      <c r="BF136" s="105"/>
      <c r="BG136" s="105"/>
      <c r="BH136" s="105"/>
      <c r="BI136" s="105"/>
      <c r="BJ136" s="105"/>
      <c r="BK136" s="105"/>
      <c r="BL136" s="105"/>
      <c r="BM136" s="105"/>
      <c r="BN136" s="105"/>
      <c r="BO136" s="105"/>
      <c r="BP136" s="105"/>
      <c r="BQ136" s="105"/>
      <c r="BR136" s="105"/>
      <c r="BS136" s="105"/>
      <c r="BT136" s="105"/>
      <c r="BU136" s="105"/>
      <c r="BV136" s="105"/>
      <c r="BW136" s="105"/>
      <c r="BX136" s="105"/>
      <c r="BY136" s="105"/>
      <c r="BZ136" s="105"/>
      <c r="CA136" s="105"/>
      <c r="CB136" s="105"/>
      <c r="CC136" s="105"/>
      <c r="CD136" s="105"/>
      <c r="CE136" s="105"/>
      <c r="CF136" s="105"/>
      <c r="CG136" s="105"/>
      <c r="CH136" s="105"/>
      <c r="CI136" s="105"/>
      <c r="CJ136" s="105"/>
      <c r="CK136" s="105"/>
      <c r="CL136" s="105"/>
      <c r="CM136" s="105"/>
      <c r="CN136" s="105"/>
      <c r="CO136" s="105"/>
      <c r="CP136" s="105"/>
      <c r="CQ136" s="105"/>
      <c r="CR136" s="105"/>
      <c r="CS136" s="105"/>
      <c r="CT136" s="105"/>
      <c r="CU136" s="105"/>
      <c r="CV136" s="105"/>
      <c r="CW136" s="105"/>
      <c r="CX136" s="105"/>
      <c r="CY136" s="105"/>
      <c r="CZ136" s="105"/>
      <c r="DA136" s="105"/>
      <c r="DB136" s="105"/>
      <c r="DC136" s="105"/>
      <c r="DD136" s="105"/>
      <c r="DE136" s="105"/>
      <c r="DF136" s="105"/>
      <c r="DG136" s="105"/>
      <c r="DH136" s="105"/>
      <c r="DI136" s="105"/>
      <c r="DJ136" s="105"/>
      <c r="DK136" s="105"/>
      <c r="DL136" s="105"/>
      <c r="DM136" s="105"/>
      <c r="DN136" s="105"/>
      <c r="DO136" s="105"/>
      <c r="DP136" s="105"/>
      <c r="DQ136" s="105"/>
      <c r="DR136" s="105"/>
      <c r="DS136" s="105"/>
      <c r="DT136" s="105"/>
      <c r="DU136" s="105"/>
      <c r="DV136" s="105"/>
      <c r="DW136" s="105"/>
      <c r="DX136" s="105"/>
      <c r="DY136" s="105"/>
      <c r="DZ136" s="105"/>
      <c r="EA136" s="105"/>
      <c r="EB136" s="105"/>
      <c r="EC136" s="105"/>
      <c r="ED136" s="105"/>
      <c r="EE136" s="105"/>
      <c r="EF136" s="105"/>
      <c r="EG136" s="105"/>
      <c r="EH136" s="105"/>
      <c r="EI136" s="105"/>
      <c r="EJ136" s="105"/>
      <c r="EK136" s="105"/>
      <c r="EL136" s="105"/>
      <c r="EM136" s="105"/>
      <c r="EN136" s="105"/>
      <c r="EO136" s="105"/>
      <c r="EP136" s="105"/>
      <c r="EQ136" s="105"/>
      <c r="ER136" s="105"/>
      <c r="ES136" s="105"/>
      <c r="ET136" s="105"/>
      <c r="EU136" s="105"/>
      <c r="EV136" s="105"/>
      <c r="EW136" s="105"/>
      <c r="EX136" s="105"/>
      <c r="EY136" s="105"/>
      <c r="EZ136" s="105"/>
      <c r="FA136" s="105"/>
      <c r="FB136" s="105"/>
      <c r="FC136" s="105"/>
      <c r="FD136" s="105"/>
      <c r="FE136" s="105"/>
      <c r="FF136" s="105"/>
      <c r="FG136" s="105"/>
      <c r="FH136" s="105"/>
      <c r="FI136" s="105"/>
      <c r="FJ136" s="105"/>
      <c r="FK136" s="105"/>
      <c r="FL136" s="105"/>
    </row>
    <row r="137" spans="11:168">
      <c r="K137" s="105"/>
      <c r="L137" s="105"/>
      <c r="M137" s="105"/>
      <c r="N137" s="105"/>
      <c r="O137" s="105"/>
      <c r="P137" s="105"/>
      <c r="Q137" s="105"/>
      <c r="R137" s="105"/>
      <c r="S137" s="105"/>
      <c r="T137" s="105"/>
      <c r="U137" s="105"/>
      <c r="V137" s="105"/>
      <c r="W137" s="105"/>
      <c r="X137" s="105"/>
      <c r="Y137" s="105"/>
      <c r="Z137" s="105"/>
      <c r="AA137" s="105"/>
      <c r="AB137" s="105"/>
      <c r="AC137" s="105"/>
      <c r="AD137" s="105"/>
      <c r="AE137" s="105"/>
      <c r="AF137" s="105"/>
      <c r="AG137" s="105"/>
      <c r="AH137" s="105"/>
      <c r="AI137" s="105"/>
      <c r="AJ137" s="105"/>
      <c r="AK137" s="105"/>
      <c r="AL137" s="105"/>
      <c r="AM137" s="105"/>
      <c r="AN137" s="105"/>
      <c r="AO137" s="105"/>
      <c r="AP137" s="105"/>
      <c r="AQ137" s="105"/>
      <c r="AR137" s="105"/>
      <c r="AS137" s="105"/>
      <c r="AT137" s="105"/>
      <c r="AU137" s="105"/>
      <c r="AV137" s="105"/>
      <c r="AW137" s="105"/>
      <c r="AX137" s="105"/>
      <c r="AY137" s="105"/>
      <c r="AZ137" s="105"/>
      <c r="BA137" s="105"/>
      <c r="BB137" s="105"/>
      <c r="BC137" s="105"/>
      <c r="BD137" s="105"/>
      <c r="BE137" s="105"/>
      <c r="BF137" s="105"/>
      <c r="BG137" s="105"/>
      <c r="BH137" s="105"/>
      <c r="BI137" s="105"/>
      <c r="BJ137" s="105"/>
      <c r="BK137" s="105"/>
      <c r="BL137" s="105"/>
      <c r="BM137" s="105"/>
      <c r="BN137" s="105"/>
      <c r="BO137" s="105"/>
      <c r="BP137" s="105"/>
      <c r="BQ137" s="105"/>
      <c r="BR137" s="105"/>
      <c r="BS137" s="105"/>
      <c r="BT137" s="105"/>
      <c r="BU137" s="105"/>
      <c r="BV137" s="105"/>
      <c r="BW137" s="105"/>
      <c r="BX137" s="105"/>
      <c r="BY137" s="105"/>
      <c r="BZ137" s="105"/>
      <c r="CA137" s="105"/>
      <c r="CB137" s="105"/>
      <c r="CC137" s="105"/>
      <c r="CD137" s="105"/>
      <c r="CE137" s="105"/>
      <c r="CF137" s="105"/>
      <c r="CG137" s="105"/>
      <c r="CH137" s="105"/>
      <c r="CI137" s="105"/>
      <c r="CJ137" s="105"/>
      <c r="CK137" s="105"/>
      <c r="CL137" s="105"/>
      <c r="CM137" s="105"/>
      <c r="CN137" s="105"/>
      <c r="CO137" s="105"/>
      <c r="CP137" s="105"/>
      <c r="CQ137" s="105"/>
      <c r="CR137" s="105"/>
      <c r="CS137" s="105"/>
      <c r="CT137" s="105"/>
      <c r="CU137" s="105"/>
      <c r="CV137" s="105"/>
      <c r="CW137" s="105"/>
      <c r="CX137" s="105"/>
      <c r="CY137" s="105"/>
      <c r="CZ137" s="105"/>
      <c r="DA137" s="105"/>
      <c r="DB137" s="105"/>
      <c r="DC137" s="105"/>
      <c r="DD137" s="105"/>
      <c r="DE137" s="105"/>
      <c r="DF137" s="105"/>
      <c r="DG137" s="105"/>
      <c r="DH137" s="105"/>
      <c r="DI137" s="105"/>
      <c r="DJ137" s="105"/>
      <c r="DK137" s="105"/>
      <c r="DL137" s="105"/>
      <c r="DM137" s="105"/>
      <c r="DN137" s="105"/>
      <c r="DO137" s="105"/>
      <c r="DP137" s="105"/>
      <c r="DQ137" s="105"/>
      <c r="DR137" s="105"/>
      <c r="DS137" s="105"/>
      <c r="DT137" s="105"/>
      <c r="DU137" s="105"/>
      <c r="DV137" s="105"/>
      <c r="DW137" s="105"/>
      <c r="DX137" s="105"/>
      <c r="DY137" s="105"/>
      <c r="DZ137" s="105"/>
      <c r="EA137" s="105"/>
      <c r="EB137" s="105"/>
      <c r="EC137" s="105"/>
      <c r="ED137" s="105"/>
      <c r="EE137" s="105"/>
      <c r="EF137" s="105"/>
      <c r="EG137" s="105"/>
      <c r="EH137" s="105"/>
      <c r="EI137" s="105"/>
      <c r="EJ137" s="105"/>
      <c r="EK137" s="105"/>
      <c r="EL137" s="105"/>
      <c r="EM137" s="105"/>
      <c r="EN137" s="105"/>
      <c r="EO137" s="105"/>
      <c r="EP137" s="105"/>
      <c r="EQ137" s="105"/>
      <c r="ER137" s="105"/>
      <c r="ES137" s="105"/>
      <c r="ET137" s="105"/>
      <c r="EU137" s="105"/>
      <c r="EV137" s="105"/>
      <c r="EW137" s="105"/>
      <c r="EX137" s="105"/>
      <c r="EY137" s="105"/>
      <c r="EZ137" s="105"/>
      <c r="FA137" s="105"/>
      <c r="FB137" s="105"/>
      <c r="FC137" s="105"/>
      <c r="FD137" s="105"/>
      <c r="FE137" s="105"/>
      <c r="FF137" s="105"/>
      <c r="FG137" s="105"/>
      <c r="FH137" s="105"/>
      <c r="FI137" s="105"/>
      <c r="FJ137" s="105"/>
      <c r="FK137" s="105"/>
      <c r="FL137" s="105"/>
    </row>
    <row r="138" spans="11:168">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c r="AG138" s="105"/>
      <c r="AH138" s="105"/>
      <c r="AI138" s="105"/>
      <c r="AJ138" s="105"/>
      <c r="AK138" s="105"/>
      <c r="AL138" s="105"/>
      <c r="AM138" s="105"/>
      <c r="AN138" s="105"/>
      <c r="AO138" s="105"/>
      <c r="AP138" s="105"/>
      <c r="AQ138" s="105"/>
      <c r="AR138" s="105"/>
      <c r="AS138" s="105"/>
      <c r="AT138" s="105"/>
      <c r="AU138" s="105"/>
      <c r="AV138" s="105"/>
      <c r="AW138" s="105"/>
      <c r="AX138" s="105"/>
      <c r="AY138" s="105"/>
      <c r="AZ138" s="105"/>
      <c r="BA138" s="105"/>
      <c r="BB138" s="105"/>
      <c r="BC138" s="105"/>
      <c r="BD138" s="105"/>
      <c r="BE138" s="105"/>
      <c r="BF138" s="105"/>
      <c r="BG138" s="105"/>
      <c r="BH138" s="105"/>
      <c r="BI138" s="105"/>
      <c r="BJ138" s="105"/>
      <c r="BK138" s="105"/>
      <c r="BL138" s="105"/>
      <c r="BM138" s="105"/>
      <c r="BN138" s="105"/>
      <c r="BO138" s="105"/>
      <c r="BP138" s="105"/>
      <c r="BQ138" s="105"/>
      <c r="BR138" s="105"/>
      <c r="BS138" s="105"/>
      <c r="BT138" s="105"/>
      <c r="BU138" s="105"/>
      <c r="BV138" s="105"/>
      <c r="BW138" s="105"/>
      <c r="BX138" s="105"/>
      <c r="BY138" s="105"/>
      <c r="BZ138" s="105"/>
      <c r="CA138" s="105"/>
      <c r="CB138" s="105"/>
      <c r="CC138" s="105"/>
      <c r="CD138" s="105"/>
      <c r="CE138" s="105"/>
      <c r="CF138" s="105"/>
      <c r="CG138" s="105"/>
      <c r="CH138" s="105"/>
      <c r="CI138" s="105"/>
      <c r="CJ138" s="105"/>
      <c r="CK138" s="105"/>
      <c r="CL138" s="105"/>
      <c r="CM138" s="105"/>
      <c r="CN138" s="105"/>
      <c r="CO138" s="105"/>
      <c r="CP138" s="105"/>
      <c r="CQ138" s="105"/>
      <c r="CR138" s="105"/>
      <c r="CS138" s="105"/>
      <c r="CT138" s="105"/>
      <c r="CU138" s="105"/>
      <c r="CV138" s="105"/>
      <c r="CW138" s="105"/>
      <c r="CX138" s="105"/>
      <c r="CY138" s="105"/>
      <c r="CZ138" s="105"/>
      <c r="DA138" s="105"/>
      <c r="DB138" s="105"/>
      <c r="DC138" s="105"/>
      <c r="DD138" s="105"/>
      <c r="DE138" s="105"/>
      <c r="DF138" s="105"/>
      <c r="DG138" s="105"/>
      <c r="DH138" s="105"/>
      <c r="DI138" s="105"/>
      <c r="DJ138" s="105"/>
      <c r="DK138" s="105"/>
      <c r="DL138" s="105"/>
      <c r="DM138" s="105"/>
      <c r="DN138" s="105"/>
      <c r="DO138" s="105"/>
      <c r="DP138" s="105"/>
      <c r="DQ138" s="105"/>
      <c r="DR138" s="105"/>
      <c r="DS138" s="105"/>
      <c r="DT138" s="105"/>
      <c r="DU138" s="105"/>
      <c r="DV138" s="105"/>
      <c r="DW138" s="105"/>
      <c r="DX138" s="105"/>
      <c r="DY138" s="105"/>
      <c r="DZ138" s="105"/>
      <c r="EA138" s="105"/>
      <c r="EB138" s="105"/>
      <c r="EC138" s="105"/>
      <c r="ED138" s="105"/>
      <c r="EE138" s="105"/>
      <c r="EF138" s="105"/>
      <c r="EG138" s="105"/>
      <c r="EH138" s="105"/>
      <c r="EI138" s="105"/>
      <c r="EJ138" s="105"/>
      <c r="EK138" s="105"/>
      <c r="EL138" s="105"/>
      <c r="EM138" s="105"/>
      <c r="EN138" s="105"/>
      <c r="EO138" s="105"/>
      <c r="EP138" s="105"/>
      <c r="EQ138" s="105"/>
      <c r="ER138" s="105"/>
      <c r="ES138" s="105"/>
      <c r="ET138" s="105"/>
      <c r="EU138" s="105"/>
      <c r="EV138" s="105"/>
      <c r="EW138" s="105"/>
      <c r="EX138" s="105"/>
      <c r="EY138" s="105"/>
      <c r="EZ138" s="105"/>
      <c r="FA138" s="105"/>
      <c r="FB138" s="105"/>
      <c r="FC138" s="105"/>
      <c r="FD138" s="105"/>
      <c r="FE138" s="105"/>
      <c r="FF138" s="105"/>
      <c r="FG138" s="105"/>
      <c r="FH138" s="105"/>
      <c r="FI138" s="105"/>
      <c r="FJ138" s="105"/>
      <c r="FK138" s="105"/>
      <c r="FL138" s="105"/>
    </row>
    <row r="139" spans="11:168">
      <c r="K139" s="105"/>
      <c r="L139" s="105"/>
      <c r="M139" s="105"/>
      <c r="N139" s="105"/>
      <c r="O139" s="105"/>
      <c r="P139" s="105"/>
      <c r="Q139" s="105"/>
      <c r="R139" s="105"/>
      <c r="S139" s="105"/>
      <c r="T139" s="105"/>
      <c r="U139" s="105"/>
      <c r="V139" s="105"/>
      <c r="W139" s="105"/>
      <c r="X139" s="105"/>
      <c r="Y139" s="105"/>
      <c r="Z139" s="105"/>
      <c r="AA139" s="105"/>
      <c r="AB139" s="105"/>
      <c r="AC139" s="105"/>
      <c r="AD139" s="105"/>
      <c r="AE139" s="105"/>
      <c r="AF139" s="105"/>
      <c r="AG139" s="105"/>
      <c r="AH139" s="105"/>
      <c r="AI139" s="105"/>
      <c r="AJ139" s="105"/>
      <c r="AK139" s="105"/>
      <c r="AL139" s="105"/>
      <c r="AM139" s="105"/>
      <c r="AN139" s="105"/>
      <c r="AO139" s="105"/>
      <c r="AP139" s="105"/>
      <c r="AQ139" s="105"/>
      <c r="AR139" s="105"/>
      <c r="AS139" s="105"/>
      <c r="AT139" s="105"/>
      <c r="AU139" s="105"/>
      <c r="AV139" s="105"/>
      <c r="AW139" s="105"/>
      <c r="AX139" s="105"/>
      <c r="AY139" s="105"/>
      <c r="AZ139" s="105"/>
      <c r="BA139" s="105"/>
      <c r="BB139" s="105"/>
      <c r="BC139" s="105"/>
      <c r="BD139" s="105"/>
      <c r="BE139" s="105"/>
      <c r="BF139" s="105"/>
      <c r="BG139" s="105"/>
      <c r="BH139" s="105"/>
      <c r="BI139" s="105"/>
      <c r="BJ139" s="105"/>
      <c r="BK139" s="105"/>
      <c r="BL139" s="105"/>
      <c r="BM139" s="105"/>
      <c r="BN139" s="105"/>
      <c r="BO139" s="105"/>
      <c r="BP139" s="105"/>
      <c r="BQ139" s="105"/>
      <c r="BR139" s="105"/>
      <c r="BS139" s="105"/>
      <c r="BT139" s="105"/>
      <c r="BU139" s="105"/>
      <c r="BV139" s="105"/>
      <c r="BW139" s="105"/>
      <c r="BX139" s="105"/>
      <c r="BY139" s="105"/>
      <c r="BZ139" s="105"/>
      <c r="CA139" s="105"/>
      <c r="CB139" s="105"/>
      <c r="CC139" s="105"/>
      <c r="CD139" s="105"/>
      <c r="CE139" s="105"/>
      <c r="CF139" s="105"/>
      <c r="CG139" s="105"/>
      <c r="CH139" s="105"/>
      <c r="CI139" s="105"/>
      <c r="CJ139" s="105"/>
      <c r="CK139" s="105"/>
      <c r="CL139" s="105"/>
      <c r="CM139" s="105"/>
      <c r="CN139" s="105"/>
      <c r="CO139" s="105"/>
      <c r="CP139" s="105"/>
      <c r="CQ139" s="105"/>
      <c r="CR139" s="105"/>
      <c r="CS139" s="105"/>
      <c r="CT139" s="105"/>
      <c r="CU139" s="105"/>
      <c r="CV139" s="105"/>
      <c r="CW139" s="105"/>
      <c r="CX139" s="105"/>
      <c r="CY139" s="105"/>
      <c r="CZ139" s="105"/>
      <c r="DA139" s="105"/>
      <c r="DB139" s="105"/>
      <c r="DC139" s="105"/>
      <c r="DD139" s="105"/>
      <c r="DE139" s="105"/>
      <c r="DF139" s="105"/>
      <c r="DG139" s="105"/>
      <c r="DH139" s="105"/>
      <c r="DI139" s="105"/>
      <c r="DJ139" s="105"/>
      <c r="DK139" s="105"/>
      <c r="DL139" s="105"/>
      <c r="DM139" s="105"/>
      <c r="DN139" s="105"/>
      <c r="DO139" s="105"/>
      <c r="DP139" s="105"/>
      <c r="DQ139" s="105"/>
      <c r="DR139" s="105"/>
      <c r="DS139" s="105"/>
      <c r="DT139" s="105"/>
      <c r="DU139" s="105"/>
      <c r="DV139" s="105"/>
      <c r="DW139" s="105"/>
      <c r="DX139" s="105"/>
      <c r="DY139" s="105"/>
      <c r="DZ139" s="105"/>
      <c r="EA139" s="105"/>
      <c r="EB139" s="105"/>
      <c r="EC139" s="105"/>
      <c r="ED139" s="105"/>
      <c r="EE139" s="105"/>
      <c r="EF139" s="105"/>
      <c r="EG139" s="105"/>
      <c r="EH139" s="105"/>
      <c r="EI139" s="105"/>
      <c r="EJ139" s="105"/>
      <c r="EK139" s="105"/>
      <c r="EL139" s="105"/>
      <c r="EM139" s="105"/>
      <c r="EN139" s="105"/>
      <c r="EO139" s="105"/>
      <c r="EP139" s="105"/>
      <c r="EQ139" s="105"/>
      <c r="ER139" s="105"/>
      <c r="ES139" s="105"/>
      <c r="ET139" s="105"/>
      <c r="EU139" s="105"/>
      <c r="EV139" s="105"/>
      <c r="EW139" s="105"/>
      <c r="EX139" s="105"/>
      <c r="EY139" s="105"/>
      <c r="EZ139" s="105"/>
      <c r="FA139" s="105"/>
      <c r="FB139" s="105"/>
      <c r="FC139" s="105"/>
      <c r="FD139" s="105"/>
      <c r="FE139" s="105"/>
      <c r="FF139" s="105"/>
      <c r="FG139" s="105"/>
      <c r="FH139" s="105"/>
      <c r="FI139" s="105"/>
      <c r="FJ139" s="105"/>
      <c r="FK139" s="105"/>
      <c r="FL139" s="105"/>
    </row>
    <row r="140" spans="11:168">
      <c r="K140" s="105"/>
      <c r="L140" s="105"/>
      <c r="M140" s="105"/>
      <c r="N140" s="105"/>
      <c r="O140" s="105"/>
      <c r="P140" s="105"/>
      <c r="Q140" s="105"/>
      <c r="R140" s="105"/>
      <c r="S140" s="105"/>
      <c r="T140" s="105"/>
      <c r="U140" s="105"/>
      <c r="V140" s="105"/>
      <c r="W140" s="105"/>
      <c r="X140" s="105"/>
      <c r="Y140" s="105"/>
      <c r="Z140" s="105"/>
      <c r="AA140" s="105"/>
      <c r="AB140" s="105"/>
      <c r="AC140" s="105"/>
      <c r="AD140" s="105"/>
      <c r="AE140" s="105"/>
      <c r="AF140" s="105"/>
      <c r="AG140" s="105"/>
      <c r="AH140" s="105"/>
      <c r="AI140" s="105"/>
      <c r="AJ140" s="105"/>
      <c r="AK140" s="105"/>
      <c r="AL140" s="105"/>
      <c r="AM140" s="105"/>
      <c r="AN140" s="105"/>
      <c r="AO140" s="105"/>
      <c r="AP140" s="105"/>
      <c r="AQ140" s="105"/>
      <c r="AR140" s="105"/>
      <c r="AS140" s="105"/>
      <c r="AT140" s="105"/>
      <c r="AU140" s="105"/>
      <c r="AV140" s="105"/>
      <c r="AW140" s="105"/>
      <c r="AX140" s="105"/>
      <c r="AY140" s="105"/>
      <c r="AZ140" s="105"/>
      <c r="BA140" s="105"/>
      <c r="BB140" s="105"/>
      <c r="BC140" s="105"/>
      <c r="BD140" s="105"/>
      <c r="BE140" s="105"/>
      <c r="BF140" s="105"/>
      <c r="BG140" s="105"/>
      <c r="BH140" s="105"/>
      <c r="BI140" s="105"/>
      <c r="BJ140" s="105"/>
      <c r="BK140" s="105"/>
      <c r="BL140" s="105"/>
      <c r="BM140" s="105"/>
      <c r="BN140" s="105"/>
      <c r="BO140" s="105"/>
      <c r="BP140" s="105"/>
      <c r="BQ140" s="105"/>
      <c r="BR140" s="105"/>
      <c r="BS140" s="105"/>
      <c r="BT140" s="105"/>
      <c r="BU140" s="105"/>
      <c r="BV140" s="105"/>
      <c r="BW140" s="105"/>
      <c r="BX140" s="105"/>
      <c r="BY140" s="105"/>
      <c r="BZ140" s="105"/>
      <c r="CA140" s="105"/>
      <c r="CB140" s="105"/>
      <c r="CC140" s="105"/>
      <c r="CD140" s="105"/>
      <c r="CE140" s="105"/>
      <c r="CF140" s="105"/>
      <c r="CG140" s="105"/>
      <c r="CH140" s="105"/>
      <c r="CI140" s="105"/>
      <c r="CJ140" s="105"/>
      <c r="CK140" s="105"/>
      <c r="CL140" s="105"/>
      <c r="CM140" s="105"/>
      <c r="CN140" s="105"/>
      <c r="CO140" s="105"/>
      <c r="CP140" s="105"/>
      <c r="CQ140" s="105"/>
      <c r="CR140" s="105"/>
      <c r="CS140" s="105"/>
      <c r="CT140" s="105"/>
      <c r="CU140" s="105"/>
      <c r="CV140" s="105"/>
      <c r="CW140" s="105"/>
      <c r="CX140" s="105"/>
      <c r="CY140" s="105"/>
      <c r="CZ140" s="105"/>
      <c r="DA140" s="105"/>
      <c r="DB140" s="105"/>
      <c r="DC140" s="105"/>
      <c r="DD140" s="105"/>
      <c r="DE140" s="105"/>
      <c r="DF140" s="105"/>
      <c r="DG140" s="105"/>
      <c r="DH140" s="105"/>
      <c r="DI140" s="105"/>
      <c r="DJ140" s="105"/>
      <c r="DK140" s="105"/>
      <c r="DL140" s="105"/>
      <c r="DM140" s="105"/>
      <c r="DN140" s="105"/>
      <c r="DO140" s="105"/>
      <c r="DP140" s="105"/>
      <c r="DQ140" s="105"/>
      <c r="DR140" s="105"/>
      <c r="DS140" s="105"/>
      <c r="DT140" s="105"/>
      <c r="DU140" s="105"/>
      <c r="DV140" s="105"/>
      <c r="DW140" s="105"/>
      <c r="DX140" s="105"/>
      <c r="DY140" s="105"/>
      <c r="DZ140" s="105"/>
      <c r="EA140" s="105"/>
      <c r="EB140" s="105"/>
      <c r="EC140" s="105"/>
      <c r="ED140" s="105"/>
      <c r="EE140" s="105"/>
      <c r="EF140" s="105"/>
      <c r="EG140" s="105"/>
      <c r="EH140" s="105"/>
      <c r="EI140" s="105"/>
      <c r="EJ140" s="105"/>
      <c r="EK140" s="105"/>
      <c r="EL140" s="105"/>
      <c r="EM140" s="105"/>
      <c r="EN140" s="105"/>
      <c r="EO140" s="105"/>
      <c r="EP140" s="105"/>
      <c r="EQ140" s="105"/>
      <c r="ER140" s="105"/>
      <c r="ES140" s="105"/>
      <c r="ET140" s="105"/>
      <c r="EU140" s="105"/>
      <c r="EV140" s="105"/>
      <c r="EW140" s="105"/>
      <c r="EX140" s="105"/>
      <c r="EY140" s="105"/>
      <c r="EZ140" s="105"/>
      <c r="FA140" s="105"/>
      <c r="FB140" s="105"/>
      <c r="FC140" s="105"/>
      <c r="FD140" s="105"/>
      <c r="FE140" s="105"/>
      <c r="FF140" s="105"/>
      <c r="FG140" s="105"/>
      <c r="FH140" s="105"/>
      <c r="FI140" s="105"/>
      <c r="FJ140" s="105"/>
      <c r="FK140" s="105"/>
      <c r="FL140" s="105"/>
    </row>
    <row r="141" spans="11:168">
      <c r="K141" s="105"/>
      <c r="L141" s="105"/>
      <c r="M141" s="105"/>
      <c r="N141" s="105"/>
      <c r="O141" s="105"/>
      <c r="P141" s="105"/>
      <c r="Q141" s="105"/>
      <c r="R141" s="105"/>
      <c r="S141" s="105"/>
      <c r="T141" s="105"/>
      <c r="U141" s="105"/>
      <c r="V141" s="105"/>
      <c r="W141" s="105"/>
      <c r="X141" s="105"/>
      <c r="Y141" s="105"/>
      <c r="Z141" s="105"/>
      <c r="AA141" s="105"/>
      <c r="AB141" s="105"/>
      <c r="AC141" s="105"/>
      <c r="AD141" s="105"/>
      <c r="AE141" s="105"/>
      <c r="AF141" s="105"/>
      <c r="AG141" s="105"/>
      <c r="AH141" s="105"/>
      <c r="AI141" s="105"/>
      <c r="AJ141" s="105"/>
      <c r="AK141" s="105"/>
      <c r="AL141" s="105"/>
      <c r="AM141" s="105"/>
      <c r="AN141" s="105"/>
      <c r="AO141" s="105"/>
      <c r="AP141" s="105"/>
      <c r="AQ141" s="105"/>
      <c r="AR141" s="105"/>
      <c r="AS141" s="105"/>
      <c r="AT141" s="105"/>
      <c r="AU141" s="105"/>
      <c r="AV141" s="105"/>
      <c r="AW141" s="105"/>
      <c r="AX141" s="105"/>
      <c r="AY141" s="105"/>
      <c r="AZ141" s="105"/>
      <c r="BA141" s="105"/>
      <c r="BB141" s="105"/>
      <c r="BC141" s="105"/>
      <c r="BD141" s="105"/>
      <c r="BE141" s="105"/>
      <c r="BF141" s="105"/>
      <c r="BG141" s="105"/>
      <c r="BH141" s="105"/>
      <c r="BI141" s="105"/>
      <c r="BJ141" s="105"/>
      <c r="BK141" s="105"/>
      <c r="BL141" s="105"/>
      <c r="BM141" s="105"/>
      <c r="BN141" s="105"/>
      <c r="BO141" s="105"/>
      <c r="BP141" s="105"/>
      <c r="BQ141" s="105"/>
      <c r="BR141" s="105"/>
      <c r="BS141" s="105"/>
      <c r="BT141" s="105"/>
      <c r="BU141" s="105"/>
      <c r="BV141" s="105"/>
      <c r="BW141" s="105"/>
      <c r="BX141" s="105"/>
      <c r="BY141" s="105"/>
      <c r="BZ141" s="105"/>
      <c r="CA141" s="105"/>
      <c r="CB141" s="105"/>
      <c r="CC141" s="105"/>
      <c r="CD141" s="105"/>
      <c r="CE141" s="105"/>
      <c r="CF141" s="105"/>
      <c r="CG141" s="105"/>
      <c r="CH141" s="105"/>
      <c r="CI141" s="105"/>
      <c r="CJ141" s="105"/>
      <c r="CK141" s="105"/>
      <c r="CL141" s="105"/>
      <c r="CM141" s="105"/>
      <c r="CN141" s="105"/>
      <c r="CO141" s="105"/>
      <c r="CP141" s="105"/>
      <c r="CQ141" s="105"/>
      <c r="CR141" s="105"/>
      <c r="CS141" s="105"/>
      <c r="CT141" s="105"/>
      <c r="CU141" s="105"/>
      <c r="CV141" s="105"/>
      <c r="CW141" s="105"/>
      <c r="CX141" s="105"/>
      <c r="CY141" s="105"/>
      <c r="CZ141" s="105"/>
      <c r="DA141" s="105"/>
      <c r="DB141" s="105"/>
      <c r="DC141" s="105"/>
      <c r="DD141" s="105"/>
      <c r="DE141" s="105"/>
      <c r="DF141" s="105"/>
      <c r="DG141" s="105"/>
      <c r="DH141" s="105"/>
      <c r="DI141" s="105"/>
      <c r="DJ141" s="105"/>
      <c r="DK141" s="105"/>
      <c r="DL141" s="105"/>
      <c r="DM141" s="105"/>
      <c r="DN141" s="105"/>
      <c r="DO141" s="105"/>
      <c r="DP141" s="105"/>
      <c r="DQ141" s="105"/>
      <c r="DR141" s="105"/>
      <c r="DS141" s="105"/>
      <c r="DT141" s="105"/>
      <c r="DU141" s="105"/>
      <c r="DV141" s="105"/>
      <c r="DW141" s="105"/>
      <c r="DX141" s="105"/>
      <c r="DY141" s="105"/>
      <c r="DZ141" s="105"/>
      <c r="EA141" s="105"/>
      <c r="EB141" s="105"/>
      <c r="EC141" s="105"/>
      <c r="ED141" s="105"/>
      <c r="EE141" s="105"/>
      <c r="EF141" s="105"/>
      <c r="EG141" s="105"/>
      <c r="EH141" s="105"/>
      <c r="EI141" s="105"/>
      <c r="EJ141" s="105"/>
      <c r="EK141" s="105"/>
      <c r="EL141" s="105"/>
      <c r="EM141" s="105"/>
      <c r="EN141" s="105"/>
      <c r="EO141" s="105"/>
      <c r="EP141" s="105"/>
      <c r="EQ141" s="105"/>
      <c r="ER141" s="105"/>
      <c r="ES141" s="105"/>
      <c r="ET141" s="105"/>
      <c r="EU141" s="105"/>
      <c r="EV141" s="105"/>
      <c r="EW141" s="105"/>
      <c r="EX141" s="105"/>
      <c r="EY141" s="105"/>
      <c r="EZ141" s="105"/>
      <c r="FA141" s="105"/>
      <c r="FB141" s="105"/>
      <c r="FC141" s="105"/>
      <c r="FD141" s="105"/>
      <c r="FE141" s="105"/>
      <c r="FF141" s="105"/>
      <c r="FG141" s="105"/>
      <c r="FH141" s="105"/>
      <c r="FI141" s="105"/>
      <c r="FJ141" s="105"/>
      <c r="FK141" s="105"/>
      <c r="FL141" s="105"/>
    </row>
    <row r="142" spans="11:168">
      <c r="K142" s="105"/>
      <c r="L142" s="105"/>
      <c r="M142" s="105"/>
      <c r="N142" s="105"/>
      <c r="O142" s="105"/>
      <c r="P142" s="105"/>
      <c r="Q142" s="105"/>
      <c r="R142" s="105"/>
      <c r="S142" s="105"/>
      <c r="T142" s="105"/>
      <c r="U142" s="105"/>
      <c r="V142" s="105"/>
      <c r="W142" s="105"/>
      <c r="X142" s="105"/>
      <c r="Y142" s="105"/>
      <c r="Z142" s="105"/>
      <c r="AA142" s="105"/>
      <c r="AB142" s="105"/>
      <c r="AC142" s="105"/>
      <c r="AD142" s="105"/>
      <c r="AE142" s="105"/>
      <c r="AF142" s="105"/>
      <c r="AG142" s="105"/>
      <c r="AH142" s="105"/>
      <c r="AI142" s="105"/>
      <c r="AJ142" s="105"/>
      <c r="AK142" s="105"/>
      <c r="AL142" s="105"/>
      <c r="AM142" s="105"/>
      <c r="AN142" s="105"/>
      <c r="AO142" s="105"/>
      <c r="AP142" s="105"/>
      <c r="AQ142" s="105"/>
      <c r="AR142" s="105"/>
      <c r="AS142" s="105"/>
      <c r="AT142" s="105"/>
      <c r="AU142" s="105"/>
      <c r="AV142" s="105"/>
      <c r="AW142" s="105"/>
      <c r="AX142" s="105"/>
      <c r="AY142" s="105"/>
      <c r="AZ142" s="105"/>
      <c r="BA142" s="105"/>
      <c r="BB142" s="105"/>
      <c r="BC142" s="105"/>
      <c r="BD142" s="105"/>
      <c r="BE142" s="105"/>
      <c r="BF142" s="105"/>
      <c r="BG142" s="105"/>
      <c r="BH142" s="105"/>
      <c r="BI142" s="105"/>
      <c r="BJ142" s="105"/>
      <c r="BK142" s="105"/>
      <c r="BL142" s="105"/>
      <c r="BM142" s="105"/>
      <c r="BN142" s="105"/>
      <c r="BO142" s="105"/>
      <c r="BP142" s="105"/>
      <c r="BQ142" s="105"/>
      <c r="BR142" s="105"/>
      <c r="BS142" s="105"/>
      <c r="BT142" s="105"/>
      <c r="BU142" s="105"/>
      <c r="BV142" s="105"/>
      <c r="BW142" s="105"/>
      <c r="BX142" s="105"/>
      <c r="BY142" s="105"/>
      <c r="BZ142" s="105"/>
      <c r="CA142" s="105"/>
      <c r="CB142" s="105"/>
      <c r="CC142" s="105"/>
      <c r="CD142" s="105"/>
      <c r="CE142" s="105"/>
      <c r="CF142" s="105"/>
      <c r="CG142" s="105"/>
      <c r="CH142" s="105"/>
      <c r="CI142" s="105"/>
      <c r="CJ142" s="105"/>
      <c r="CK142" s="105"/>
      <c r="CL142" s="105"/>
      <c r="CM142" s="105"/>
      <c r="CN142" s="105"/>
      <c r="CO142" s="105"/>
      <c r="CP142" s="105"/>
      <c r="CQ142" s="105"/>
      <c r="CR142" s="105"/>
      <c r="CS142" s="105"/>
      <c r="CT142" s="105"/>
      <c r="CU142" s="105"/>
      <c r="CV142" s="105"/>
      <c r="CW142" s="105"/>
      <c r="CX142" s="105"/>
      <c r="CY142" s="105"/>
      <c r="CZ142" s="105"/>
      <c r="DA142" s="105"/>
      <c r="DB142" s="105"/>
      <c r="DC142" s="105"/>
      <c r="DD142" s="105"/>
      <c r="DE142" s="105"/>
      <c r="DF142" s="105"/>
      <c r="DG142" s="105"/>
      <c r="DH142" s="105"/>
      <c r="DI142" s="105"/>
      <c r="DJ142" s="105"/>
      <c r="DK142" s="105"/>
      <c r="DL142" s="105"/>
      <c r="DM142" s="105"/>
      <c r="DN142" s="105"/>
      <c r="DO142" s="105"/>
      <c r="DP142" s="105"/>
      <c r="DQ142" s="105"/>
      <c r="DR142" s="105"/>
      <c r="DS142" s="105"/>
      <c r="DT142" s="105"/>
      <c r="DU142" s="105"/>
      <c r="DV142" s="105"/>
      <c r="DW142" s="105"/>
      <c r="DX142" s="105"/>
      <c r="DY142" s="105"/>
      <c r="DZ142" s="105"/>
      <c r="EA142" s="105"/>
      <c r="EB142" s="105"/>
      <c r="EC142" s="105"/>
      <c r="ED142" s="105"/>
      <c r="EE142" s="105"/>
      <c r="EF142" s="105"/>
      <c r="EG142" s="105"/>
      <c r="EH142" s="105"/>
      <c r="EI142" s="105"/>
      <c r="EJ142" s="105"/>
      <c r="EK142" s="105"/>
      <c r="EL142" s="105"/>
      <c r="EM142" s="105"/>
      <c r="EN142" s="105"/>
      <c r="EO142" s="105"/>
      <c r="EP142" s="105"/>
      <c r="EQ142" s="105"/>
      <c r="ER142" s="105"/>
      <c r="ES142" s="105"/>
      <c r="ET142" s="105"/>
      <c r="EU142" s="105"/>
      <c r="EV142" s="105"/>
      <c r="EW142" s="105"/>
      <c r="EX142" s="105"/>
      <c r="EY142" s="105"/>
      <c r="EZ142" s="105"/>
      <c r="FA142" s="105"/>
      <c r="FB142" s="105"/>
      <c r="FC142" s="105"/>
      <c r="FD142" s="105"/>
      <c r="FE142" s="105"/>
      <c r="FF142" s="105"/>
      <c r="FG142" s="105"/>
      <c r="FH142" s="105"/>
      <c r="FI142" s="105"/>
      <c r="FJ142" s="105"/>
      <c r="FK142" s="105"/>
      <c r="FL142" s="105"/>
    </row>
    <row r="143" spans="11:168">
      <c r="K143" s="105"/>
      <c r="L143" s="105"/>
      <c r="M143" s="105"/>
      <c r="N143" s="105"/>
      <c r="O143" s="105"/>
      <c r="P143" s="105"/>
      <c r="Q143" s="105"/>
      <c r="R143" s="105"/>
      <c r="S143" s="105"/>
      <c r="T143" s="105"/>
      <c r="U143" s="105"/>
      <c r="V143" s="105"/>
      <c r="W143" s="105"/>
      <c r="X143" s="105"/>
      <c r="Y143" s="105"/>
      <c r="Z143" s="105"/>
      <c r="AA143" s="105"/>
      <c r="AB143" s="105"/>
      <c r="AC143" s="105"/>
      <c r="AD143" s="105"/>
      <c r="AE143" s="105"/>
      <c r="AF143" s="105"/>
      <c r="AG143" s="105"/>
      <c r="AH143" s="105"/>
      <c r="AI143" s="105"/>
      <c r="AJ143" s="105"/>
      <c r="AK143" s="105"/>
      <c r="AL143" s="105"/>
      <c r="AM143" s="105"/>
      <c r="AN143" s="105"/>
      <c r="AO143" s="105"/>
      <c r="AP143" s="105"/>
      <c r="AQ143" s="105"/>
      <c r="AR143" s="105"/>
      <c r="AS143" s="105"/>
      <c r="AT143" s="105"/>
      <c r="AU143" s="105"/>
      <c r="AV143" s="105"/>
      <c r="AW143" s="105"/>
      <c r="AX143" s="105"/>
      <c r="AY143" s="105"/>
      <c r="AZ143" s="105"/>
      <c r="BA143" s="105"/>
      <c r="BB143" s="105"/>
      <c r="BC143" s="105"/>
      <c r="BD143" s="105"/>
      <c r="BE143" s="105"/>
      <c r="BF143" s="105"/>
      <c r="BG143" s="105"/>
      <c r="BH143" s="105"/>
      <c r="BI143" s="105"/>
      <c r="BJ143" s="105"/>
      <c r="BK143" s="105"/>
      <c r="BL143" s="105"/>
      <c r="BM143" s="105"/>
      <c r="BN143" s="105"/>
      <c r="BO143" s="105"/>
      <c r="BP143" s="105"/>
      <c r="BQ143" s="105"/>
      <c r="BR143" s="105"/>
      <c r="BS143" s="105"/>
      <c r="BT143" s="105"/>
      <c r="BU143" s="105"/>
      <c r="BV143" s="105"/>
      <c r="BW143" s="105"/>
      <c r="BX143" s="105"/>
      <c r="BY143" s="105"/>
      <c r="BZ143" s="105"/>
      <c r="CA143" s="105"/>
      <c r="CB143" s="105"/>
      <c r="CC143" s="105"/>
      <c r="CD143" s="105"/>
      <c r="CE143" s="105"/>
      <c r="CF143" s="105"/>
      <c r="CG143" s="105"/>
      <c r="CH143" s="105"/>
      <c r="CI143" s="105"/>
      <c r="CJ143" s="105"/>
      <c r="CK143" s="105"/>
      <c r="CL143" s="105"/>
      <c r="CM143" s="105"/>
      <c r="CN143" s="105"/>
      <c r="CO143" s="105"/>
      <c r="CP143" s="105"/>
      <c r="CQ143" s="105"/>
      <c r="CR143" s="105"/>
      <c r="CS143" s="105"/>
      <c r="CT143" s="105"/>
      <c r="CU143" s="105"/>
      <c r="CV143" s="105"/>
      <c r="CW143" s="105"/>
      <c r="CX143" s="105"/>
      <c r="CY143" s="105"/>
      <c r="CZ143" s="105"/>
      <c r="DA143" s="105"/>
      <c r="DB143" s="105"/>
      <c r="DC143" s="105"/>
      <c r="DD143" s="105"/>
      <c r="DE143" s="105"/>
      <c r="DF143" s="105"/>
      <c r="DG143" s="105"/>
      <c r="DH143" s="105"/>
      <c r="DI143" s="105"/>
      <c r="DJ143" s="105"/>
      <c r="DK143" s="105"/>
      <c r="DL143" s="105"/>
      <c r="DM143" s="105"/>
      <c r="DN143" s="105"/>
      <c r="DO143" s="105"/>
      <c r="DP143" s="105"/>
      <c r="DQ143" s="105"/>
      <c r="DR143" s="105"/>
      <c r="DS143" s="105"/>
      <c r="DT143" s="105"/>
      <c r="DU143" s="105"/>
      <c r="DV143" s="105"/>
      <c r="DW143" s="105"/>
      <c r="DX143" s="105"/>
      <c r="DY143" s="105"/>
      <c r="DZ143" s="105"/>
      <c r="EA143" s="105"/>
      <c r="EB143" s="105"/>
      <c r="EC143" s="105"/>
      <c r="ED143" s="105"/>
      <c r="EE143" s="105"/>
      <c r="EF143" s="105"/>
      <c r="EG143" s="105"/>
      <c r="EH143" s="105"/>
      <c r="EI143" s="105"/>
      <c r="EJ143" s="105"/>
      <c r="EK143" s="105"/>
      <c r="EL143" s="105"/>
      <c r="EM143" s="105"/>
      <c r="EN143" s="105"/>
      <c r="EO143" s="105"/>
      <c r="EP143" s="105"/>
      <c r="EQ143" s="105"/>
      <c r="ER143" s="105"/>
      <c r="ES143" s="105"/>
      <c r="ET143" s="105"/>
      <c r="EU143" s="105"/>
      <c r="EV143" s="105"/>
      <c r="EW143" s="105"/>
      <c r="EX143" s="105"/>
      <c r="EY143" s="105"/>
      <c r="EZ143" s="105"/>
      <c r="FA143" s="105"/>
      <c r="FB143" s="105"/>
      <c r="FC143" s="105"/>
      <c r="FD143" s="105"/>
      <c r="FE143" s="105"/>
      <c r="FF143" s="105"/>
      <c r="FG143" s="105"/>
      <c r="FH143" s="105"/>
      <c r="FI143" s="105"/>
      <c r="FJ143" s="105"/>
      <c r="FK143" s="105"/>
      <c r="FL143" s="105"/>
    </row>
    <row r="144" spans="11:168">
      <c r="K144" s="105"/>
      <c r="L144" s="105"/>
      <c r="M144" s="105"/>
      <c r="N144" s="105"/>
      <c r="O144" s="105"/>
      <c r="P144" s="105"/>
      <c r="Q144" s="105"/>
      <c r="R144" s="105"/>
      <c r="S144" s="105"/>
      <c r="T144" s="105"/>
      <c r="U144" s="105"/>
      <c r="V144" s="105"/>
      <c r="W144" s="105"/>
      <c r="X144" s="105"/>
      <c r="Y144" s="105"/>
      <c r="Z144" s="105"/>
      <c r="AA144" s="105"/>
      <c r="AB144" s="105"/>
      <c r="AC144" s="105"/>
      <c r="AD144" s="105"/>
      <c r="AE144" s="105"/>
      <c r="AF144" s="105"/>
      <c r="AG144" s="105"/>
      <c r="AH144" s="105"/>
      <c r="AI144" s="105"/>
      <c r="AJ144" s="105"/>
      <c r="AK144" s="105"/>
      <c r="AL144" s="105"/>
      <c r="AM144" s="105"/>
      <c r="AN144" s="105"/>
      <c r="AO144" s="105"/>
      <c r="AP144" s="105"/>
      <c r="AQ144" s="105"/>
      <c r="AR144" s="105"/>
      <c r="AS144" s="105"/>
      <c r="AT144" s="105"/>
      <c r="AU144" s="105"/>
      <c r="AV144" s="105"/>
      <c r="AW144" s="105"/>
      <c r="AX144" s="105"/>
      <c r="AY144" s="105"/>
      <c r="AZ144" s="105"/>
      <c r="BA144" s="105"/>
      <c r="BB144" s="105"/>
      <c r="BC144" s="105"/>
      <c r="BD144" s="105"/>
      <c r="BE144" s="105"/>
      <c r="BF144" s="105"/>
      <c r="BG144" s="105"/>
      <c r="BH144" s="105"/>
      <c r="BI144" s="105"/>
      <c r="BJ144" s="105"/>
      <c r="BK144" s="105"/>
      <c r="BL144" s="105"/>
      <c r="BM144" s="105"/>
      <c r="BN144" s="105"/>
      <c r="BO144" s="105"/>
      <c r="BP144" s="105"/>
      <c r="BQ144" s="105"/>
      <c r="BR144" s="105"/>
      <c r="BS144" s="105"/>
      <c r="BT144" s="105"/>
      <c r="BU144" s="105"/>
      <c r="BV144" s="105"/>
      <c r="BW144" s="105"/>
      <c r="BX144" s="105"/>
      <c r="BY144" s="105"/>
      <c r="BZ144" s="105"/>
      <c r="CA144" s="105"/>
      <c r="CB144" s="105"/>
      <c r="CC144" s="105"/>
      <c r="CD144" s="105"/>
      <c r="CE144" s="105"/>
      <c r="CF144" s="105"/>
      <c r="CG144" s="105"/>
      <c r="CH144" s="105"/>
      <c r="CI144" s="105"/>
      <c r="CJ144" s="105"/>
      <c r="CK144" s="105"/>
      <c r="CL144" s="105"/>
      <c r="CM144" s="105"/>
      <c r="CN144" s="105"/>
      <c r="CO144" s="105"/>
      <c r="CP144" s="105"/>
      <c r="CQ144" s="105"/>
      <c r="CR144" s="105"/>
      <c r="CS144" s="105"/>
      <c r="CT144" s="105"/>
      <c r="CU144" s="105"/>
      <c r="CV144" s="105"/>
      <c r="CW144" s="105"/>
      <c r="CX144" s="105"/>
      <c r="CY144" s="105"/>
      <c r="CZ144" s="105"/>
      <c r="DA144" s="105"/>
      <c r="DB144" s="105"/>
      <c r="DC144" s="105"/>
      <c r="DD144" s="105"/>
      <c r="DE144" s="105"/>
      <c r="DF144" s="105"/>
      <c r="DG144" s="105"/>
      <c r="DH144" s="105"/>
      <c r="DI144" s="105"/>
      <c r="DJ144" s="105"/>
      <c r="DK144" s="105"/>
      <c r="DL144" s="105"/>
      <c r="DM144" s="105"/>
      <c r="DN144" s="105"/>
      <c r="DO144" s="105"/>
      <c r="DP144" s="105"/>
      <c r="DQ144" s="105"/>
      <c r="DR144" s="105"/>
      <c r="DS144" s="105"/>
      <c r="DT144" s="105"/>
      <c r="DU144" s="105"/>
      <c r="DV144" s="105"/>
      <c r="DW144" s="105"/>
      <c r="DX144" s="105"/>
      <c r="DY144" s="105"/>
      <c r="DZ144" s="105"/>
      <c r="EA144" s="105"/>
      <c r="EB144" s="105"/>
      <c r="EC144" s="105"/>
      <c r="ED144" s="105"/>
      <c r="EE144" s="105"/>
      <c r="EF144" s="105"/>
      <c r="EG144" s="105"/>
      <c r="EH144" s="105"/>
      <c r="EI144" s="105"/>
      <c r="EJ144" s="105"/>
      <c r="EK144" s="105"/>
      <c r="EL144" s="105"/>
      <c r="EM144" s="105"/>
      <c r="EN144" s="105"/>
      <c r="EO144" s="105"/>
      <c r="EP144" s="105"/>
      <c r="EQ144" s="105"/>
      <c r="ER144" s="105"/>
      <c r="ES144" s="105"/>
      <c r="ET144" s="105"/>
      <c r="EU144" s="105"/>
      <c r="EV144" s="105"/>
      <c r="EW144" s="105"/>
      <c r="EX144" s="105"/>
      <c r="EY144" s="105"/>
      <c r="EZ144" s="105"/>
      <c r="FA144" s="105"/>
      <c r="FB144" s="105"/>
      <c r="FC144" s="105"/>
      <c r="FD144" s="105"/>
      <c r="FE144" s="105"/>
      <c r="FF144" s="105"/>
      <c r="FG144" s="105"/>
      <c r="FH144" s="105"/>
      <c r="FI144" s="105"/>
      <c r="FJ144" s="105"/>
      <c r="FK144" s="105"/>
      <c r="FL144" s="105"/>
    </row>
    <row r="145" spans="11:168">
      <c r="K145" s="105"/>
      <c r="L145" s="105"/>
      <c r="M145" s="105"/>
      <c r="N145" s="105"/>
      <c r="O145" s="105"/>
      <c r="P145" s="105"/>
      <c r="Q145" s="105"/>
      <c r="R145" s="105"/>
      <c r="S145" s="105"/>
      <c r="T145" s="105"/>
      <c r="U145" s="105"/>
      <c r="V145" s="105"/>
      <c r="W145" s="105"/>
      <c r="X145" s="105"/>
      <c r="Y145" s="105"/>
      <c r="Z145" s="105"/>
      <c r="AA145" s="105"/>
      <c r="AB145" s="105"/>
      <c r="AC145" s="105"/>
      <c r="AD145" s="105"/>
      <c r="AE145" s="105"/>
      <c r="AF145" s="105"/>
      <c r="AG145" s="105"/>
      <c r="AH145" s="105"/>
      <c r="AI145" s="105"/>
      <c r="AJ145" s="105"/>
      <c r="AK145" s="105"/>
      <c r="AL145" s="105"/>
      <c r="AM145" s="105"/>
      <c r="AN145" s="105"/>
      <c r="AO145" s="105"/>
      <c r="AP145" s="105"/>
      <c r="AQ145" s="105"/>
      <c r="AR145" s="105"/>
      <c r="AS145" s="105"/>
      <c r="AT145" s="105"/>
      <c r="AU145" s="105"/>
      <c r="AV145" s="105"/>
      <c r="AW145" s="105"/>
      <c r="AX145" s="105"/>
      <c r="AY145" s="105"/>
      <c r="AZ145" s="105"/>
      <c r="BA145" s="105"/>
      <c r="BB145" s="105"/>
      <c r="BC145" s="105"/>
      <c r="BD145" s="105"/>
      <c r="BE145" s="105"/>
      <c r="BF145" s="105"/>
      <c r="BG145" s="105"/>
      <c r="BH145" s="105"/>
      <c r="BI145" s="105"/>
      <c r="BJ145" s="105"/>
      <c r="BK145" s="105"/>
      <c r="BL145" s="105"/>
      <c r="BM145" s="105"/>
      <c r="BN145" s="105"/>
      <c r="BO145" s="105"/>
      <c r="BP145" s="105"/>
      <c r="BQ145" s="105"/>
      <c r="BR145" s="105"/>
      <c r="BS145" s="105"/>
      <c r="BT145" s="105"/>
      <c r="BU145" s="105"/>
      <c r="BV145" s="105"/>
      <c r="BW145" s="105"/>
      <c r="BX145" s="105"/>
      <c r="BY145" s="105"/>
      <c r="BZ145" s="105"/>
      <c r="CA145" s="105"/>
      <c r="CB145" s="105"/>
      <c r="CC145" s="105"/>
      <c r="CD145" s="105"/>
      <c r="CE145" s="105"/>
      <c r="CF145" s="105"/>
      <c r="CG145" s="105"/>
      <c r="CH145" s="105"/>
      <c r="CI145" s="105"/>
      <c r="CJ145" s="105"/>
      <c r="CK145" s="105"/>
      <c r="CL145" s="105"/>
      <c r="CM145" s="105"/>
      <c r="CN145" s="105"/>
      <c r="CO145" s="105"/>
      <c r="CP145" s="105"/>
      <c r="CQ145" s="105"/>
      <c r="CR145" s="105"/>
      <c r="CS145" s="105"/>
      <c r="CT145" s="105"/>
      <c r="CU145" s="105"/>
      <c r="CV145" s="105"/>
      <c r="CW145" s="105"/>
      <c r="CX145" s="105"/>
      <c r="CY145" s="105"/>
      <c r="CZ145" s="105"/>
      <c r="DA145" s="105"/>
      <c r="DB145" s="105"/>
      <c r="DC145" s="105"/>
      <c r="DD145" s="105"/>
      <c r="DE145" s="105"/>
      <c r="DF145" s="105"/>
      <c r="DG145" s="105"/>
      <c r="DH145" s="105"/>
      <c r="DI145" s="105"/>
      <c r="DJ145" s="105"/>
      <c r="DK145" s="105"/>
      <c r="DL145" s="105"/>
      <c r="DM145" s="105"/>
      <c r="DN145" s="105"/>
      <c r="DO145" s="105"/>
      <c r="DP145" s="105"/>
      <c r="DQ145" s="105"/>
      <c r="DR145" s="105"/>
      <c r="DS145" s="105"/>
      <c r="DT145" s="105"/>
      <c r="DU145" s="105"/>
      <c r="DV145" s="105"/>
      <c r="DW145" s="105"/>
      <c r="DX145" s="105"/>
      <c r="DY145" s="105"/>
      <c r="DZ145" s="105"/>
      <c r="EA145" s="105"/>
      <c r="EB145" s="105"/>
      <c r="EC145" s="105"/>
      <c r="ED145" s="105"/>
      <c r="EE145" s="105"/>
      <c r="EF145" s="105"/>
      <c r="EG145" s="105"/>
      <c r="EH145" s="105"/>
      <c r="EI145" s="105"/>
      <c r="EJ145" s="105"/>
      <c r="EK145" s="105"/>
      <c r="EL145" s="105"/>
      <c r="EM145" s="105"/>
      <c r="EN145" s="105"/>
      <c r="EO145" s="105"/>
      <c r="EP145" s="105"/>
      <c r="EQ145" s="105"/>
      <c r="ER145" s="105"/>
      <c r="ES145" s="105"/>
      <c r="ET145" s="105"/>
      <c r="EU145" s="105"/>
      <c r="EV145" s="105"/>
      <c r="EW145" s="105"/>
      <c r="EX145" s="105"/>
      <c r="EY145" s="105"/>
      <c r="EZ145" s="105"/>
      <c r="FA145" s="105"/>
      <c r="FB145" s="105"/>
      <c r="FC145" s="105"/>
      <c r="FD145" s="105"/>
      <c r="FE145" s="105"/>
      <c r="FF145" s="105"/>
      <c r="FG145" s="105"/>
      <c r="FH145" s="105"/>
      <c r="FI145" s="105"/>
      <c r="FJ145" s="105"/>
      <c r="FK145" s="105"/>
      <c r="FL145" s="105"/>
    </row>
    <row r="146" spans="11:168">
      <c r="K146" s="105"/>
      <c r="L146" s="105"/>
      <c r="M146" s="105"/>
      <c r="N146" s="105"/>
      <c r="O146" s="105"/>
      <c r="P146" s="105"/>
      <c r="Q146" s="105"/>
      <c r="R146" s="105"/>
      <c r="S146" s="105"/>
      <c r="T146" s="105"/>
      <c r="U146" s="105"/>
      <c r="V146" s="105"/>
      <c r="W146" s="105"/>
      <c r="X146" s="105"/>
      <c r="Y146" s="105"/>
      <c r="Z146" s="105"/>
      <c r="AA146" s="105"/>
      <c r="AB146" s="105"/>
      <c r="AC146" s="105"/>
      <c r="AD146" s="105"/>
      <c r="AE146" s="105"/>
      <c r="AF146" s="105"/>
      <c r="AG146" s="105"/>
      <c r="AH146" s="105"/>
      <c r="AI146" s="105"/>
      <c r="AJ146" s="105"/>
      <c r="AK146" s="105"/>
      <c r="AL146" s="105"/>
      <c r="AM146" s="105"/>
      <c r="AN146" s="105"/>
      <c r="AO146" s="105"/>
      <c r="AP146" s="105"/>
      <c r="AQ146" s="105"/>
      <c r="AR146" s="105"/>
      <c r="AS146" s="105"/>
      <c r="AT146" s="105"/>
      <c r="AU146" s="105"/>
      <c r="AV146" s="105"/>
      <c r="AW146" s="105"/>
      <c r="AX146" s="105"/>
      <c r="AY146" s="105"/>
      <c r="AZ146" s="105"/>
      <c r="BA146" s="105"/>
      <c r="BB146" s="105"/>
      <c r="BC146" s="105"/>
      <c r="BD146" s="105"/>
      <c r="BE146" s="105"/>
      <c r="BF146" s="105"/>
      <c r="BG146" s="105"/>
      <c r="BH146" s="105"/>
      <c r="BI146" s="105"/>
      <c r="BJ146" s="105"/>
      <c r="BK146" s="105"/>
      <c r="BL146" s="105"/>
      <c r="BM146" s="105"/>
      <c r="BN146" s="105"/>
      <c r="BO146" s="105"/>
      <c r="BP146" s="105"/>
      <c r="BQ146" s="105"/>
      <c r="BR146" s="105"/>
      <c r="BS146" s="105"/>
      <c r="BT146" s="105"/>
      <c r="BU146" s="105"/>
      <c r="BV146" s="105"/>
      <c r="BW146" s="105"/>
      <c r="BX146" s="105"/>
      <c r="BY146" s="105"/>
      <c r="BZ146" s="105"/>
      <c r="CA146" s="105"/>
      <c r="CB146" s="105"/>
      <c r="CC146" s="105"/>
      <c r="CD146" s="105"/>
      <c r="CE146" s="105"/>
      <c r="CF146" s="105"/>
      <c r="CG146" s="105"/>
      <c r="CH146" s="105"/>
      <c r="CI146" s="105"/>
      <c r="CJ146" s="105"/>
      <c r="CK146" s="105"/>
      <c r="CL146" s="105"/>
      <c r="CM146" s="105"/>
      <c r="CN146" s="105"/>
      <c r="CO146" s="105"/>
      <c r="CP146" s="105"/>
      <c r="CQ146" s="105"/>
      <c r="CR146" s="105"/>
      <c r="CS146" s="105"/>
      <c r="CT146" s="105"/>
      <c r="CU146" s="105"/>
      <c r="CV146" s="105"/>
      <c r="CW146" s="105"/>
      <c r="CX146" s="105"/>
      <c r="CY146" s="105"/>
      <c r="CZ146" s="105"/>
      <c r="DA146" s="105"/>
      <c r="DB146" s="105"/>
      <c r="DC146" s="105"/>
      <c r="DD146" s="105"/>
      <c r="DE146" s="105"/>
      <c r="DF146" s="105"/>
      <c r="DG146" s="105"/>
      <c r="DH146" s="105"/>
      <c r="DI146" s="105"/>
      <c r="DJ146" s="105"/>
      <c r="DK146" s="105"/>
      <c r="DL146" s="105"/>
      <c r="DM146" s="105"/>
      <c r="DN146" s="105"/>
      <c r="DO146" s="105"/>
      <c r="DP146" s="105"/>
      <c r="DQ146" s="105"/>
      <c r="DR146" s="105"/>
      <c r="DS146" s="105"/>
      <c r="DT146" s="105"/>
      <c r="DU146" s="105"/>
      <c r="DV146" s="105"/>
      <c r="DW146" s="105"/>
      <c r="DX146" s="105"/>
      <c r="DY146" s="105"/>
      <c r="DZ146" s="105"/>
      <c r="EA146" s="105"/>
      <c r="EB146" s="105"/>
      <c r="EC146" s="105"/>
      <c r="ED146" s="105"/>
      <c r="EE146" s="105"/>
      <c r="EF146" s="105"/>
      <c r="EG146" s="105"/>
      <c r="EH146" s="105"/>
      <c r="EI146" s="105"/>
      <c r="EJ146" s="105"/>
      <c r="EK146" s="105"/>
      <c r="EL146" s="105"/>
      <c r="EM146" s="105"/>
      <c r="EN146" s="105"/>
      <c r="EO146" s="105"/>
      <c r="EP146" s="105"/>
      <c r="EQ146" s="105"/>
      <c r="ER146" s="105"/>
      <c r="ES146" s="105"/>
      <c r="ET146" s="105"/>
      <c r="EU146" s="105"/>
      <c r="EV146" s="105"/>
      <c r="EW146" s="105"/>
      <c r="EX146" s="105"/>
      <c r="EY146" s="105"/>
      <c r="EZ146" s="105"/>
      <c r="FA146" s="105"/>
      <c r="FB146" s="105"/>
      <c r="FC146" s="105"/>
      <c r="FD146" s="105"/>
      <c r="FE146" s="105"/>
      <c r="FF146" s="105"/>
      <c r="FG146" s="105"/>
      <c r="FH146" s="105"/>
      <c r="FI146" s="105"/>
      <c r="FJ146" s="105"/>
      <c r="FK146" s="105"/>
      <c r="FL146" s="105"/>
    </row>
    <row r="147" spans="11:168">
      <c r="K147" s="105"/>
      <c r="L147" s="105"/>
      <c r="M147" s="105"/>
      <c r="N147" s="105"/>
      <c r="O147" s="105"/>
      <c r="P147" s="105"/>
      <c r="Q147" s="105"/>
      <c r="R147" s="105"/>
      <c r="S147" s="105"/>
      <c r="T147" s="105"/>
      <c r="U147" s="105"/>
      <c r="V147" s="105"/>
      <c r="W147" s="105"/>
      <c r="X147" s="105"/>
      <c r="Y147" s="105"/>
      <c r="Z147" s="105"/>
      <c r="AA147" s="105"/>
      <c r="AB147" s="105"/>
      <c r="AC147" s="105"/>
      <c r="AD147" s="105"/>
      <c r="AE147" s="105"/>
      <c r="AF147" s="105"/>
      <c r="AG147" s="105"/>
      <c r="AH147" s="105"/>
      <c r="AI147" s="105"/>
      <c r="AJ147" s="105"/>
      <c r="AK147" s="105"/>
      <c r="AL147" s="105"/>
      <c r="AM147" s="105"/>
      <c r="AN147" s="105"/>
      <c r="AO147" s="105"/>
      <c r="AP147" s="105"/>
      <c r="AQ147" s="105"/>
      <c r="AR147" s="105"/>
      <c r="AS147" s="105"/>
      <c r="AT147" s="105"/>
      <c r="AU147" s="105"/>
      <c r="AV147" s="105"/>
      <c r="AW147" s="105"/>
      <c r="AX147" s="105"/>
      <c r="AY147" s="105"/>
      <c r="AZ147" s="105"/>
      <c r="BA147" s="105"/>
      <c r="BB147" s="105"/>
      <c r="BC147" s="105"/>
      <c r="BD147" s="105"/>
      <c r="BE147" s="105"/>
      <c r="BF147" s="105"/>
      <c r="BG147" s="105"/>
      <c r="BH147" s="105"/>
      <c r="BI147" s="105"/>
      <c r="BJ147" s="105"/>
      <c r="BK147" s="105"/>
      <c r="BL147" s="105"/>
      <c r="BM147" s="105"/>
      <c r="BN147" s="105"/>
      <c r="BO147" s="105"/>
      <c r="BP147" s="105"/>
      <c r="BQ147" s="105"/>
      <c r="BR147" s="105"/>
      <c r="BS147" s="105"/>
      <c r="BT147" s="105"/>
      <c r="BU147" s="105"/>
      <c r="BV147" s="105"/>
      <c r="BW147" s="105"/>
      <c r="BX147" s="105"/>
      <c r="BY147" s="105"/>
      <c r="BZ147" s="105"/>
      <c r="CA147" s="105"/>
      <c r="CB147" s="105"/>
      <c r="CC147" s="105"/>
      <c r="CD147" s="105"/>
      <c r="CE147" s="105"/>
      <c r="CF147" s="105"/>
      <c r="CG147" s="105"/>
      <c r="CH147" s="105"/>
      <c r="CI147" s="105"/>
      <c r="CJ147" s="105"/>
      <c r="CK147" s="105"/>
      <c r="CL147" s="105"/>
      <c r="CM147" s="105"/>
      <c r="CN147" s="105"/>
      <c r="CO147" s="105"/>
      <c r="CP147" s="105"/>
      <c r="CQ147" s="105"/>
      <c r="CR147" s="105"/>
      <c r="CS147" s="105"/>
      <c r="CT147" s="105"/>
      <c r="CU147" s="105"/>
      <c r="CV147" s="105"/>
      <c r="CW147" s="105"/>
      <c r="CX147" s="105"/>
      <c r="CY147" s="105"/>
      <c r="CZ147" s="105"/>
      <c r="DA147" s="105"/>
      <c r="DB147" s="105"/>
      <c r="DC147" s="105"/>
      <c r="DD147" s="105"/>
      <c r="DE147" s="105"/>
      <c r="DF147" s="105"/>
      <c r="DG147" s="105"/>
      <c r="DH147" s="105"/>
      <c r="DI147" s="105"/>
      <c r="DJ147" s="105"/>
      <c r="DK147" s="105"/>
      <c r="DL147" s="105"/>
      <c r="DM147" s="105"/>
      <c r="DN147" s="105"/>
      <c r="DO147" s="105"/>
      <c r="DP147" s="105"/>
      <c r="DQ147" s="105"/>
      <c r="DR147" s="105"/>
      <c r="DS147" s="105"/>
      <c r="DT147" s="105"/>
      <c r="DU147" s="105"/>
      <c r="DV147" s="105"/>
      <c r="DW147" s="105"/>
      <c r="DX147" s="105"/>
      <c r="DY147" s="105"/>
      <c r="DZ147" s="105"/>
      <c r="EA147" s="105"/>
      <c r="EB147" s="105"/>
      <c r="EC147" s="105"/>
      <c r="ED147" s="105"/>
      <c r="EE147" s="105"/>
      <c r="EF147" s="105"/>
      <c r="EG147" s="105"/>
      <c r="EH147" s="105"/>
      <c r="EI147" s="105"/>
      <c r="EJ147" s="105"/>
      <c r="EK147" s="105"/>
      <c r="EL147" s="105"/>
      <c r="EM147" s="105"/>
      <c r="EN147" s="105"/>
      <c r="EO147" s="105"/>
      <c r="EP147" s="105"/>
      <c r="EQ147" s="105"/>
      <c r="ER147" s="105"/>
      <c r="ES147" s="105"/>
      <c r="ET147" s="105"/>
      <c r="EU147" s="105"/>
      <c r="EV147" s="105"/>
      <c r="EW147" s="105"/>
      <c r="EX147" s="105"/>
      <c r="EY147" s="105"/>
      <c r="EZ147" s="105"/>
      <c r="FA147" s="105"/>
      <c r="FB147" s="105"/>
      <c r="FC147" s="105"/>
      <c r="FD147" s="105"/>
      <c r="FE147" s="105"/>
      <c r="FF147" s="105"/>
      <c r="FG147" s="105"/>
      <c r="FH147" s="105"/>
      <c r="FI147" s="105"/>
      <c r="FJ147" s="105"/>
      <c r="FK147" s="105"/>
      <c r="FL147" s="105"/>
    </row>
    <row r="148" spans="11:168">
      <c r="K148" s="105"/>
      <c r="L148" s="105"/>
      <c r="M148" s="105"/>
      <c r="N148" s="105"/>
      <c r="O148" s="105"/>
      <c r="P148" s="105"/>
      <c r="Q148" s="105"/>
      <c r="R148" s="105"/>
      <c r="S148" s="105"/>
      <c r="T148" s="105"/>
      <c r="U148" s="105"/>
      <c r="V148" s="105"/>
      <c r="W148" s="105"/>
      <c r="X148" s="105"/>
      <c r="Y148" s="105"/>
      <c r="Z148" s="105"/>
      <c r="AA148" s="105"/>
      <c r="AB148" s="105"/>
      <c r="AC148" s="105"/>
      <c r="AD148" s="105"/>
      <c r="AE148" s="105"/>
      <c r="AF148" s="105"/>
      <c r="AG148" s="105"/>
      <c r="AH148" s="105"/>
      <c r="AI148" s="105"/>
      <c r="AJ148" s="105"/>
      <c r="AK148" s="105"/>
      <c r="AL148" s="105"/>
      <c r="AM148" s="105"/>
      <c r="AN148" s="105"/>
      <c r="AO148" s="105"/>
      <c r="AP148" s="105"/>
      <c r="AQ148" s="105"/>
      <c r="AR148" s="105"/>
      <c r="AS148" s="105"/>
      <c r="AT148" s="105"/>
      <c r="AU148" s="105"/>
      <c r="AV148" s="105"/>
      <c r="AW148" s="105"/>
      <c r="AX148" s="105"/>
      <c r="AY148" s="105"/>
      <c r="AZ148" s="105"/>
      <c r="BA148" s="105"/>
      <c r="BB148" s="105"/>
      <c r="BC148" s="105"/>
      <c r="BD148" s="105"/>
      <c r="BE148" s="105"/>
      <c r="BF148" s="105"/>
      <c r="BG148" s="105"/>
      <c r="BH148" s="105"/>
      <c r="BI148" s="105"/>
      <c r="BJ148" s="105"/>
      <c r="BK148" s="105"/>
      <c r="BL148" s="105"/>
      <c r="BM148" s="105"/>
      <c r="BN148" s="105"/>
      <c r="BO148" s="105"/>
      <c r="BP148" s="105"/>
      <c r="BQ148" s="105"/>
      <c r="BR148" s="105"/>
      <c r="BS148" s="105"/>
      <c r="BT148" s="105"/>
      <c r="BU148" s="105"/>
      <c r="BV148" s="105"/>
      <c r="BW148" s="105"/>
      <c r="BX148" s="105"/>
      <c r="BY148" s="105"/>
      <c r="BZ148" s="105"/>
      <c r="CA148" s="105"/>
      <c r="CB148" s="105"/>
      <c r="CC148" s="105"/>
      <c r="CD148" s="105"/>
      <c r="CE148" s="105"/>
      <c r="CF148" s="105"/>
      <c r="CG148" s="105"/>
      <c r="CH148" s="105"/>
      <c r="CI148" s="105"/>
      <c r="CJ148" s="105"/>
      <c r="CK148" s="105"/>
      <c r="CL148" s="105"/>
      <c r="CM148" s="105"/>
      <c r="CN148" s="105"/>
      <c r="CO148" s="105"/>
      <c r="CP148" s="105"/>
      <c r="CQ148" s="105"/>
      <c r="CR148" s="105"/>
      <c r="CS148" s="105"/>
      <c r="CT148" s="105"/>
      <c r="CU148" s="105"/>
      <c r="CV148" s="105"/>
      <c r="CW148" s="105"/>
      <c r="CX148" s="105"/>
      <c r="CY148" s="105"/>
      <c r="CZ148" s="105"/>
      <c r="DA148" s="105"/>
      <c r="DB148" s="105"/>
      <c r="DC148" s="105"/>
      <c r="DD148" s="105"/>
      <c r="DE148" s="105"/>
      <c r="DF148" s="105"/>
      <c r="DG148" s="105"/>
      <c r="DH148" s="105"/>
      <c r="DI148" s="105"/>
      <c r="DJ148" s="105"/>
      <c r="DK148" s="105"/>
      <c r="DL148" s="105"/>
      <c r="DM148" s="105"/>
      <c r="DN148" s="105"/>
      <c r="DO148" s="105"/>
      <c r="DP148" s="105"/>
      <c r="DQ148" s="105"/>
      <c r="DR148" s="105"/>
      <c r="DS148" s="105"/>
      <c r="DT148" s="105"/>
      <c r="DU148" s="105"/>
      <c r="DV148" s="105"/>
      <c r="DW148" s="105"/>
      <c r="DX148" s="105"/>
      <c r="DY148" s="105"/>
      <c r="DZ148" s="105"/>
      <c r="EA148" s="105"/>
      <c r="EB148" s="105"/>
      <c r="EC148" s="105"/>
      <c r="ED148" s="105"/>
      <c r="EE148" s="105"/>
      <c r="EF148" s="105"/>
      <c r="EG148" s="105"/>
      <c r="EH148" s="105"/>
      <c r="EI148" s="105"/>
      <c r="EJ148" s="105"/>
      <c r="EK148" s="105"/>
      <c r="EL148" s="105"/>
      <c r="EM148" s="105"/>
      <c r="EN148" s="105"/>
      <c r="EO148" s="105"/>
      <c r="EP148" s="105"/>
      <c r="EQ148" s="105"/>
      <c r="ER148" s="105"/>
      <c r="ES148" s="105"/>
      <c r="ET148" s="105"/>
      <c r="EU148" s="105"/>
      <c r="EV148" s="105"/>
      <c r="EW148" s="105"/>
      <c r="EX148" s="105"/>
      <c r="EY148" s="105"/>
      <c r="EZ148" s="105"/>
      <c r="FA148" s="105"/>
      <c r="FB148" s="105"/>
      <c r="FC148" s="105"/>
      <c r="FD148" s="105"/>
      <c r="FE148" s="105"/>
      <c r="FF148" s="105"/>
      <c r="FG148" s="105"/>
      <c r="FH148" s="105"/>
      <c r="FI148" s="105"/>
      <c r="FJ148" s="105"/>
      <c r="FK148" s="105"/>
      <c r="FL148" s="105"/>
    </row>
    <row r="149" spans="11:168">
      <c r="K149" s="105"/>
      <c r="L149" s="105"/>
      <c r="M149" s="105"/>
      <c r="N149" s="105"/>
      <c r="O149" s="105"/>
      <c r="P149" s="105"/>
      <c r="Q149" s="105"/>
      <c r="R149" s="105"/>
      <c r="S149" s="105"/>
      <c r="T149" s="105"/>
      <c r="U149" s="105"/>
      <c r="V149" s="105"/>
      <c r="W149" s="105"/>
      <c r="X149" s="105"/>
      <c r="Y149" s="105"/>
      <c r="Z149" s="105"/>
      <c r="AA149" s="105"/>
      <c r="AB149" s="105"/>
      <c r="AC149" s="105"/>
      <c r="AD149" s="105"/>
      <c r="AE149" s="105"/>
      <c r="AF149" s="105"/>
      <c r="AG149" s="105"/>
      <c r="AH149" s="105"/>
      <c r="AI149" s="105"/>
      <c r="AJ149" s="105"/>
      <c r="AK149" s="105"/>
      <c r="AL149" s="105"/>
      <c r="AM149" s="105"/>
      <c r="AN149" s="105"/>
      <c r="AO149" s="105"/>
      <c r="AP149" s="105"/>
      <c r="AQ149" s="105"/>
      <c r="AR149" s="105"/>
      <c r="AS149" s="105"/>
      <c r="AT149" s="105"/>
      <c r="AU149" s="105"/>
      <c r="AV149" s="105"/>
      <c r="AW149" s="105"/>
      <c r="AX149" s="105"/>
      <c r="AY149" s="105"/>
      <c r="AZ149" s="105"/>
      <c r="BA149" s="105"/>
      <c r="BB149" s="105"/>
      <c r="BC149" s="105"/>
      <c r="BD149" s="105"/>
      <c r="BE149" s="105"/>
      <c r="BF149" s="105"/>
      <c r="BG149" s="105"/>
      <c r="BH149" s="105"/>
      <c r="BI149" s="105"/>
      <c r="BJ149" s="105"/>
      <c r="BK149" s="105"/>
      <c r="BL149" s="105"/>
      <c r="BM149" s="105"/>
      <c r="BN149" s="105"/>
      <c r="BO149" s="105"/>
      <c r="BP149" s="105"/>
      <c r="BQ149" s="105"/>
      <c r="BR149" s="105"/>
      <c r="BS149" s="105"/>
      <c r="BT149" s="105"/>
      <c r="BU149" s="105"/>
      <c r="BV149" s="105"/>
      <c r="BW149" s="105"/>
      <c r="BX149" s="105"/>
      <c r="BY149" s="105"/>
      <c r="BZ149" s="105"/>
      <c r="CA149" s="105"/>
      <c r="CB149" s="105"/>
      <c r="CC149" s="105"/>
      <c r="CD149" s="105"/>
      <c r="CE149" s="105"/>
      <c r="CF149" s="105"/>
      <c r="CG149" s="105"/>
      <c r="CH149" s="105"/>
      <c r="CI149" s="105"/>
      <c r="CJ149" s="105"/>
      <c r="CK149" s="105"/>
      <c r="CL149" s="105"/>
      <c r="CM149" s="105"/>
      <c r="CN149" s="105"/>
      <c r="CO149" s="105"/>
      <c r="CP149" s="105"/>
      <c r="CQ149" s="105"/>
      <c r="CR149" s="105"/>
      <c r="CS149" s="105"/>
      <c r="CT149" s="105"/>
      <c r="CU149" s="105"/>
      <c r="CV149" s="105"/>
      <c r="CW149" s="105"/>
      <c r="CX149" s="105"/>
      <c r="CY149" s="105"/>
      <c r="CZ149" s="105"/>
      <c r="DA149" s="105"/>
      <c r="DB149" s="105"/>
      <c r="DC149" s="105"/>
      <c r="DD149" s="105"/>
      <c r="DE149" s="105"/>
      <c r="DF149" s="105"/>
      <c r="DG149" s="105"/>
      <c r="DH149" s="105"/>
      <c r="DI149" s="105"/>
      <c r="DJ149" s="105"/>
      <c r="DK149" s="105"/>
      <c r="DL149" s="105"/>
      <c r="DM149" s="105"/>
      <c r="DN149" s="105"/>
      <c r="DO149" s="105"/>
      <c r="DP149" s="105"/>
      <c r="DQ149" s="105"/>
      <c r="DR149" s="105"/>
      <c r="DS149" s="105"/>
      <c r="DT149" s="105"/>
      <c r="DU149" s="105"/>
      <c r="DV149" s="105"/>
      <c r="DW149" s="105"/>
      <c r="DX149" s="105"/>
      <c r="DY149" s="105"/>
      <c r="DZ149" s="105"/>
      <c r="EA149" s="105"/>
      <c r="EB149" s="105"/>
      <c r="EC149" s="105"/>
      <c r="ED149" s="105"/>
      <c r="EE149" s="105"/>
      <c r="EF149" s="105"/>
      <c r="EG149" s="105"/>
      <c r="EH149" s="105"/>
      <c r="EI149" s="105"/>
      <c r="EJ149" s="105"/>
      <c r="EK149" s="105"/>
      <c r="EL149" s="105"/>
      <c r="EM149" s="105"/>
      <c r="EN149" s="105"/>
      <c r="EO149" s="105"/>
      <c r="EP149" s="105"/>
      <c r="EQ149" s="105"/>
      <c r="ER149" s="105"/>
      <c r="ES149" s="105"/>
      <c r="ET149" s="105"/>
      <c r="EU149" s="105"/>
      <c r="EV149" s="105"/>
      <c r="EW149" s="105"/>
      <c r="EX149" s="105"/>
      <c r="EY149" s="105"/>
      <c r="EZ149" s="105"/>
      <c r="FA149" s="105"/>
      <c r="FB149" s="105"/>
      <c r="FC149" s="105"/>
      <c r="FD149" s="105"/>
      <c r="FE149" s="105"/>
      <c r="FF149" s="105"/>
      <c r="FG149" s="105"/>
      <c r="FH149" s="105"/>
      <c r="FI149" s="105"/>
      <c r="FJ149" s="105"/>
      <c r="FK149" s="105"/>
      <c r="FL149" s="105"/>
    </row>
    <row r="150" spans="11:168">
      <c r="K150" s="105"/>
      <c r="L150" s="105"/>
      <c r="M150" s="105"/>
      <c r="N150" s="105"/>
      <c r="O150" s="105"/>
      <c r="P150" s="105"/>
      <c r="Q150" s="105"/>
      <c r="R150" s="105"/>
      <c r="S150" s="105"/>
      <c r="T150" s="105"/>
      <c r="U150" s="105"/>
      <c r="V150" s="105"/>
      <c r="W150" s="105"/>
      <c r="X150" s="105"/>
      <c r="Y150" s="105"/>
      <c r="Z150" s="105"/>
      <c r="AA150" s="105"/>
      <c r="AB150" s="105"/>
      <c r="AC150" s="105"/>
      <c r="AD150" s="105"/>
      <c r="AE150" s="105"/>
      <c r="AF150" s="105"/>
      <c r="AG150" s="105"/>
      <c r="AH150" s="105"/>
      <c r="AI150" s="105"/>
      <c r="AJ150" s="105"/>
      <c r="AK150" s="105"/>
      <c r="AL150" s="105"/>
      <c r="AM150" s="105"/>
      <c r="AN150" s="105"/>
      <c r="AO150" s="105"/>
      <c r="AP150" s="105"/>
      <c r="AQ150" s="105"/>
      <c r="AR150" s="105"/>
      <c r="AS150" s="105"/>
      <c r="AT150" s="105"/>
      <c r="AU150" s="105"/>
      <c r="AV150" s="105"/>
      <c r="AW150" s="105"/>
      <c r="AX150" s="105"/>
      <c r="AY150" s="105"/>
      <c r="AZ150" s="105"/>
      <c r="BA150" s="105"/>
      <c r="BB150" s="105"/>
      <c r="BC150" s="105"/>
      <c r="BD150" s="105"/>
      <c r="BE150" s="105"/>
      <c r="BF150" s="105"/>
      <c r="BG150" s="105"/>
      <c r="BH150" s="105"/>
      <c r="BI150" s="105"/>
      <c r="BJ150" s="105"/>
      <c r="BK150" s="105"/>
      <c r="BL150" s="105"/>
      <c r="BM150" s="105"/>
      <c r="BN150" s="105"/>
      <c r="BO150" s="105"/>
      <c r="BP150" s="105"/>
      <c r="BQ150" s="105"/>
      <c r="BR150" s="105"/>
      <c r="BS150" s="105"/>
      <c r="BT150" s="105"/>
      <c r="BU150" s="105"/>
      <c r="BV150" s="105"/>
      <c r="BW150" s="105"/>
      <c r="BX150" s="105"/>
      <c r="BY150" s="105"/>
      <c r="BZ150" s="105"/>
      <c r="CA150" s="105"/>
      <c r="CB150" s="105"/>
      <c r="CC150" s="105"/>
      <c r="CD150" s="105"/>
      <c r="CE150" s="105"/>
      <c r="CF150" s="105"/>
      <c r="CG150" s="105"/>
      <c r="CH150" s="105"/>
      <c r="CI150" s="105"/>
      <c r="CJ150" s="105"/>
      <c r="CK150" s="105"/>
      <c r="CL150" s="105"/>
      <c r="CM150" s="105"/>
      <c r="CN150" s="105"/>
      <c r="CO150" s="105"/>
      <c r="CP150" s="105"/>
      <c r="CQ150" s="105"/>
      <c r="CR150" s="105"/>
      <c r="CS150" s="105"/>
      <c r="CT150" s="105"/>
      <c r="CU150" s="105"/>
      <c r="CV150" s="105"/>
      <c r="CW150" s="105"/>
      <c r="CX150" s="105"/>
      <c r="CY150" s="105"/>
      <c r="CZ150" s="105"/>
      <c r="DA150" s="105"/>
      <c r="DB150" s="105"/>
      <c r="DC150" s="105"/>
      <c r="DD150" s="105"/>
      <c r="DE150" s="105"/>
      <c r="DF150" s="105"/>
      <c r="DG150" s="105"/>
      <c r="DH150" s="105"/>
      <c r="DI150" s="105"/>
      <c r="DJ150" s="105"/>
      <c r="DK150" s="105"/>
      <c r="DL150" s="105"/>
      <c r="DM150" s="105"/>
      <c r="DN150" s="105"/>
      <c r="DO150" s="105"/>
      <c r="DP150" s="105"/>
      <c r="DQ150" s="105"/>
      <c r="DR150" s="105"/>
      <c r="DS150" s="105"/>
      <c r="DT150" s="105"/>
      <c r="DU150" s="105"/>
      <c r="DV150" s="105"/>
      <c r="DW150" s="105"/>
      <c r="DX150" s="105"/>
      <c r="DY150" s="105"/>
      <c r="DZ150" s="105"/>
      <c r="EA150" s="105"/>
      <c r="EB150" s="105"/>
      <c r="EC150" s="105"/>
      <c r="ED150" s="105"/>
      <c r="EE150" s="105"/>
      <c r="EF150" s="105"/>
      <c r="EG150" s="105"/>
      <c r="EH150" s="105"/>
      <c r="EI150" s="105"/>
      <c r="EJ150" s="105"/>
      <c r="EK150" s="105"/>
      <c r="EL150" s="105"/>
      <c r="EM150" s="105"/>
      <c r="EN150" s="105"/>
      <c r="EO150" s="105"/>
      <c r="EP150" s="105"/>
      <c r="EQ150" s="105"/>
      <c r="ER150" s="105"/>
      <c r="ES150" s="105"/>
      <c r="ET150" s="105"/>
      <c r="EU150" s="105"/>
      <c r="EV150" s="105"/>
      <c r="EW150" s="105"/>
      <c r="EX150" s="105"/>
      <c r="EY150" s="105"/>
      <c r="EZ150" s="105"/>
      <c r="FA150" s="105"/>
      <c r="FB150" s="105"/>
      <c r="FC150" s="105"/>
      <c r="FD150" s="105"/>
      <c r="FE150" s="105"/>
      <c r="FF150" s="105"/>
      <c r="FG150" s="105"/>
      <c r="FH150" s="105"/>
      <c r="FI150" s="105"/>
      <c r="FJ150" s="105"/>
      <c r="FK150" s="105"/>
      <c r="FL150" s="105"/>
    </row>
    <row r="151" spans="11:168">
      <c r="K151" s="105"/>
      <c r="L151" s="105"/>
      <c r="M151" s="105"/>
      <c r="N151" s="105"/>
      <c r="O151" s="105"/>
      <c r="P151" s="105"/>
      <c r="Q151" s="105"/>
      <c r="R151" s="105"/>
      <c r="S151" s="105"/>
      <c r="T151" s="105"/>
      <c r="U151" s="105"/>
      <c r="V151" s="105"/>
      <c r="W151" s="105"/>
      <c r="X151" s="105"/>
      <c r="Y151" s="105"/>
      <c r="Z151" s="105"/>
      <c r="AA151" s="105"/>
      <c r="AB151" s="105"/>
      <c r="AC151" s="105"/>
      <c r="AD151" s="105"/>
      <c r="AE151" s="105"/>
      <c r="AF151" s="105"/>
      <c r="AG151" s="105"/>
      <c r="AH151" s="105"/>
      <c r="AI151" s="105"/>
      <c r="AJ151" s="105"/>
      <c r="AK151" s="105"/>
      <c r="AL151" s="105"/>
      <c r="AM151" s="105"/>
      <c r="AN151" s="105"/>
      <c r="AO151" s="105"/>
      <c r="AP151" s="105"/>
      <c r="AQ151" s="105"/>
      <c r="AR151" s="105"/>
      <c r="AS151" s="105"/>
      <c r="AT151" s="105"/>
      <c r="AU151" s="105"/>
      <c r="AV151" s="105"/>
      <c r="AW151" s="105"/>
      <c r="AX151" s="105"/>
      <c r="AY151" s="105"/>
      <c r="AZ151" s="105"/>
      <c r="BA151" s="105"/>
      <c r="BB151" s="105"/>
      <c r="BC151" s="105"/>
      <c r="BD151" s="105"/>
      <c r="BE151" s="105"/>
      <c r="BF151" s="105"/>
      <c r="BG151" s="105"/>
      <c r="BH151" s="105"/>
      <c r="BI151" s="105"/>
      <c r="BJ151" s="105"/>
      <c r="BK151" s="105"/>
      <c r="BL151" s="105"/>
      <c r="BM151" s="105"/>
      <c r="BN151" s="105"/>
      <c r="BO151" s="105"/>
      <c r="BP151" s="105"/>
      <c r="BQ151" s="105"/>
      <c r="BR151" s="105"/>
      <c r="BS151" s="105"/>
      <c r="BT151" s="105"/>
      <c r="BU151" s="105"/>
      <c r="BV151" s="105"/>
      <c r="BW151" s="105"/>
      <c r="BX151" s="105"/>
      <c r="BY151" s="105"/>
      <c r="BZ151" s="105"/>
      <c r="CA151" s="105"/>
      <c r="CB151" s="105"/>
      <c r="CC151" s="105"/>
      <c r="CD151" s="105"/>
      <c r="CE151" s="105"/>
      <c r="CF151" s="105"/>
      <c r="CG151" s="105"/>
      <c r="CH151" s="105"/>
      <c r="CI151" s="105"/>
      <c r="CJ151" s="105"/>
      <c r="CK151" s="105"/>
      <c r="CL151" s="105"/>
      <c r="CM151" s="105"/>
      <c r="CN151" s="105"/>
      <c r="CO151" s="105"/>
      <c r="CP151" s="105"/>
      <c r="CQ151" s="105"/>
      <c r="CR151" s="105"/>
      <c r="CS151" s="105"/>
      <c r="CT151" s="105"/>
      <c r="CU151" s="105"/>
      <c r="CV151" s="105"/>
      <c r="CW151" s="105"/>
      <c r="CX151" s="105"/>
      <c r="CY151" s="105"/>
      <c r="CZ151" s="105"/>
      <c r="DA151" s="105"/>
      <c r="DB151" s="105"/>
      <c r="DC151" s="105"/>
      <c r="DD151" s="105"/>
      <c r="DE151" s="105"/>
      <c r="DF151" s="105"/>
      <c r="DG151" s="105"/>
      <c r="DH151" s="105"/>
      <c r="DI151" s="105"/>
      <c r="DJ151" s="105"/>
      <c r="DK151" s="105"/>
      <c r="DL151" s="105"/>
      <c r="DM151" s="105"/>
      <c r="DN151" s="105"/>
      <c r="DO151" s="105"/>
      <c r="DP151" s="105"/>
      <c r="DQ151" s="105"/>
      <c r="DR151" s="105"/>
      <c r="DS151" s="105"/>
      <c r="DT151" s="105"/>
      <c r="DU151" s="105"/>
      <c r="DV151" s="105"/>
      <c r="DW151" s="105"/>
      <c r="DX151" s="105"/>
      <c r="DY151" s="105"/>
      <c r="DZ151" s="105"/>
      <c r="EA151" s="105"/>
      <c r="EB151" s="105"/>
      <c r="EC151" s="105"/>
      <c r="ED151" s="105"/>
      <c r="EE151" s="105"/>
      <c r="EF151" s="105"/>
      <c r="EG151" s="105"/>
      <c r="EH151" s="105"/>
      <c r="EI151" s="105"/>
      <c r="EJ151" s="105"/>
      <c r="EK151" s="105"/>
      <c r="EL151" s="105"/>
      <c r="EM151" s="105"/>
      <c r="EN151" s="105"/>
      <c r="EO151" s="105"/>
      <c r="EP151" s="105"/>
      <c r="EQ151" s="105"/>
      <c r="ER151" s="105"/>
      <c r="ES151" s="105"/>
      <c r="ET151" s="105"/>
      <c r="EU151" s="105"/>
      <c r="EV151" s="105"/>
      <c r="EW151" s="105"/>
      <c r="EX151" s="105"/>
      <c r="EY151" s="105"/>
      <c r="EZ151" s="105"/>
      <c r="FA151" s="105"/>
      <c r="FB151" s="105"/>
      <c r="FC151" s="105"/>
      <c r="FD151" s="105"/>
      <c r="FE151" s="105"/>
      <c r="FF151" s="105"/>
      <c r="FG151" s="105"/>
      <c r="FH151" s="105"/>
      <c r="FI151" s="105"/>
      <c r="FJ151" s="105"/>
      <c r="FK151" s="105"/>
      <c r="FL151" s="105"/>
    </row>
    <row r="152" spans="11:168">
      <c r="K152" s="105"/>
      <c r="L152" s="105"/>
      <c r="M152" s="105"/>
      <c r="N152" s="105"/>
      <c r="O152" s="105"/>
      <c r="P152" s="105"/>
      <c r="Q152" s="105"/>
      <c r="R152" s="105"/>
      <c r="S152" s="105"/>
      <c r="T152" s="105"/>
      <c r="U152" s="105"/>
      <c r="V152" s="105"/>
      <c r="W152" s="105"/>
      <c r="X152" s="105"/>
      <c r="Y152" s="105"/>
      <c r="Z152" s="105"/>
      <c r="AA152" s="105"/>
      <c r="AB152" s="105"/>
      <c r="AC152" s="105"/>
      <c r="AD152" s="105"/>
      <c r="AE152" s="105"/>
      <c r="AF152" s="105"/>
      <c r="AG152" s="105"/>
      <c r="AH152" s="105"/>
      <c r="AI152" s="105"/>
      <c r="AJ152" s="105"/>
      <c r="AK152" s="105"/>
      <c r="AL152" s="105"/>
      <c r="AM152" s="105"/>
      <c r="AN152" s="105"/>
      <c r="AO152" s="105"/>
      <c r="AP152" s="105"/>
      <c r="AQ152" s="105"/>
      <c r="AR152" s="105"/>
      <c r="AS152" s="105"/>
      <c r="AT152" s="105"/>
      <c r="AU152" s="105"/>
      <c r="AV152" s="105"/>
      <c r="AW152" s="105"/>
      <c r="AX152" s="105"/>
      <c r="AY152" s="105"/>
      <c r="AZ152" s="105"/>
      <c r="BA152" s="105"/>
      <c r="BB152" s="105"/>
      <c r="BC152" s="105"/>
      <c r="BD152" s="105"/>
      <c r="BE152" s="105"/>
      <c r="BF152" s="105"/>
      <c r="BG152" s="105"/>
      <c r="BH152" s="105"/>
      <c r="BI152" s="105"/>
      <c r="BJ152" s="105"/>
      <c r="BK152" s="105"/>
      <c r="BL152" s="105"/>
      <c r="BM152" s="105"/>
      <c r="BN152" s="105"/>
      <c r="BO152" s="105"/>
      <c r="BP152" s="105"/>
      <c r="BQ152" s="105"/>
      <c r="BR152" s="105"/>
      <c r="BS152" s="105"/>
      <c r="BT152" s="105"/>
      <c r="BU152" s="105"/>
      <c r="BV152" s="105"/>
      <c r="BW152" s="105"/>
      <c r="BX152" s="105"/>
      <c r="BY152" s="105"/>
      <c r="BZ152" s="105"/>
      <c r="CA152" s="105"/>
      <c r="CB152" s="105"/>
      <c r="CC152" s="105"/>
      <c r="CD152" s="105"/>
      <c r="CE152" s="105"/>
      <c r="CF152" s="105"/>
      <c r="CG152" s="105"/>
      <c r="CH152" s="105"/>
      <c r="CI152" s="105"/>
      <c r="CJ152" s="105"/>
      <c r="CK152" s="105"/>
      <c r="CL152" s="105"/>
      <c r="CM152" s="105"/>
      <c r="CN152" s="105"/>
      <c r="CO152" s="105"/>
      <c r="CP152" s="105"/>
      <c r="CQ152" s="105"/>
      <c r="CR152" s="105"/>
      <c r="CS152" s="105"/>
      <c r="CT152" s="105"/>
      <c r="CU152" s="105"/>
      <c r="CV152" s="105"/>
      <c r="CW152" s="105"/>
      <c r="CX152" s="105"/>
      <c r="CY152" s="105"/>
      <c r="CZ152" s="105"/>
      <c r="DA152" s="105"/>
      <c r="DB152" s="105"/>
      <c r="DC152" s="105"/>
      <c r="DD152" s="105"/>
      <c r="DE152" s="105"/>
      <c r="DF152" s="105"/>
      <c r="DG152" s="105"/>
      <c r="DH152" s="105"/>
      <c r="DI152" s="105"/>
      <c r="DJ152" s="105"/>
      <c r="DK152" s="105"/>
      <c r="DL152" s="105"/>
      <c r="DM152" s="105"/>
      <c r="DN152" s="105"/>
      <c r="DO152" s="105"/>
      <c r="DP152" s="105"/>
      <c r="DQ152" s="105"/>
      <c r="DR152" s="105"/>
      <c r="DS152" s="105"/>
      <c r="DT152" s="105"/>
      <c r="DU152" s="105"/>
      <c r="DV152" s="105"/>
      <c r="DW152" s="105"/>
      <c r="DX152" s="105"/>
      <c r="DY152" s="105"/>
      <c r="DZ152" s="105"/>
      <c r="EA152" s="105"/>
      <c r="EB152" s="105"/>
      <c r="EC152" s="105"/>
      <c r="ED152" s="105"/>
      <c r="EE152" s="105"/>
      <c r="EF152" s="105"/>
      <c r="EG152" s="105"/>
      <c r="EH152" s="105"/>
      <c r="EI152" s="105"/>
      <c r="EJ152" s="105"/>
      <c r="EK152" s="105"/>
      <c r="EL152" s="105"/>
      <c r="EM152" s="105"/>
      <c r="EN152" s="105"/>
      <c r="EO152" s="105"/>
      <c r="EP152" s="105"/>
      <c r="EQ152" s="105"/>
      <c r="ER152" s="105"/>
      <c r="ES152" s="105"/>
      <c r="ET152" s="105"/>
      <c r="EU152" s="105"/>
      <c r="EV152" s="105"/>
      <c r="EW152" s="105"/>
      <c r="EX152" s="105"/>
      <c r="EY152" s="105"/>
      <c r="EZ152" s="105"/>
      <c r="FA152" s="105"/>
      <c r="FB152" s="105"/>
      <c r="FC152" s="105"/>
      <c r="FD152" s="105"/>
      <c r="FE152" s="105"/>
      <c r="FF152" s="105"/>
      <c r="FG152" s="105"/>
      <c r="FH152" s="105"/>
      <c r="FI152" s="105"/>
      <c r="FJ152" s="105"/>
      <c r="FK152" s="105"/>
      <c r="FL152" s="105"/>
    </row>
    <row r="153" spans="11:168">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105"/>
      <c r="AN153" s="105"/>
      <c r="AO153" s="105"/>
      <c r="AP153" s="105"/>
      <c r="AQ153" s="105"/>
      <c r="AR153" s="105"/>
      <c r="AS153" s="105"/>
      <c r="AT153" s="105"/>
      <c r="AU153" s="105"/>
      <c r="AV153" s="105"/>
      <c r="AW153" s="105"/>
      <c r="AX153" s="105"/>
      <c r="AY153" s="105"/>
      <c r="AZ153" s="105"/>
      <c r="BA153" s="105"/>
      <c r="BB153" s="105"/>
      <c r="BC153" s="105"/>
      <c r="BD153" s="105"/>
      <c r="BE153" s="105"/>
      <c r="BF153" s="105"/>
      <c r="BG153" s="105"/>
      <c r="BH153" s="105"/>
      <c r="BI153" s="105"/>
      <c r="BJ153" s="105"/>
      <c r="BK153" s="105"/>
      <c r="BL153" s="105"/>
      <c r="BM153" s="105"/>
      <c r="BN153" s="105"/>
      <c r="BO153" s="105"/>
      <c r="BP153" s="105"/>
      <c r="BQ153" s="105"/>
      <c r="BR153" s="105"/>
      <c r="BS153" s="105"/>
      <c r="BT153" s="105"/>
      <c r="BU153" s="105"/>
      <c r="BV153" s="105"/>
      <c r="BW153" s="105"/>
      <c r="BX153" s="105"/>
      <c r="BY153" s="105"/>
      <c r="BZ153" s="105"/>
      <c r="CA153" s="105"/>
      <c r="CB153" s="105"/>
      <c r="CC153" s="105"/>
      <c r="CD153" s="105"/>
      <c r="CE153" s="105"/>
      <c r="CF153" s="105"/>
      <c r="CG153" s="105"/>
      <c r="CH153" s="105"/>
      <c r="CI153" s="105"/>
      <c r="CJ153" s="105"/>
      <c r="CK153" s="105"/>
      <c r="CL153" s="105"/>
      <c r="CM153" s="105"/>
      <c r="CN153" s="105"/>
      <c r="CO153" s="105"/>
      <c r="CP153" s="105"/>
      <c r="CQ153" s="105"/>
      <c r="CR153" s="105"/>
      <c r="CS153" s="105"/>
      <c r="CT153" s="105"/>
      <c r="CU153" s="105"/>
      <c r="CV153" s="105"/>
      <c r="CW153" s="105"/>
      <c r="CX153" s="105"/>
      <c r="CY153" s="105"/>
      <c r="CZ153" s="105"/>
      <c r="DA153" s="105"/>
      <c r="DB153" s="105"/>
      <c r="DC153" s="105"/>
      <c r="DD153" s="105"/>
      <c r="DE153" s="105"/>
      <c r="DF153" s="105"/>
      <c r="DG153" s="105"/>
      <c r="DH153" s="105"/>
      <c r="DI153" s="105"/>
      <c r="DJ153" s="105"/>
      <c r="DK153" s="105"/>
      <c r="DL153" s="105"/>
      <c r="DM153" s="105"/>
      <c r="DN153" s="105"/>
      <c r="DO153" s="105"/>
      <c r="DP153" s="105"/>
      <c r="DQ153" s="105"/>
      <c r="DR153" s="105"/>
      <c r="DS153" s="105"/>
      <c r="DT153" s="105"/>
      <c r="DU153" s="105"/>
      <c r="DV153" s="105"/>
      <c r="DW153" s="105"/>
      <c r="DX153" s="105"/>
      <c r="DY153" s="105"/>
      <c r="DZ153" s="105"/>
      <c r="EA153" s="105"/>
      <c r="EB153" s="105"/>
      <c r="EC153" s="105"/>
      <c r="ED153" s="105"/>
      <c r="EE153" s="105"/>
      <c r="EF153" s="105"/>
      <c r="EG153" s="105"/>
      <c r="EH153" s="105"/>
      <c r="EI153" s="105"/>
      <c r="EJ153" s="105"/>
      <c r="EK153" s="105"/>
      <c r="EL153" s="105"/>
      <c r="EM153" s="105"/>
      <c r="EN153" s="105"/>
      <c r="EO153" s="105"/>
      <c r="EP153" s="105"/>
      <c r="EQ153" s="105"/>
      <c r="ER153" s="105"/>
      <c r="ES153" s="105"/>
      <c r="ET153" s="105"/>
      <c r="EU153" s="105"/>
      <c r="EV153" s="105"/>
      <c r="EW153" s="105"/>
      <c r="EX153" s="105"/>
      <c r="EY153" s="105"/>
      <c r="EZ153" s="105"/>
      <c r="FA153" s="105"/>
      <c r="FB153" s="105"/>
      <c r="FC153" s="105"/>
      <c r="FD153" s="105"/>
      <c r="FE153" s="105"/>
      <c r="FF153" s="105"/>
      <c r="FG153" s="105"/>
      <c r="FH153" s="105"/>
      <c r="FI153" s="105"/>
      <c r="FJ153" s="105"/>
      <c r="FK153" s="105"/>
      <c r="FL153" s="105"/>
    </row>
    <row r="154" spans="11:168">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105"/>
      <c r="AN154" s="105"/>
      <c r="AO154" s="105"/>
      <c r="AP154" s="105"/>
      <c r="AQ154" s="105"/>
      <c r="AR154" s="105"/>
      <c r="AS154" s="105"/>
      <c r="AT154" s="105"/>
      <c r="AU154" s="105"/>
      <c r="AV154" s="105"/>
      <c r="AW154" s="105"/>
      <c r="AX154" s="105"/>
      <c r="AY154" s="105"/>
      <c r="AZ154" s="105"/>
      <c r="BA154" s="105"/>
      <c r="BB154" s="105"/>
      <c r="BC154" s="105"/>
      <c r="BD154" s="105"/>
      <c r="BE154" s="105"/>
      <c r="BF154" s="105"/>
      <c r="BG154" s="105"/>
      <c r="BH154" s="105"/>
      <c r="BI154" s="105"/>
      <c r="BJ154" s="105"/>
      <c r="BK154" s="105"/>
      <c r="BL154" s="105"/>
      <c r="BM154" s="105"/>
      <c r="BN154" s="105"/>
      <c r="BO154" s="105"/>
      <c r="BP154" s="105"/>
      <c r="BQ154" s="105"/>
      <c r="BR154" s="105"/>
      <c r="BS154" s="105"/>
      <c r="BT154" s="105"/>
      <c r="BU154" s="105"/>
      <c r="BV154" s="105"/>
      <c r="BW154" s="105"/>
      <c r="BX154" s="105"/>
      <c r="BY154" s="105"/>
      <c r="BZ154" s="105"/>
      <c r="CA154" s="105"/>
      <c r="CB154" s="105"/>
      <c r="CC154" s="105"/>
      <c r="CD154" s="105"/>
      <c r="CE154" s="105"/>
      <c r="CF154" s="105"/>
      <c r="CG154" s="105"/>
      <c r="CH154" s="105"/>
      <c r="CI154" s="105"/>
      <c r="CJ154" s="105"/>
      <c r="CK154" s="105"/>
      <c r="CL154" s="105"/>
      <c r="CM154" s="105"/>
      <c r="CN154" s="105"/>
      <c r="CO154" s="105"/>
      <c r="CP154" s="105"/>
      <c r="CQ154" s="105"/>
      <c r="CR154" s="105"/>
      <c r="CS154" s="105"/>
      <c r="CT154" s="105"/>
      <c r="CU154" s="105"/>
      <c r="CV154" s="105"/>
      <c r="CW154" s="105"/>
      <c r="CX154" s="105"/>
      <c r="CY154" s="105"/>
      <c r="CZ154" s="105"/>
      <c r="DA154" s="105"/>
      <c r="DB154" s="105"/>
      <c r="DC154" s="105"/>
      <c r="DD154" s="105"/>
      <c r="DE154" s="105"/>
      <c r="DF154" s="105"/>
      <c r="DG154" s="105"/>
      <c r="DH154" s="105"/>
      <c r="DI154" s="105"/>
      <c r="DJ154" s="105"/>
      <c r="DK154" s="105"/>
      <c r="DL154" s="105"/>
      <c r="DM154" s="105"/>
      <c r="DN154" s="105"/>
      <c r="DO154" s="105"/>
      <c r="DP154" s="105"/>
      <c r="DQ154" s="105"/>
      <c r="DR154" s="105"/>
      <c r="DS154" s="105"/>
      <c r="DT154" s="105"/>
      <c r="DU154" s="105"/>
      <c r="DV154" s="105"/>
      <c r="DW154" s="105"/>
      <c r="DX154" s="105"/>
      <c r="DY154" s="105"/>
      <c r="DZ154" s="105"/>
      <c r="EA154" s="105"/>
      <c r="EB154" s="105"/>
      <c r="EC154" s="105"/>
      <c r="ED154" s="105"/>
      <c r="EE154" s="105"/>
      <c r="EF154" s="105"/>
      <c r="EG154" s="105"/>
      <c r="EH154" s="105"/>
      <c r="EI154" s="105"/>
      <c r="EJ154" s="105"/>
      <c r="EK154" s="105"/>
      <c r="EL154" s="105"/>
      <c r="EM154" s="105"/>
      <c r="EN154" s="105"/>
      <c r="EO154" s="105"/>
      <c r="EP154" s="105"/>
      <c r="EQ154" s="105"/>
      <c r="ER154" s="105"/>
      <c r="ES154" s="105"/>
      <c r="ET154" s="105"/>
      <c r="EU154" s="105"/>
      <c r="EV154" s="105"/>
      <c r="EW154" s="105"/>
      <c r="EX154" s="105"/>
      <c r="EY154" s="105"/>
      <c r="EZ154" s="105"/>
      <c r="FA154" s="105"/>
      <c r="FB154" s="105"/>
      <c r="FC154" s="105"/>
      <c r="FD154" s="105"/>
      <c r="FE154" s="105"/>
      <c r="FF154" s="105"/>
      <c r="FG154" s="105"/>
      <c r="FH154" s="105"/>
      <c r="FI154" s="105"/>
      <c r="FJ154" s="105"/>
      <c r="FK154" s="105"/>
      <c r="FL154" s="105"/>
    </row>
    <row r="155" spans="11:168">
      <c r="K155" s="105"/>
      <c r="L155" s="105"/>
      <c r="M155" s="105"/>
      <c r="N155" s="105"/>
      <c r="O155" s="105"/>
      <c r="P155" s="105"/>
      <c r="Q155" s="105"/>
      <c r="R155" s="105"/>
      <c r="S155" s="105"/>
      <c r="T155" s="105"/>
      <c r="U155" s="105"/>
      <c r="V155" s="105"/>
      <c r="W155" s="105"/>
      <c r="X155" s="105"/>
      <c r="Y155" s="105"/>
      <c r="Z155" s="105"/>
      <c r="AA155" s="105"/>
      <c r="AB155" s="105"/>
      <c r="AC155" s="105"/>
      <c r="AD155" s="105"/>
      <c r="AE155" s="105"/>
      <c r="AF155" s="105"/>
      <c r="AG155" s="105"/>
      <c r="AH155" s="105"/>
      <c r="AI155" s="105"/>
      <c r="AJ155" s="105"/>
      <c r="AK155" s="105"/>
      <c r="AL155" s="105"/>
      <c r="AM155" s="105"/>
      <c r="AN155" s="105"/>
      <c r="AO155" s="105"/>
      <c r="AP155" s="105"/>
      <c r="AQ155" s="105"/>
      <c r="AR155" s="105"/>
      <c r="AS155" s="105"/>
      <c r="AT155" s="105"/>
      <c r="AU155" s="105"/>
      <c r="AV155" s="105"/>
      <c r="AW155" s="105"/>
      <c r="AX155" s="105"/>
      <c r="AY155" s="105"/>
      <c r="AZ155" s="105"/>
      <c r="BA155" s="105"/>
      <c r="BB155" s="105"/>
      <c r="BC155" s="105"/>
      <c r="BD155" s="105"/>
      <c r="BE155" s="105"/>
      <c r="BF155" s="105"/>
      <c r="BG155" s="105"/>
      <c r="BH155" s="105"/>
      <c r="BI155" s="105"/>
      <c r="BJ155" s="105"/>
      <c r="BK155" s="105"/>
      <c r="BL155" s="105"/>
      <c r="BM155" s="105"/>
      <c r="BN155" s="105"/>
      <c r="BO155" s="105"/>
      <c r="BP155" s="105"/>
      <c r="BQ155" s="105"/>
      <c r="BR155" s="105"/>
      <c r="BS155" s="105"/>
      <c r="BT155" s="105"/>
      <c r="BU155" s="105"/>
      <c r="BV155" s="105"/>
      <c r="BW155" s="105"/>
      <c r="BX155" s="105"/>
      <c r="BY155" s="105"/>
      <c r="BZ155" s="105"/>
      <c r="CA155" s="105"/>
      <c r="CB155" s="105"/>
      <c r="CC155" s="105"/>
      <c r="CD155" s="105"/>
      <c r="CE155" s="105"/>
      <c r="CF155" s="105"/>
      <c r="CG155" s="105"/>
      <c r="CH155" s="105"/>
      <c r="CI155" s="105"/>
      <c r="CJ155" s="105"/>
      <c r="CK155" s="105"/>
      <c r="CL155" s="105"/>
      <c r="CM155" s="105"/>
      <c r="CN155" s="105"/>
      <c r="CO155" s="105"/>
      <c r="CP155" s="105"/>
      <c r="CQ155" s="105"/>
      <c r="CR155" s="105"/>
      <c r="CS155" s="105"/>
      <c r="CT155" s="105"/>
      <c r="CU155" s="105"/>
      <c r="CV155" s="105"/>
      <c r="CW155" s="105"/>
      <c r="CX155" s="105"/>
      <c r="CY155" s="105"/>
      <c r="CZ155" s="105"/>
      <c r="DA155" s="105"/>
      <c r="DB155" s="105"/>
      <c r="DC155" s="105"/>
      <c r="DD155" s="105"/>
      <c r="DE155" s="105"/>
      <c r="DF155" s="105"/>
      <c r="DG155" s="105"/>
      <c r="DH155" s="105"/>
      <c r="DI155" s="105"/>
      <c r="DJ155" s="105"/>
      <c r="DK155" s="105"/>
      <c r="DL155" s="105"/>
      <c r="DM155" s="105"/>
      <c r="DN155" s="105"/>
      <c r="DO155" s="105"/>
      <c r="DP155" s="105"/>
      <c r="DQ155" s="105"/>
      <c r="DR155" s="105"/>
      <c r="DS155" s="105"/>
      <c r="DT155" s="105"/>
      <c r="DU155" s="105"/>
      <c r="DV155" s="105"/>
      <c r="DW155" s="105"/>
      <c r="DX155" s="105"/>
      <c r="DY155" s="105"/>
      <c r="DZ155" s="105"/>
      <c r="EA155" s="105"/>
      <c r="EB155" s="105"/>
      <c r="EC155" s="105"/>
      <c r="ED155" s="105"/>
      <c r="EE155" s="105"/>
      <c r="EF155" s="105"/>
      <c r="EG155" s="105"/>
      <c r="EH155" s="105"/>
      <c r="EI155" s="105"/>
      <c r="EJ155" s="105"/>
      <c r="EK155" s="105"/>
      <c r="EL155" s="105"/>
      <c r="EM155" s="105"/>
      <c r="EN155" s="105"/>
      <c r="EO155" s="105"/>
      <c r="EP155" s="105"/>
      <c r="EQ155" s="105"/>
      <c r="ER155" s="105"/>
      <c r="ES155" s="105"/>
      <c r="ET155" s="105"/>
      <c r="EU155" s="105"/>
      <c r="EV155" s="105"/>
      <c r="EW155" s="105"/>
      <c r="EX155" s="105"/>
      <c r="EY155" s="105"/>
      <c r="EZ155" s="105"/>
      <c r="FA155" s="105"/>
      <c r="FB155" s="105"/>
      <c r="FC155" s="105"/>
      <c r="FD155" s="105"/>
      <c r="FE155" s="105"/>
      <c r="FF155" s="105"/>
      <c r="FG155" s="105"/>
      <c r="FH155" s="105"/>
      <c r="FI155" s="105"/>
      <c r="FJ155" s="105"/>
      <c r="FK155" s="105"/>
      <c r="FL155" s="105"/>
    </row>
    <row r="156" spans="11:168">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05"/>
      <c r="BP156" s="105"/>
      <c r="BQ156" s="105"/>
      <c r="BR156" s="105"/>
      <c r="BS156" s="105"/>
      <c r="BT156" s="105"/>
      <c r="BU156" s="105"/>
      <c r="BV156" s="105"/>
      <c r="BW156" s="105"/>
      <c r="BX156" s="105"/>
      <c r="BY156" s="105"/>
      <c r="BZ156" s="105"/>
      <c r="CA156" s="105"/>
      <c r="CB156" s="105"/>
      <c r="CC156" s="105"/>
      <c r="CD156" s="105"/>
      <c r="CE156" s="105"/>
      <c r="CF156" s="105"/>
      <c r="CG156" s="105"/>
      <c r="CH156" s="105"/>
      <c r="CI156" s="105"/>
      <c r="CJ156" s="105"/>
      <c r="CK156" s="105"/>
      <c r="CL156" s="105"/>
      <c r="CM156" s="105"/>
      <c r="CN156" s="105"/>
      <c r="CO156" s="105"/>
      <c r="CP156" s="105"/>
      <c r="CQ156" s="105"/>
      <c r="CR156" s="105"/>
      <c r="CS156" s="105"/>
      <c r="CT156" s="105"/>
      <c r="CU156" s="105"/>
      <c r="CV156" s="105"/>
      <c r="CW156" s="105"/>
      <c r="CX156" s="105"/>
      <c r="CY156" s="105"/>
      <c r="CZ156" s="105"/>
      <c r="DA156" s="105"/>
      <c r="DB156" s="105"/>
      <c r="DC156" s="105"/>
      <c r="DD156" s="10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05"/>
      <c r="ET156" s="105"/>
      <c r="EU156" s="105"/>
      <c r="EV156" s="105"/>
      <c r="EW156" s="105"/>
      <c r="EX156" s="105"/>
      <c r="EY156" s="105"/>
      <c r="EZ156" s="105"/>
      <c r="FA156" s="105"/>
      <c r="FB156" s="105"/>
      <c r="FC156" s="105"/>
      <c r="FD156" s="105"/>
      <c r="FE156" s="105"/>
      <c r="FF156" s="105"/>
      <c r="FG156" s="105"/>
      <c r="FH156" s="105"/>
      <c r="FI156" s="105"/>
      <c r="FJ156" s="105"/>
      <c r="FK156" s="105"/>
      <c r="FL156" s="105"/>
    </row>
    <row r="157" spans="11:168">
      <c r="K157" s="105"/>
      <c r="L157" s="105"/>
      <c r="M157" s="105"/>
      <c r="N157" s="105"/>
      <c r="O157" s="105"/>
      <c r="P157" s="105"/>
      <c r="Q157" s="105"/>
      <c r="R157" s="105"/>
      <c r="S157" s="105"/>
      <c r="T157" s="105"/>
      <c r="U157" s="105"/>
      <c r="V157" s="105"/>
      <c r="W157" s="105"/>
      <c r="X157" s="105"/>
      <c r="Y157" s="105"/>
      <c r="Z157" s="10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c r="BN157" s="105"/>
      <c r="BO157" s="105"/>
      <c r="BP157" s="105"/>
      <c r="BQ157" s="105"/>
      <c r="BR157" s="105"/>
      <c r="BS157" s="105"/>
      <c r="BT157" s="105"/>
      <c r="BU157" s="105"/>
      <c r="BV157" s="105"/>
      <c r="BW157" s="105"/>
      <c r="BX157" s="105"/>
      <c r="BY157" s="105"/>
      <c r="BZ157" s="105"/>
      <c r="CA157" s="105"/>
      <c r="CB157" s="105"/>
      <c r="CC157" s="105"/>
      <c r="CD157" s="105"/>
      <c r="CE157" s="105"/>
      <c r="CF157" s="105"/>
      <c r="CG157" s="105"/>
      <c r="CH157" s="105"/>
      <c r="CI157" s="105"/>
      <c r="CJ157" s="105"/>
      <c r="CK157" s="105"/>
      <c r="CL157" s="105"/>
      <c r="CM157" s="105"/>
      <c r="CN157" s="105"/>
      <c r="CO157" s="105"/>
      <c r="CP157" s="105"/>
      <c r="CQ157" s="105"/>
      <c r="CR157" s="105"/>
      <c r="CS157" s="105"/>
      <c r="CT157" s="105"/>
      <c r="CU157" s="105"/>
      <c r="CV157" s="105"/>
      <c r="CW157" s="105"/>
      <c r="CX157" s="105"/>
      <c r="CY157" s="105"/>
      <c r="CZ157" s="105"/>
      <c r="DA157" s="105"/>
      <c r="DB157" s="105"/>
      <c r="DC157" s="105"/>
      <c r="DD157" s="10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05"/>
      <c r="ET157" s="105"/>
      <c r="EU157" s="105"/>
      <c r="EV157" s="105"/>
      <c r="EW157" s="105"/>
      <c r="EX157" s="105"/>
      <c r="EY157" s="105"/>
      <c r="EZ157" s="105"/>
      <c r="FA157" s="105"/>
      <c r="FB157" s="105"/>
      <c r="FC157" s="105"/>
      <c r="FD157" s="105"/>
      <c r="FE157" s="105"/>
      <c r="FF157" s="105"/>
      <c r="FG157" s="105"/>
      <c r="FH157" s="105"/>
      <c r="FI157" s="105"/>
      <c r="FJ157" s="105"/>
      <c r="FK157" s="105"/>
      <c r="FL157" s="105"/>
    </row>
    <row r="158" spans="11:168">
      <c r="K158" s="105"/>
      <c r="L158" s="105"/>
      <c r="M158" s="105"/>
      <c r="N158" s="105"/>
      <c r="O158" s="105"/>
      <c r="P158" s="105"/>
      <c r="Q158" s="105"/>
      <c r="R158" s="105"/>
      <c r="S158" s="105"/>
      <c r="T158" s="105"/>
      <c r="U158" s="105"/>
      <c r="V158" s="105"/>
      <c r="W158" s="105"/>
      <c r="X158" s="105"/>
      <c r="Y158" s="105"/>
      <c r="Z158" s="105"/>
      <c r="AA158" s="105"/>
      <c r="AB158" s="105"/>
      <c r="AC158" s="105"/>
      <c r="AD158" s="105"/>
      <c r="AE158" s="105"/>
      <c r="AF158" s="105"/>
      <c r="AG158" s="105"/>
      <c r="AH158" s="105"/>
      <c r="AI158" s="105"/>
      <c r="AJ158" s="105"/>
      <c r="AK158" s="105"/>
      <c r="AL158" s="105"/>
      <c r="AM158" s="105"/>
      <c r="AN158" s="105"/>
      <c r="AO158" s="105"/>
      <c r="AP158" s="105"/>
      <c r="AQ158" s="105"/>
      <c r="AR158" s="105"/>
      <c r="AS158" s="105"/>
      <c r="AT158" s="105"/>
      <c r="AU158" s="105"/>
      <c r="AV158" s="105"/>
      <c r="AW158" s="105"/>
      <c r="AX158" s="105"/>
      <c r="AY158" s="105"/>
      <c r="AZ158" s="105"/>
      <c r="BA158" s="105"/>
      <c r="BB158" s="105"/>
      <c r="BC158" s="105"/>
      <c r="BD158" s="105"/>
      <c r="BE158" s="105"/>
      <c r="BF158" s="105"/>
      <c r="BG158" s="105"/>
      <c r="BH158" s="105"/>
      <c r="BI158" s="105"/>
      <c r="BJ158" s="105"/>
      <c r="BK158" s="105"/>
      <c r="BL158" s="105"/>
      <c r="BM158" s="105"/>
      <c r="BN158" s="105"/>
      <c r="BO158" s="105"/>
      <c r="BP158" s="105"/>
      <c r="BQ158" s="105"/>
      <c r="BR158" s="105"/>
      <c r="BS158" s="105"/>
      <c r="BT158" s="105"/>
      <c r="BU158" s="105"/>
      <c r="BV158" s="105"/>
      <c r="BW158" s="105"/>
      <c r="BX158" s="105"/>
      <c r="BY158" s="105"/>
      <c r="BZ158" s="105"/>
      <c r="CA158" s="105"/>
      <c r="CB158" s="105"/>
      <c r="CC158" s="105"/>
      <c r="CD158" s="105"/>
      <c r="CE158" s="105"/>
      <c r="CF158" s="105"/>
      <c r="CG158" s="105"/>
      <c r="CH158" s="105"/>
      <c r="CI158" s="105"/>
      <c r="CJ158" s="105"/>
      <c r="CK158" s="105"/>
      <c r="CL158" s="105"/>
      <c r="CM158" s="105"/>
      <c r="CN158" s="105"/>
      <c r="CO158" s="105"/>
      <c r="CP158" s="105"/>
      <c r="CQ158" s="105"/>
      <c r="CR158" s="105"/>
      <c r="CS158" s="105"/>
      <c r="CT158" s="105"/>
      <c r="CU158" s="105"/>
      <c r="CV158" s="105"/>
      <c r="CW158" s="105"/>
      <c r="CX158" s="105"/>
      <c r="CY158" s="105"/>
      <c r="CZ158" s="105"/>
      <c r="DA158" s="105"/>
      <c r="DB158" s="105"/>
      <c r="DC158" s="105"/>
      <c r="DD158" s="105"/>
      <c r="DE158" s="105"/>
      <c r="DF158" s="105"/>
      <c r="DG158" s="105"/>
      <c r="DH158" s="105"/>
      <c r="DI158" s="105"/>
      <c r="DJ158" s="105"/>
      <c r="DK158" s="105"/>
      <c r="DL158" s="105"/>
      <c r="DM158" s="105"/>
      <c r="DN158" s="105"/>
      <c r="DO158" s="105"/>
      <c r="DP158" s="105"/>
      <c r="DQ158" s="105"/>
      <c r="DR158" s="105"/>
      <c r="DS158" s="105"/>
      <c r="DT158" s="105"/>
      <c r="DU158" s="105"/>
      <c r="DV158" s="105"/>
      <c r="DW158" s="105"/>
      <c r="DX158" s="105"/>
      <c r="DY158" s="105"/>
      <c r="DZ158" s="105"/>
      <c r="EA158" s="105"/>
      <c r="EB158" s="105"/>
      <c r="EC158" s="105"/>
      <c r="ED158" s="105"/>
      <c r="EE158" s="105"/>
      <c r="EF158" s="105"/>
      <c r="EG158" s="105"/>
      <c r="EH158" s="105"/>
      <c r="EI158" s="105"/>
      <c r="EJ158" s="105"/>
      <c r="EK158" s="105"/>
      <c r="EL158" s="105"/>
      <c r="EM158" s="105"/>
      <c r="EN158" s="105"/>
      <c r="EO158" s="105"/>
      <c r="EP158" s="105"/>
      <c r="EQ158" s="105"/>
      <c r="ER158" s="105"/>
      <c r="ES158" s="105"/>
      <c r="ET158" s="105"/>
      <c r="EU158" s="105"/>
      <c r="EV158" s="105"/>
      <c r="EW158" s="105"/>
      <c r="EX158" s="105"/>
      <c r="EY158" s="105"/>
      <c r="EZ158" s="105"/>
      <c r="FA158" s="105"/>
      <c r="FB158" s="105"/>
      <c r="FC158" s="105"/>
      <c r="FD158" s="105"/>
      <c r="FE158" s="105"/>
      <c r="FF158" s="105"/>
      <c r="FG158" s="105"/>
      <c r="FH158" s="105"/>
      <c r="FI158" s="105"/>
      <c r="FJ158" s="105"/>
      <c r="FK158" s="105"/>
      <c r="FL158" s="105"/>
    </row>
    <row r="159" spans="11:168">
      <c r="K159" s="105"/>
      <c r="L159" s="105"/>
      <c r="M159" s="105"/>
      <c r="N159" s="105"/>
      <c r="O159" s="105"/>
      <c r="P159" s="105"/>
      <c r="Q159" s="105"/>
      <c r="R159" s="105"/>
      <c r="S159" s="105"/>
      <c r="T159" s="105"/>
      <c r="U159" s="105"/>
      <c r="V159" s="105"/>
      <c r="W159" s="105"/>
      <c r="X159" s="105"/>
      <c r="Y159" s="105"/>
      <c r="Z159" s="105"/>
      <c r="AA159" s="105"/>
      <c r="AB159" s="105"/>
      <c r="AC159" s="105"/>
      <c r="AD159" s="105"/>
      <c r="AE159" s="105"/>
      <c r="AF159" s="105"/>
      <c r="AG159" s="105"/>
      <c r="AH159" s="105"/>
      <c r="AI159" s="105"/>
      <c r="AJ159" s="105"/>
      <c r="AK159" s="105"/>
      <c r="AL159" s="105"/>
      <c r="AM159" s="105"/>
      <c r="AN159" s="105"/>
      <c r="AO159" s="105"/>
      <c r="AP159" s="105"/>
      <c r="AQ159" s="105"/>
      <c r="AR159" s="105"/>
      <c r="AS159" s="105"/>
      <c r="AT159" s="105"/>
      <c r="AU159" s="105"/>
      <c r="AV159" s="105"/>
      <c r="AW159" s="105"/>
      <c r="AX159" s="105"/>
      <c r="AY159" s="105"/>
      <c r="AZ159" s="105"/>
      <c r="BA159" s="105"/>
      <c r="BB159" s="105"/>
      <c r="BC159" s="105"/>
      <c r="BD159" s="105"/>
      <c r="BE159" s="105"/>
      <c r="BF159" s="105"/>
      <c r="BG159" s="105"/>
      <c r="BH159" s="105"/>
      <c r="BI159" s="105"/>
      <c r="BJ159" s="105"/>
      <c r="BK159" s="105"/>
      <c r="BL159" s="105"/>
      <c r="BM159" s="105"/>
      <c r="BN159" s="105"/>
      <c r="BO159" s="105"/>
      <c r="BP159" s="105"/>
      <c r="BQ159" s="105"/>
      <c r="BR159" s="105"/>
      <c r="BS159" s="105"/>
      <c r="BT159" s="105"/>
      <c r="BU159" s="105"/>
      <c r="BV159" s="105"/>
      <c r="BW159" s="105"/>
      <c r="BX159" s="105"/>
      <c r="BY159" s="105"/>
      <c r="BZ159" s="105"/>
      <c r="CA159" s="105"/>
      <c r="CB159" s="105"/>
      <c r="CC159" s="105"/>
      <c r="CD159" s="105"/>
      <c r="CE159" s="105"/>
      <c r="CF159" s="105"/>
      <c r="CG159" s="105"/>
      <c r="CH159" s="105"/>
      <c r="CI159" s="105"/>
      <c r="CJ159" s="105"/>
      <c r="CK159" s="105"/>
      <c r="CL159" s="105"/>
      <c r="CM159" s="105"/>
      <c r="CN159" s="105"/>
      <c r="CO159" s="105"/>
      <c r="CP159" s="105"/>
      <c r="CQ159" s="105"/>
      <c r="CR159" s="105"/>
      <c r="CS159" s="105"/>
      <c r="CT159" s="105"/>
      <c r="CU159" s="105"/>
      <c r="CV159" s="105"/>
      <c r="CW159" s="105"/>
      <c r="CX159" s="105"/>
      <c r="CY159" s="105"/>
      <c r="CZ159" s="105"/>
      <c r="DA159" s="105"/>
      <c r="DB159" s="105"/>
      <c r="DC159" s="105"/>
      <c r="DD159" s="105"/>
      <c r="DE159" s="105"/>
      <c r="DF159" s="105"/>
      <c r="DG159" s="105"/>
      <c r="DH159" s="105"/>
      <c r="DI159" s="105"/>
      <c r="DJ159" s="105"/>
      <c r="DK159" s="105"/>
      <c r="DL159" s="105"/>
      <c r="DM159" s="105"/>
      <c r="DN159" s="105"/>
      <c r="DO159" s="105"/>
      <c r="DP159" s="105"/>
      <c r="DQ159" s="105"/>
      <c r="DR159" s="105"/>
      <c r="DS159" s="105"/>
      <c r="DT159" s="105"/>
      <c r="DU159" s="105"/>
      <c r="DV159" s="105"/>
      <c r="DW159" s="105"/>
      <c r="DX159" s="105"/>
      <c r="DY159" s="105"/>
      <c r="DZ159" s="105"/>
      <c r="EA159" s="105"/>
      <c r="EB159" s="105"/>
      <c r="EC159" s="105"/>
      <c r="ED159" s="105"/>
      <c r="EE159" s="105"/>
      <c r="EF159" s="105"/>
      <c r="EG159" s="105"/>
      <c r="EH159" s="105"/>
      <c r="EI159" s="105"/>
      <c r="EJ159" s="105"/>
      <c r="EK159" s="105"/>
      <c r="EL159" s="105"/>
      <c r="EM159" s="105"/>
      <c r="EN159" s="105"/>
      <c r="EO159" s="105"/>
      <c r="EP159" s="105"/>
      <c r="EQ159" s="105"/>
      <c r="ER159" s="105"/>
      <c r="ES159" s="105"/>
      <c r="ET159" s="105"/>
      <c r="EU159" s="105"/>
      <c r="EV159" s="105"/>
      <c r="EW159" s="105"/>
      <c r="EX159" s="105"/>
      <c r="EY159" s="105"/>
      <c r="EZ159" s="105"/>
      <c r="FA159" s="105"/>
      <c r="FB159" s="105"/>
      <c r="FC159" s="105"/>
      <c r="FD159" s="105"/>
      <c r="FE159" s="105"/>
      <c r="FF159" s="105"/>
      <c r="FG159" s="105"/>
      <c r="FH159" s="105"/>
      <c r="FI159" s="105"/>
      <c r="FJ159" s="105"/>
      <c r="FK159" s="105"/>
      <c r="FL159" s="105"/>
    </row>
    <row r="160" spans="11:168">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105"/>
      <c r="AN160" s="105"/>
      <c r="AO160" s="105"/>
      <c r="AP160" s="105"/>
      <c r="AQ160" s="105"/>
      <c r="AR160" s="105"/>
      <c r="AS160" s="105"/>
      <c r="AT160" s="105"/>
      <c r="AU160" s="105"/>
      <c r="AV160" s="105"/>
      <c r="AW160" s="105"/>
      <c r="AX160" s="105"/>
      <c r="AY160" s="105"/>
      <c r="AZ160" s="105"/>
      <c r="BA160" s="105"/>
      <c r="BB160" s="105"/>
      <c r="BC160" s="105"/>
      <c r="BD160" s="105"/>
      <c r="BE160" s="105"/>
      <c r="BF160" s="105"/>
      <c r="BG160" s="105"/>
      <c r="BH160" s="105"/>
      <c r="BI160" s="105"/>
      <c r="BJ160" s="105"/>
      <c r="BK160" s="105"/>
      <c r="BL160" s="105"/>
      <c r="BM160" s="105"/>
      <c r="BN160" s="105"/>
      <c r="BO160" s="105"/>
      <c r="BP160" s="105"/>
      <c r="BQ160" s="105"/>
      <c r="BR160" s="105"/>
      <c r="BS160" s="105"/>
      <c r="BT160" s="105"/>
      <c r="BU160" s="105"/>
      <c r="BV160" s="105"/>
      <c r="BW160" s="105"/>
      <c r="BX160" s="105"/>
      <c r="BY160" s="105"/>
      <c r="BZ160" s="105"/>
      <c r="CA160" s="105"/>
      <c r="CB160" s="105"/>
      <c r="CC160" s="105"/>
      <c r="CD160" s="105"/>
      <c r="CE160" s="105"/>
      <c r="CF160" s="105"/>
      <c r="CG160" s="105"/>
      <c r="CH160" s="105"/>
      <c r="CI160" s="105"/>
      <c r="CJ160" s="105"/>
      <c r="CK160" s="105"/>
      <c r="CL160" s="105"/>
      <c r="CM160" s="105"/>
      <c r="CN160" s="105"/>
      <c r="CO160" s="105"/>
      <c r="CP160" s="105"/>
      <c r="CQ160" s="105"/>
      <c r="CR160" s="105"/>
      <c r="CS160" s="105"/>
      <c r="CT160" s="105"/>
      <c r="CU160" s="105"/>
      <c r="CV160" s="105"/>
      <c r="CW160" s="105"/>
      <c r="CX160" s="105"/>
      <c r="CY160" s="105"/>
      <c r="CZ160" s="105"/>
      <c r="DA160" s="105"/>
      <c r="DB160" s="105"/>
      <c r="DC160" s="105"/>
      <c r="DD160" s="105"/>
      <c r="DE160" s="105"/>
      <c r="DF160" s="105"/>
      <c r="DG160" s="105"/>
      <c r="DH160" s="105"/>
      <c r="DI160" s="105"/>
      <c r="DJ160" s="105"/>
      <c r="DK160" s="105"/>
      <c r="DL160" s="105"/>
      <c r="DM160" s="105"/>
      <c r="DN160" s="105"/>
      <c r="DO160" s="105"/>
      <c r="DP160" s="105"/>
      <c r="DQ160" s="105"/>
      <c r="DR160" s="105"/>
      <c r="DS160" s="105"/>
      <c r="DT160" s="105"/>
      <c r="DU160" s="105"/>
      <c r="DV160" s="105"/>
      <c r="DW160" s="105"/>
      <c r="DX160" s="105"/>
      <c r="DY160" s="105"/>
      <c r="DZ160" s="105"/>
      <c r="EA160" s="105"/>
      <c r="EB160" s="105"/>
      <c r="EC160" s="105"/>
      <c r="ED160" s="105"/>
      <c r="EE160" s="105"/>
      <c r="EF160" s="105"/>
      <c r="EG160" s="105"/>
      <c r="EH160" s="105"/>
      <c r="EI160" s="105"/>
      <c r="EJ160" s="105"/>
      <c r="EK160" s="105"/>
      <c r="EL160" s="105"/>
      <c r="EM160" s="105"/>
      <c r="EN160" s="105"/>
      <c r="EO160" s="105"/>
      <c r="EP160" s="105"/>
      <c r="EQ160" s="105"/>
      <c r="ER160" s="105"/>
      <c r="ES160" s="105"/>
      <c r="ET160" s="105"/>
      <c r="EU160" s="105"/>
      <c r="EV160" s="105"/>
      <c r="EW160" s="105"/>
      <c r="EX160" s="105"/>
      <c r="EY160" s="105"/>
      <c r="EZ160" s="105"/>
      <c r="FA160" s="105"/>
      <c r="FB160" s="105"/>
      <c r="FC160" s="105"/>
      <c r="FD160" s="105"/>
      <c r="FE160" s="105"/>
      <c r="FF160" s="105"/>
      <c r="FG160" s="105"/>
      <c r="FH160" s="105"/>
      <c r="FI160" s="105"/>
      <c r="FJ160" s="105"/>
      <c r="FK160" s="105"/>
      <c r="FL160" s="105"/>
    </row>
    <row r="161" spans="11:168">
      <c r="K161" s="105"/>
      <c r="L161" s="105"/>
      <c r="M161" s="105"/>
      <c r="N161" s="105"/>
      <c r="O161" s="105"/>
      <c r="P161" s="105"/>
      <c r="Q161" s="105"/>
      <c r="R161" s="105"/>
      <c r="S161" s="105"/>
      <c r="T161" s="105"/>
      <c r="U161" s="105"/>
      <c r="V161" s="105"/>
      <c r="W161" s="105"/>
      <c r="X161" s="105"/>
      <c r="Y161" s="105"/>
      <c r="Z161" s="10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05"/>
      <c r="BP161" s="105"/>
      <c r="BQ161" s="105"/>
      <c r="BR161" s="105"/>
      <c r="BS161" s="105"/>
      <c r="BT161" s="105"/>
      <c r="BU161" s="105"/>
      <c r="BV161" s="105"/>
      <c r="BW161" s="105"/>
      <c r="BX161" s="105"/>
      <c r="BY161" s="105"/>
      <c r="BZ161" s="105"/>
      <c r="CA161" s="105"/>
      <c r="CB161" s="105"/>
      <c r="CC161" s="105"/>
      <c r="CD161" s="105"/>
      <c r="CE161" s="105"/>
      <c r="CF161" s="105"/>
      <c r="CG161" s="105"/>
      <c r="CH161" s="105"/>
      <c r="CI161" s="105"/>
      <c r="CJ161" s="105"/>
      <c r="CK161" s="105"/>
      <c r="CL161" s="105"/>
      <c r="CM161" s="105"/>
      <c r="CN161" s="105"/>
      <c r="CO161" s="105"/>
      <c r="CP161" s="105"/>
      <c r="CQ161" s="105"/>
      <c r="CR161" s="105"/>
      <c r="CS161" s="105"/>
      <c r="CT161" s="105"/>
      <c r="CU161" s="105"/>
      <c r="CV161" s="105"/>
      <c r="CW161" s="105"/>
      <c r="CX161" s="105"/>
      <c r="CY161" s="105"/>
      <c r="CZ161" s="105"/>
      <c r="DA161" s="105"/>
      <c r="DB161" s="105"/>
      <c r="DC161" s="105"/>
      <c r="DD161" s="10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05"/>
      <c r="ET161" s="105"/>
      <c r="EU161" s="105"/>
      <c r="EV161" s="105"/>
      <c r="EW161" s="105"/>
      <c r="EX161" s="105"/>
      <c r="EY161" s="105"/>
      <c r="EZ161" s="105"/>
      <c r="FA161" s="105"/>
      <c r="FB161" s="105"/>
      <c r="FC161" s="105"/>
      <c r="FD161" s="105"/>
      <c r="FE161" s="105"/>
      <c r="FF161" s="105"/>
      <c r="FG161" s="105"/>
      <c r="FH161" s="105"/>
      <c r="FI161" s="105"/>
      <c r="FJ161" s="105"/>
      <c r="FK161" s="105"/>
      <c r="FL161" s="105"/>
    </row>
    <row r="162" spans="11:168">
      <c r="K162" s="105"/>
      <c r="L162" s="105"/>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05"/>
      <c r="BP162" s="105"/>
      <c r="BQ162" s="105"/>
      <c r="BR162" s="105"/>
      <c r="BS162" s="105"/>
      <c r="BT162" s="105"/>
      <c r="BU162" s="105"/>
      <c r="BV162" s="105"/>
      <c r="BW162" s="105"/>
      <c r="BX162" s="105"/>
      <c r="BY162" s="105"/>
      <c r="BZ162" s="105"/>
      <c r="CA162" s="105"/>
      <c r="CB162" s="105"/>
      <c r="CC162" s="105"/>
      <c r="CD162" s="105"/>
      <c r="CE162" s="105"/>
      <c r="CF162" s="105"/>
      <c r="CG162" s="105"/>
      <c r="CH162" s="105"/>
      <c r="CI162" s="105"/>
      <c r="CJ162" s="105"/>
      <c r="CK162" s="105"/>
      <c r="CL162" s="105"/>
      <c r="CM162" s="105"/>
      <c r="CN162" s="105"/>
      <c r="CO162" s="105"/>
      <c r="CP162" s="105"/>
      <c r="CQ162" s="105"/>
      <c r="CR162" s="105"/>
      <c r="CS162" s="105"/>
      <c r="CT162" s="105"/>
      <c r="CU162" s="105"/>
      <c r="CV162" s="105"/>
      <c r="CW162" s="105"/>
      <c r="CX162" s="105"/>
      <c r="CY162" s="105"/>
      <c r="CZ162" s="105"/>
      <c r="DA162" s="105"/>
      <c r="DB162" s="105"/>
      <c r="DC162" s="105"/>
      <c r="DD162" s="10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05"/>
      <c r="ET162" s="105"/>
      <c r="EU162" s="105"/>
      <c r="EV162" s="105"/>
      <c r="EW162" s="105"/>
      <c r="EX162" s="105"/>
      <c r="EY162" s="105"/>
      <c r="EZ162" s="105"/>
      <c r="FA162" s="105"/>
      <c r="FB162" s="105"/>
      <c r="FC162" s="105"/>
      <c r="FD162" s="105"/>
      <c r="FE162" s="105"/>
      <c r="FF162" s="105"/>
      <c r="FG162" s="105"/>
      <c r="FH162" s="105"/>
      <c r="FI162" s="105"/>
      <c r="FJ162" s="105"/>
      <c r="FK162" s="105"/>
      <c r="FL162" s="105"/>
    </row>
    <row r="163" spans="11:168">
      <c r="K163" s="105"/>
      <c r="L163" s="105"/>
      <c r="M163" s="105"/>
      <c r="N163" s="105"/>
      <c r="O163" s="105"/>
      <c r="P163" s="105"/>
      <c r="Q163" s="105"/>
      <c r="R163" s="105"/>
      <c r="S163" s="105"/>
      <c r="T163" s="105"/>
      <c r="U163" s="105"/>
      <c r="V163" s="105"/>
      <c r="W163" s="105"/>
      <c r="X163" s="105"/>
      <c r="Y163" s="105"/>
      <c r="Z163" s="105"/>
      <c r="AA163" s="105"/>
      <c r="AB163" s="105"/>
      <c r="AC163" s="105"/>
      <c r="AD163" s="105"/>
      <c r="AE163" s="105"/>
      <c r="AF163" s="105"/>
      <c r="AG163" s="105"/>
      <c r="AH163" s="105"/>
      <c r="AI163" s="105"/>
      <c r="AJ163" s="105"/>
      <c r="AK163" s="105"/>
      <c r="AL163" s="105"/>
      <c r="AM163" s="105"/>
      <c r="AN163" s="105"/>
      <c r="AO163" s="105"/>
      <c r="AP163" s="105"/>
      <c r="AQ163" s="105"/>
      <c r="AR163" s="105"/>
      <c r="AS163" s="105"/>
      <c r="AT163" s="105"/>
      <c r="AU163" s="105"/>
      <c r="AV163" s="105"/>
      <c r="AW163" s="105"/>
      <c r="AX163" s="105"/>
      <c r="AY163" s="105"/>
      <c r="AZ163" s="105"/>
      <c r="BA163" s="105"/>
      <c r="BB163" s="105"/>
      <c r="BC163" s="105"/>
      <c r="BD163" s="105"/>
      <c r="BE163" s="105"/>
      <c r="BF163" s="105"/>
      <c r="BG163" s="105"/>
      <c r="BH163" s="105"/>
      <c r="BI163" s="105"/>
      <c r="BJ163" s="105"/>
      <c r="BK163" s="105"/>
      <c r="BL163" s="105"/>
      <c r="BM163" s="105"/>
      <c r="BN163" s="105"/>
      <c r="BO163" s="105"/>
      <c r="BP163" s="105"/>
      <c r="BQ163" s="105"/>
      <c r="BR163" s="105"/>
      <c r="BS163" s="105"/>
      <c r="BT163" s="105"/>
      <c r="BU163" s="105"/>
      <c r="BV163" s="105"/>
      <c r="BW163" s="105"/>
      <c r="BX163" s="105"/>
      <c r="BY163" s="105"/>
      <c r="BZ163" s="105"/>
      <c r="CA163" s="105"/>
      <c r="CB163" s="105"/>
      <c r="CC163" s="105"/>
      <c r="CD163" s="105"/>
      <c r="CE163" s="105"/>
      <c r="CF163" s="105"/>
      <c r="CG163" s="105"/>
      <c r="CH163" s="105"/>
      <c r="CI163" s="105"/>
      <c r="CJ163" s="105"/>
      <c r="CK163" s="105"/>
      <c r="CL163" s="105"/>
      <c r="CM163" s="105"/>
      <c r="CN163" s="105"/>
      <c r="CO163" s="105"/>
      <c r="CP163" s="105"/>
      <c r="CQ163" s="105"/>
      <c r="CR163" s="105"/>
      <c r="CS163" s="105"/>
      <c r="CT163" s="105"/>
      <c r="CU163" s="105"/>
      <c r="CV163" s="105"/>
      <c r="CW163" s="105"/>
      <c r="CX163" s="105"/>
      <c r="CY163" s="105"/>
      <c r="CZ163" s="105"/>
      <c r="DA163" s="105"/>
      <c r="DB163" s="105"/>
      <c r="DC163" s="105"/>
      <c r="DD163" s="105"/>
      <c r="DE163" s="105"/>
      <c r="DF163" s="105"/>
      <c r="DG163" s="105"/>
      <c r="DH163" s="105"/>
      <c r="DI163" s="105"/>
      <c r="DJ163" s="105"/>
      <c r="DK163" s="105"/>
      <c r="DL163" s="105"/>
      <c r="DM163" s="105"/>
      <c r="DN163" s="105"/>
      <c r="DO163" s="105"/>
      <c r="DP163" s="105"/>
      <c r="DQ163" s="105"/>
      <c r="DR163" s="105"/>
      <c r="DS163" s="105"/>
      <c r="DT163" s="105"/>
      <c r="DU163" s="105"/>
      <c r="DV163" s="105"/>
      <c r="DW163" s="105"/>
      <c r="DX163" s="105"/>
      <c r="DY163" s="105"/>
      <c r="DZ163" s="105"/>
      <c r="EA163" s="105"/>
      <c r="EB163" s="105"/>
      <c r="EC163" s="105"/>
      <c r="ED163" s="105"/>
      <c r="EE163" s="105"/>
      <c r="EF163" s="105"/>
      <c r="EG163" s="105"/>
      <c r="EH163" s="105"/>
      <c r="EI163" s="105"/>
      <c r="EJ163" s="105"/>
      <c r="EK163" s="105"/>
      <c r="EL163" s="105"/>
      <c r="EM163" s="105"/>
      <c r="EN163" s="105"/>
      <c r="EO163" s="105"/>
      <c r="EP163" s="105"/>
      <c r="EQ163" s="105"/>
      <c r="ER163" s="105"/>
      <c r="ES163" s="105"/>
      <c r="ET163" s="105"/>
      <c r="EU163" s="105"/>
      <c r="EV163" s="105"/>
      <c r="EW163" s="105"/>
      <c r="EX163" s="105"/>
      <c r="EY163" s="105"/>
      <c r="EZ163" s="105"/>
      <c r="FA163" s="105"/>
      <c r="FB163" s="105"/>
      <c r="FC163" s="105"/>
      <c r="FD163" s="105"/>
      <c r="FE163" s="105"/>
      <c r="FF163" s="105"/>
      <c r="FG163" s="105"/>
      <c r="FH163" s="105"/>
      <c r="FI163" s="105"/>
      <c r="FJ163" s="105"/>
      <c r="FK163" s="105"/>
      <c r="FL163" s="105"/>
    </row>
    <row r="164" spans="11:168">
      <c r="K164" s="105"/>
      <c r="L164" s="105"/>
      <c r="M164" s="105"/>
      <c r="N164" s="105"/>
      <c r="O164" s="105"/>
      <c r="P164" s="105"/>
      <c r="Q164" s="105"/>
      <c r="R164" s="105"/>
      <c r="S164" s="105"/>
      <c r="T164" s="105"/>
      <c r="U164" s="105"/>
      <c r="V164" s="105"/>
      <c r="W164" s="105"/>
      <c r="X164" s="105"/>
      <c r="Y164" s="105"/>
      <c r="Z164" s="105"/>
      <c r="AA164" s="105"/>
      <c r="AB164" s="105"/>
      <c r="AC164" s="105"/>
      <c r="AD164" s="105"/>
      <c r="AE164" s="105"/>
      <c r="AF164" s="105"/>
      <c r="AG164" s="105"/>
      <c r="AH164" s="105"/>
      <c r="AI164" s="105"/>
      <c r="AJ164" s="105"/>
      <c r="AK164" s="105"/>
      <c r="AL164" s="105"/>
      <c r="AM164" s="105"/>
      <c r="AN164" s="105"/>
      <c r="AO164" s="105"/>
      <c r="AP164" s="105"/>
      <c r="AQ164" s="105"/>
      <c r="AR164" s="105"/>
      <c r="AS164" s="105"/>
      <c r="AT164" s="105"/>
      <c r="AU164" s="105"/>
      <c r="AV164" s="105"/>
      <c r="AW164" s="105"/>
      <c r="AX164" s="105"/>
      <c r="AY164" s="105"/>
      <c r="AZ164" s="105"/>
      <c r="BA164" s="105"/>
      <c r="BB164" s="105"/>
      <c r="BC164" s="105"/>
      <c r="BD164" s="105"/>
      <c r="BE164" s="105"/>
      <c r="BF164" s="105"/>
      <c r="BG164" s="105"/>
      <c r="BH164" s="105"/>
      <c r="BI164" s="105"/>
      <c r="BJ164" s="105"/>
      <c r="BK164" s="105"/>
      <c r="BL164" s="105"/>
      <c r="BM164" s="105"/>
      <c r="BN164" s="105"/>
      <c r="BO164" s="105"/>
      <c r="BP164" s="105"/>
      <c r="BQ164" s="105"/>
      <c r="BR164" s="105"/>
      <c r="BS164" s="105"/>
      <c r="BT164" s="105"/>
      <c r="BU164" s="105"/>
      <c r="BV164" s="105"/>
      <c r="BW164" s="105"/>
      <c r="BX164" s="105"/>
      <c r="BY164" s="105"/>
      <c r="BZ164" s="105"/>
      <c r="CA164" s="105"/>
      <c r="CB164" s="105"/>
      <c r="CC164" s="105"/>
      <c r="CD164" s="105"/>
      <c r="CE164" s="105"/>
      <c r="CF164" s="105"/>
      <c r="CG164" s="105"/>
      <c r="CH164" s="105"/>
      <c r="CI164" s="105"/>
      <c r="CJ164" s="105"/>
      <c r="CK164" s="105"/>
      <c r="CL164" s="105"/>
      <c r="CM164" s="105"/>
      <c r="CN164" s="105"/>
      <c r="CO164" s="105"/>
      <c r="CP164" s="105"/>
      <c r="CQ164" s="105"/>
      <c r="CR164" s="105"/>
      <c r="CS164" s="105"/>
      <c r="CT164" s="105"/>
      <c r="CU164" s="105"/>
      <c r="CV164" s="105"/>
      <c r="CW164" s="105"/>
      <c r="CX164" s="105"/>
      <c r="CY164" s="105"/>
      <c r="CZ164" s="105"/>
      <c r="DA164" s="105"/>
      <c r="DB164" s="105"/>
      <c r="DC164" s="105"/>
      <c r="DD164" s="105"/>
      <c r="DE164" s="105"/>
      <c r="DF164" s="105"/>
      <c r="DG164" s="105"/>
      <c r="DH164" s="105"/>
      <c r="DI164" s="105"/>
      <c r="DJ164" s="105"/>
      <c r="DK164" s="105"/>
      <c r="DL164" s="105"/>
      <c r="DM164" s="105"/>
      <c r="DN164" s="105"/>
      <c r="DO164" s="105"/>
      <c r="DP164" s="105"/>
      <c r="DQ164" s="105"/>
      <c r="DR164" s="105"/>
      <c r="DS164" s="105"/>
      <c r="DT164" s="105"/>
      <c r="DU164" s="105"/>
      <c r="DV164" s="105"/>
      <c r="DW164" s="105"/>
      <c r="DX164" s="105"/>
      <c r="DY164" s="105"/>
      <c r="DZ164" s="105"/>
      <c r="EA164" s="105"/>
      <c r="EB164" s="105"/>
      <c r="EC164" s="105"/>
      <c r="ED164" s="105"/>
      <c r="EE164" s="105"/>
      <c r="EF164" s="105"/>
      <c r="EG164" s="105"/>
      <c r="EH164" s="105"/>
      <c r="EI164" s="105"/>
      <c r="EJ164" s="105"/>
      <c r="EK164" s="105"/>
      <c r="EL164" s="105"/>
      <c r="EM164" s="105"/>
      <c r="EN164" s="105"/>
      <c r="EO164" s="105"/>
      <c r="EP164" s="105"/>
      <c r="EQ164" s="105"/>
      <c r="ER164" s="105"/>
      <c r="ES164" s="105"/>
      <c r="ET164" s="105"/>
      <c r="EU164" s="105"/>
      <c r="EV164" s="105"/>
      <c r="EW164" s="105"/>
      <c r="EX164" s="105"/>
      <c r="EY164" s="105"/>
      <c r="EZ164" s="105"/>
      <c r="FA164" s="105"/>
      <c r="FB164" s="105"/>
      <c r="FC164" s="105"/>
      <c r="FD164" s="105"/>
      <c r="FE164" s="105"/>
      <c r="FF164" s="105"/>
      <c r="FG164" s="105"/>
      <c r="FH164" s="105"/>
      <c r="FI164" s="105"/>
      <c r="FJ164" s="105"/>
      <c r="FK164" s="105"/>
      <c r="FL164" s="105"/>
    </row>
    <row r="165" spans="11:168">
      <c r="K165" s="105"/>
      <c r="L165" s="105"/>
      <c r="M165" s="105"/>
      <c r="N165" s="105"/>
      <c r="O165" s="105"/>
      <c r="P165" s="105"/>
      <c r="Q165" s="105"/>
      <c r="R165" s="105"/>
      <c r="S165" s="105"/>
      <c r="T165" s="105"/>
      <c r="U165" s="105"/>
      <c r="V165" s="105"/>
      <c r="W165" s="105"/>
      <c r="X165" s="105"/>
      <c r="Y165" s="105"/>
      <c r="Z165" s="105"/>
      <c r="AA165" s="105"/>
      <c r="AB165" s="105"/>
      <c r="AC165" s="105"/>
      <c r="AD165" s="105"/>
      <c r="AE165" s="105"/>
      <c r="AF165" s="105"/>
      <c r="AG165" s="105"/>
      <c r="AH165" s="105"/>
      <c r="AI165" s="105"/>
      <c r="AJ165" s="105"/>
      <c r="AK165" s="105"/>
      <c r="AL165" s="105"/>
      <c r="AM165" s="105"/>
      <c r="AN165" s="105"/>
      <c r="AO165" s="105"/>
      <c r="AP165" s="105"/>
      <c r="AQ165" s="105"/>
      <c r="AR165" s="105"/>
      <c r="AS165" s="105"/>
      <c r="AT165" s="105"/>
      <c r="AU165" s="105"/>
      <c r="AV165" s="105"/>
      <c r="AW165" s="105"/>
      <c r="AX165" s="105"/>
      <c r="AY165" s="105"/>
      <c r="AZ165" s="105"/>
      <c r="BA165" s="105"/>
      <c r="BB165" s="105"/>
      <c r="BC165" s="105"/>
      <c r="BD165" s="105"/>
      <c r="BE165" s="105"/>
      <c r="BF165" s="105"/>
      <c r="BG165" s="105"/>
      <c r="BH165" s="105"/>
      <c r="BI165" s="105"/>
      <c r="BJ165" s="105"/>
      <c r="BK165" s="105"/>
      <c r="BL165" s="105"/>
      <c r="BM165" s="105"/>
      <c r="BN165" s="105"/>
      <c r="BO165" s="105"/>
      <c r="BP165" s="105"/>
      <c r="BQ165" s="105"/>
      <c r="BR165" s="105"/>
      <c r="BS165" s="105"/>
      <c r="BT165" s="105"/>
      <c r="BU165" s="105"/>
      <c r="BV165" s="105"/>
      <c r="BW165" s="105"/>
      <c r="BX165" s="105"/>
      <c r="BY165" s="105"/>
      <c r="BZ165" s="105"/>
      <c r="CA165" s="105"/>
      <c r="CB165" s="105"/>
      <c r="CC165" s="105"/>
      <c r="CD165" s="105"/>
      <c r="CE165" s="105"/>
      <c r="CF165" s="105"/>
      <c r="CG165" s="105"/>
      <c r="CH165" s="105"/>
      <c r="CI165" s="105"/>
      <c r="CJ165" s="105"/>
      <c r="CK165" s="105"/>
      <c r="CL165" s="105"/>
      <c r="CM165" s="105"/>
      <c r="CN165" s="105"/>
      <c r="CO165" s="105"/>
      <c r="CP165" s="105"/>
      <c r="CQ165" s="105"/>
      <c r="CR165" s="105"/>
      <c r="CS165" s="105"/>
      <c r="CT165" s="105"/>
      <c r="CU165" s="105"/>
      <c r="CV165" s="105"/>
      <c r="CW165" s="105"/>
      <c r="CX165" s="105"/>
      <c r="CY165" s="105"/>
      <c r="CZ165" s="105"/>
      <c r="DA165" s="105"/>
      <c r="DB165" s="105"/>
      <c r="DC165" s="105"/>
      <c r="DD165" s="105"/>
      <c r="DE165" s="105"/>
      <c r="DF165" s="105"/>
      <c r="DG165" s="105"/>
      <c r="DH165" s="105"/>
      <c r="DI165" s="105"/>
      <c r="DJ165" s="105"/>
      <c r="DK165" s="105"/>
      <c r="DL165" s="105"/>
      <c r="DM165" s="105"/>
      <c r="DN165" s="105"/>
      <c r="DO165" s="105"/>
      <c r="DP165" s="105"/>
      <c r="DQ165" s="105"/>
      <c r="DR165" s="105"/>
      <c r="DS165" s="105"/>
      <c r="DT165" s="105"/>
      <c r="DU165" s="105"/>
      <c r="DV165" s="105"/>
      <c r="DW165" s="105"/>
      <c r="DX165" s="105"/>
      <c r="DY165" s="105"/>
      <c r="DZ165" s="105"/>
      <c r="EA165" s="105"/>
      <c r="EB165" s="105"/>
      <c r="EC165" s="105"/>
      <c r="ED165" s="105"/>
      <c r="EE165" s="105"/>
      <c r="EF165" s="105"/>
      <c r="EG165" s="105"/>
      <c r="EH165" s="105"/>
      <c r="EI165" s="105"/>
      <c r="EJ165" s="105"/>
      <c r="EK165" s="105"/>
      <c r="EL165" s="105"/>
      <c r="EM165" s="105"/>
      <c r="EN165" s="105"/>
      <c r="EO165" s="105"/>
      <c r="EP165" s="105"/>
      <c r="EQ165" s="105"/>
      <c r="ER165" s="105"/>
      <c r="ES165" s="105"/>
      <c r="ET165" s="105"/>
      <c r="EU165" s="105"/>
      <c r="EV165" s="105"/>
      <c r="EW165" s="105"/>
      <c r="EX165" s="105"/>
      <c r="EY165" s="105"/>
      <c r="EZ165" s="105"/>
      <c r="FA165" s="105"/>
      <c r="FB165" s="105"/>
      <c r="FC165" s="105"/>
      <c r="FD165" s="105"/>
      <c r="FE165" s="105"/>
      <c r="FF165" s="105"/>
      <c r="FG165" s="105"/>
      <c r="FH165" s="105"/>
      <c r="FI165" s="105"/>
      <c r="FJ165" s="105"/>
      <c r="FK165" s="105"/>
      <c r="FL165" s="105"/>
    </row>
    <row r="166" spans="11:168">
      <c r="K166" s="105"/>
      <c r="L166" s="105"/>
      <c r="M166" s="105"/>
      <c r="N166" s="105"/>
      <c r="O166" s="105"/>
      <c r="P166" s="105"/>
      <c r="Q166" s="105"/>
      <c r="R166" s="105"/>
      <c r="S166" s="105"/>
      <c r="T166" s="105"/>
      <c r="U166" s="105"/>
      <c r="V166" s="105"/>
      <c r="W166" s="105"/>
      <c r="X166" s="105"/>
      <c r="Y166" s="105"/>
      <c r="Z166" s="105"/>
      <c r="AA166" s="105"/>
      <c r="AB166" s="105"/>
      <c r="AC166" s="105"/>
      <c r="AD166" s="105"/>
      <c r="AE166" s="105"/>
      <c r="AF166" s="105"/>
      <c r="AG166" s="105"/>
      <c r="AH166" s="105"/>
      <c r="AI166" s="105"/>
      <c r="AJ166" s="105"/>
      <c r="AK166" s="105"/>
      <c r="AL166" s="105"/>
      <c r="AM166" s="105"/>
      <c r="AN166" s="105"/>
      <c r="AO166" s="105"/>
      <c r="AP166" s="105"/>
      <c r="AQ166" s="105"/>
      <c r="AR166" s="105"/>
      <c r="AS166" s="105"/>
      <c r="AT166" s="105"/>
      <c r="AU166" s="105"/>
      <c r="AV166" s="105"/>
      <c r="AW166" s="105"/>
      <c r="AX166" s="105"/>
      <c r="AY166" s="105"/>
      <c r="AZ166" s="105"/>
      <c r="BA166" s="105"/>
      <c r="BB166" s="105"/>
      <c r="BC166" s="105"/>
      <c r="BD166" s="105"/>
      <c r="BE166" s="105"/>
      <c r="BF166" s="105"/>
      <c r="BG166" s="105"/>
      <c r="BH166" s="105"/>
      <c r="BI166" s="105"/>
      <c r="BJ166" s="105"/>
      <c r="BK166" s="105"/>
      <c r="BL166" s="105"/>
      <c r="BM166" s="105"/>
      <c r="BN166" s="105"/>
      <c r="BO166" s="105"/>
      <c r="BP166" s="105"/>
      <c r="BQ166" s="105"/>
      <c r="BR166" s="105"/>
      <c r="BS166" s="105"/>
      <c r="BT166" s="105"/>
      <c r="BU166" s="105"/>
      <c r="BV166" s="105"/>
      <c r="BW166" s="105"/>
      <c r="BX166" s="105"/>
      <c r="BY166" s="105"/>
      <c r="BZ166" s="105"/>
      <c r="CA166" s="105"/>
      <c r="CB166" s="105"/>
      <c r="CC166" s="105"/>
      <c r="CD166" s="105"/>
      <c r="CE166" s="105"/>
      <c r="CF166" s="105"/>
      <c r="CG166" s="105"/>
      <c r="CH166" s="105"/>
      <c r="CI166" s="105"/>
      <c r="CJ166" s="105"/>
      <c r="CK166" s="105"/>
      <c r="CL166" s="105"/>
      <c r="CM166" s="105"/>
      <c r="CN166" s="105"/>
      <c r="CO166" s="105"/>
      <c r="CP166" s="105"/>
      <c r="CQ166" s="105"/>
      <c r="CR166" s="105"/>
      <c r="CS166" s="105"/>
      <c r="CT166" s="105"/>
      <c r="CU166" s="105"/>
      <c r="CV166" s="105"/>
      <c r="CW166" s="105"/>
      <c r="CX166" s="105"/>
      <c r="CY166" s="105"/>
      <c r="CZ166" s="105"/>
      <c r="DA166" s="105"/>
      <c r="DB166" s="105"/>
      <c r="DC166" s="105"/>
      <c r="DD166" s="105"/>
      <c r="DE166" s="105"/>
      <c r="DF166" s="105"/>
      <c r="DG166" s="105"/>
      <c r="DH166" s="105"/>
      <c r="DI166" s="105"/>
      <c r="DJ166" s="105"/>
      <c r="DK166" s="105"/>
      <c r="DL166" s="105"/>
      <c r="DM166" s="105"/>
      <c r="DN166" s="105"/>
      <c r="DO166" s="105"/>
      <c r="DP166" s="105"/>
      <c r="DQ166" s="105"/>
      <c r="DR166" s="105"/>
      <c r="DS166" s="105"/>
      <c r="DT166" s="105"/>
      <c r="DU166" s="105"/>
      <c r="DV166" s="105"/>
      <c r="DW166" s="105"/>
      <c r="DX166" s="105"/>
      <c r="DY166" s="105"/>
      <c r="DZ166" s="105"/>
      <c r="EA166" s="105"/>
      <c r="EB166" s="105"/>
      <c r="EC166" s="105"/>
      <c r="ED166" s="105"/>
      <c r="EE166" s="105"/>
      <c r="EF166" s="105"/>
      <c r="EG166" s="105"/>
      <c r="EH166" s="105"/>
      <c r="EI166" s="105"/>
      <c r="EJ166" s="105"/>
      <c r="EK166" s="105"/>
      <c r="EL166" s="105"/>
      <c r="EM166" s="105"/>
      <c r="EN166" s="105"/>
      <c r="EO166" s="105"/>
      <c r="EP166" s="105"/>
      <c r="EQ166" s="105"/>
      <c r="ER166" s="105"/>
      <c r="ES166" s="105"/>
      <c r="ET166" s="105"/>
      <c r="EU166" s="105"/>
      <c r="EV166" s="105"/>
      <c r="EW166" s="105"/>
      <c r="EX166" s="105"/>
      <c r="EY166" s="105"/>
      <c r="EZ166" s="105"/>
      <c r="FA166" s="105"/>
      <c r="FB166" s="105"/>
      <c r="FC166" s="105"/>
      <c r="FD166" s="105"/>
      <c r="FE166" s="105"/>
      <c r="FF166" s="105"/>
      <c r="FG166" s="105"/>
      <c r="FH166" s="105"/>
      <c r="FI166" s="105"/>
      <c r="FJ166" s="105"/>
      <c r="FK166" s="105"/>
      <c r="FL166" s="105"/>
    </row>
    <row r="167" spans="11:168">
      <c r="K167" s="105"/>
      <c r="L167" s="105"/>
      <c r="M167" s="105"/>
      <c r="N167" s="105"/>
      <c r="O167" s="105"/>
      <c r="P167" s="105"/>
      <c r="Q167" s="105"/>
      <c r="R167" s="105"/>
      <c r="S167" s="105"/>
      <c r="T167" s="105"/>
      <c r="U167" s="105"/>
      <c r="V167" s="105"/>
      <c r="W167" s="105"/>
      <c r="X167" s="105"/>
      <c r="Y167" s="105"/>
      <c r="Z167" s="105"/>
      <c r="AA167" s="105"/>
      <c r="AB167" s="105"/>
      <c r="AC167" s="105"/>
      <c r="AD167" s="105"/>
      <c r="AE167" s="105"/>
      <c r="AF167" s="105"/>
      <c r="AG167" s="105"/>
      <c r="AH167" s="105"/>
      <c r="AI167" s="105"/>
      <c r="AJ167" s="105"/>
      <c r="AK167" s="105"/>
      <c r="AL167" s="105"/>
      <c r="AM167" s="105"/>
      <c r="AN167" s="105"/>
      <c r="AO167" s="105"/>
      <c r="AP167" s="105"/>
      <c r="AQ167" s="105"/>
      <c r="AR167" s="105"/>
      <c r="AS167" s="105"/>
      <c r="AT167" s="105"/>
      <c r="AU167" s="105"/>
      <c r="AV167" s="105"/>
      <c r="AW167" s="105"/>
      <c r="AX167" s="105"/>
      <c r="AY167" s="105"/>
      <c r="AZ167" s="105"/>
      <c r="BA167" s="105"/>
      <c r="BB167" s="105"/>
      <c r="BC167" s="105"/>
      <c r="BD167" s="105"/>
      <c r="BE167" s="105"/>
      <c r="BF167" s="105"/>
      <c r="BG167" s="105"/>
      <c r="BH167" s="105"/>
      <c r="BI167" s="105"/>
      <c r="BJ167" s="105"/>
      <c r="BK167" s="105"/>
      <c r="BL167" s="105"/>
      <c r="BM167" s="105"/>
      <c r="BN167" s="105"/>
      <c r="BO167" s="105"/>
      <c r="BP167" s="105"/>
      <c r="BQ167" s="105"/>
      <c r="BR167" s="105"/>
      <c r="BS167" s="105"/>
      <c r="BT167" s="105"/>
      <c r="BU167" s="105"/>
      <c r="BV167" s="105"/>
      <c r="BW167" s="105"/>
      <c r="BX167" s="105"/>
      <c r="BY167" s="105"/>
      <c r="BZ167" s="105"/>
      <c r="CA167" s="105"/>
      <c r="CB167" s="105"/>
      <c r="CC167" s="105"/>
      <c r="CD167" s="105"/>
      <c r="CE167" s="105"/>
      <c r="CF167" s="105"/>
      <c r="CG167" s="105"/>
      <c r="CH167" s="105"/>
      <c r="CI167" s="105"/>
      <c r="CJ167" s="105"/>
      <c r="CK167" s="105"/>
      <c r="CL167" s="105"/>
      <c r="CM167" s="105"/>
      <c r="CN167" s="105"/>
      <c r="CO167" s="105"/>
      <c r="CP167" s="105"/>
      <c r="CQ167" s="105"/>
      <c r="CR167" s="105"/>
      <c r="CS167" s="105"/>
      <c r="CT167" s="105"/>
      <c r="CU167" s="105"/>
      <c r="CV167" s="105"/>
      <c r="CW167" s="105"/>
      <c r="CX167" s="105"/>
      <c r="CY167" s="105"/>
      <c r="CZ167" s="105"/>
      <c r="DA167" s="105"/>
      <c r="DB167" s="105"/>
      <c r="DC167" s="105"/>
      <c r="DD167" s="105"/>
      <c r="DE167" s="105"/>
      <c r="DF167" s="105"/>
      <c r="DG167" s="105"/>
      <c r="DH167" s="105"/>
      <c r="DI167" s="105"/>
      <c r="DJ167" s="105"/>
      <c r="DK167" s="105"/>
      <c r="DL167" s="105"/>
      <c r="DM167" s="105"/>
      <c r="DN167" s="105"/>
      <c r="DO167" s="105"/>
      <c r="DP167" s="105"/>
      <c r="DQ167" s="105"/>
      <c r="DR167" s="105"/>
      <c r="DS167" s="105"/>
      <c r="DT167" s="105"/>
      <c r="DU167" s="105"/>
      <c r="DV167" s="105"/>
      <c r="DW167" s="105"/>
      <c r="DX167" s="105"/>
      <c r="DY167" s="105"/>
      <c r="DZ167" s="105"/>
      <c r="EA167" s="105"/>
      <c r="EB167" s="105"/>
      <c r="EC167" s="105"/>
      <c r="ED167" s="105"/>
      <c r="EE167" s="105"/>
      <c r="EF167" s="105"/>
      <c r="EG167" s="105"/>
      <c r="EH167" s="105"/>
      <c r="EI167" s="105"/>
      <c r="EJ167" s="105"/>
      <c r="EK167" s="105"/>
      <c r="EL167" s="105"/>
      <c r="EM167" s="105"/>
      <c r="EN167" s="105"/>
      <c r="EO167" s="105"/>
      <c r="EP167" s="105"/>
      <c r="EQ167" s="105"/>
      <c r="ER167" s="105"/>
      <c r="ES167" s="105"/>
      <c r="ET167" s="105"/>
      <c r="EU167" s="105"/>
      <c r="EV167" s="105"/>
      <c r="EW167" s="105"/>
      <c r="EX167" s="105"/>
      <c r="EY167" s="105"/>
      <c r="EZ167" s="105"/>
      <c r="FA167" s="105"/>
      <c r="FB167" s="105"/>
      <c r="FC167" s="105"/>
      <c r="FD167" s="105"/>
      <c r="FE167" s="105"/>
      <c r="FF167" s="105"/>
      <c r="FG167" s="105"/>
      <c r="FH167" s="105"/>
      <c r="FI167" s="105"/>
      <c r="FJ167" s="105"/>
      <c r="FK167" s="105"/>
      <c r="FL167" s="105"/>
    </row>
    <row r="168" spans="11:168">
      <c r="K168" s="105"/>
      <c r="L168" s="105"/>
      <c r="M168" s="105"/>
      <c r="N168" s="105"/>
      <c r="O168" s="105"/>
      <c r="P168" s="105"/>
      <c r="Q168" s="105"/>
      <c r="R168" s="105"/>
      <c r="S168" s="105"/>
      <c r="T168" s="105"/>
      <c r="U168" s="105"/>
      <c r="V168" s="105"/>
      <c r="W168" s="105"/>
      <c r="X168" s="105"/>
      <c r="Y168" s="105"/>
      <c r="Z168" s="105"/>
      <c r="AA168" s="105"/>
      <c r="AB168" s="105"/>
      <c r="AC168" s="105"/>
      <c r="AD168" s="105"/>
      <c r="AE168" s="105"/>
      <c r="AF168" s="105"/>
      <c r="AG168" s="105"/>
      <c r="AH168" s="105"/>
      <c r="AI168" s="105"/>
      <c r="AJ168" s="105"/>
      <c r="AK168" s="105"/>
      <c r="AL168" s="105"/>
      <c r="AM168" s="105"/>
      <c r="AN168" s="105"/>
      <c r="AO168" s="105"/>
      <c r="AP168" s="105"/>
      <c r="AQ168" s="105"/>
      <c r="AR168" s="105"/>
      <c r="AS168" s="105"/>
      <c r="AT168" s="105"/>
      <c r="AU168" s="105"/>
      <c r="AV168" s="105"/>
      <c r="AW168" s="105"/>
      <c r="AX168" s="105"/>
      <c r="AY168" s="105"/>
      <c r="AZ168" s="105"/>
      <c r="BA168" s="105"/>
      <c r="BB168" s="105"/>
      <c r="BC168" s="105"/>
      <c r="BD168" s="105"/>
      <c r="BE168" s="105"/>
      <c r="BF168" s="105"/>
      <c r="BG168" s="105"/>
      <c r="BH168" s="105"/>
      <c r="BI168" s="105"/>
      <c r="BJ168" s="105"/>
      <c r="BK168" s="105"/>
      <c r="BL168" s="105"/>
      <c r="BM168" s="105"/>
      <c r="BN168" s="105"/>
      <c r="BO168" s="105"/>
      <c r="BP168" s="105"/>
      <c r="BQ168" s="105"/>
      <c r="BR168" s="105"/>
      <c r="BS168" s="105"/>
      <c r="BT168" s="105"/>
      <c r="BU168" s="105"/>
      <c r="BV168" s="105"/>
      <c r="BW168" s="105"/>
      <c r="BX168" s="105"/>
      <c r="BY168" s="105"/>
      <c r="BZ168" s="105"/>
      <c r="CA168" s="105"/>
      <c r="CB168" s="105"/>
      <c r="CC168" s="105"/>
      <c r="CD168" s="105"/>
      <c r="CE168" s="105"/>
      <c r="CF168" s="105"/>
      <c r="CG168" s="105"/>
      <c r="CH168" s="105"/>
      <c r="CI168" s="105"/>
      <c r="CJ168" s="105"/>
      <c r="CK168" s="105"/>
      <c r="CL168" s="105"/>
      <c r="CM168" s="105"/>
      <c r="CN168" s="105"/>
      <c r="CO168" s="105"/>
      <c r="CP168" s="105"/>
      <c r="CQ168" s="105"/>
      <c r="CR168" s="105"/>
      <c r="CS168" s="105"/>
      <c r="CT168" s="105"/>
      <c r="CU168" s="105"/>
      <c r="CV168" s="105"/>
      <c r="CW168" s="105"/>
      <c r="CX168" s="105"/>
      <c r="CY168" s="105"/>
      <c r="CZ168" s="105"/>
      <c r="DA168" s="105"/>
      <c r="DB168" s="105"/>
      <c r="DC168" s="105"/>
      <c r="DD168" s="105"/>
      <c r="DE168" s="105"/>
      <c r="DF168" s="105"/>
      <c r="DG168" s="105"/>
      <c r="DH168" s="105"/>
      <c r="DI168" s="105"/>
      <c r="DJ168" s="105"/>
      <c r="DK168" s="105"/>
      <c r="DL168" s="105"/>
      <c r="DM168" s="105"/>
      <c r="DN168" s="105"/>
      <c r="DO168" s="105"/>
      <c r="DP168" s="105"/>
      <c r="DQ168" s="105"/>
      <c r="DR168" s="105"/>
      <c r="DS168" s="105"/>
      <c r="DT168" s="105"/>
      <c r="DU168" s="105"/>
      <c r="DV168" s="105"/>
      <c r="DW168" s="105"/>
      <c r="DX168" s="105"/>
      <c r="DY168" s="105"/>
      <c r="DZ168" s="105"/>
      <c r="EA168" s="105"/>
      <c r="EB168" s="105"/>
      <c r="EC168" s="105"/>
      <c r="ED168" s="105"/>
      <c r="EE168" s="105"/>
      <c r="EF168" s="105"/>
      <c r="EG168" s="105"/>
      <c r="EH168" s="105"/>
      <c r="EI168" s="105"/>
      <c r="EJ168" s="105"/>
      <c r="EK168" s="105"/>
      <c r="EL168" s="105"/>
      <c r="EM168" s="105"/>
      <c r="EN168" s="105"/>
      <c r="EO168" s="105"/>
      <c r="EP168" s="105"/>
      <c r="EQ168" s="105"/>
      <c r="ER168" s="105"/>
      <c r="ES168" s="105"/>
      <c r="ET168" s="105"/>
      <c r="EU168" s="105"/>
      <c r="EV168" s="105"/>
      <c r="EW168" s="105"/>
      <c r="EX168" s="105"/>
      <c r="EY168" s="105"/>
      <c r="EZ168" s="105"/>
      <c r="FA168" s="105"/>
      <c r="FB168" s="105"/>
      <c r="FC168" s="105"/>
      <c r="FD168" s="105"/>
      <c r="FE168" s="105"/>
      <c r="FF168" s="105"/>
      <c r="FG168" s="105"/>
      <c r="FH168" s="105"/>
      <c r="FI168" s="105"/>
      <c r="FJ168" s="105"/>
      <c r="FK168" s="105"/>
      <c r="FL168" s="105"/>
    </row>
    <row r="169" spans="11:168">
      <c r="K169" s="105"/>
      <c r="L169" s="105"/>
      <c r="M169" s="105"/>
      <c r="N169" s="105"/>
      <c r="O169" s="105"/>
      <c r="P169" s="105"/>
      <c r="Q169" s="105"/>
      <c r="R169" s="105"/>
      <c r="S169" s="105"/>
      <c r="T169" s="105"/>
      <c r="U169" s="105"/>
      <c r="V169" s="105"/>
      <c r="W169" s="105"/>
      <c r="X169" s="105"/>
      <c r="Y169" s="105"/>
      <c r="Z169" s="105"/>
      <c r="AA169" s="105"/>
      <c r="AB169" s="105"/>
      <c r="AC169" s="105"/>
      <c r="AD169" s="105"/>
      <c r="AE169" s="105"/>
      <c r="AF169" s="105"/>
      <c r="AG169" s="105"/>
      <c r="AH169" s="105"/>
      <c r="AI169" s="105"/>
      <c r="AJ169" s="105"/>
      <c r="AK169" s="105"/>
      <c r="AL169" s="105"/>
      <c r="AM169" s="105"/>
      <c r="AN169" s="105"/>
      <c r="AO169" s="105"/>
      <c r="AP169" s="105"/>
      <c r="AQ169" s="105"/>
      <c r="AR169" s="105"/>
      <c r="AS169" s="105"/>
      <c r="AT169" s="105"/>
      <c r="AU169" s="105"/>
      <c r="AV169" s="105"/>
      <c r="AW169" s="105"/>
      <c r="AX169" s="105"/>
      <c r="AY169" s="105"/>
      <c r="AZ169" s="105"/>
      <c r="BA169" s="105"/>
      <c r="BB169" s="105"/>
      <c r="BC169" s="105"/>
      <c r="BD169" s="105"/>
      <c r="BE169" s="105"/>
      <c r="BF169" s="105"/>
      <c r="BG169" s="105"/>
      <c r="BH169" s="105"/>
      <c r="BI169" s="105"/>
      <c r="BJ169" s="105"/>
      <c r="BK169" s="105"/>
      <c r="BL169" s="105"/>
      <c r="BM169" s="105"/>
      <c r="BN169" s="105"/>
      <c r="BO169" s="105"/>
      <c r="BP169" s="105"/>
      <c r="BQ169" s="105"/>
      <c r="BR169" s="105"/>
      <c r="BS169" s="105"/>
      <c r="BT169" s="105"/>
      <c r="BU169" s="105"/>
      <c r="BV169" s="105"/>
      <c r="BW169" s="105"/>
      <c r="BX169" s="105"/>
      <c r="BY169" s="105"/>
      <c r="BZ169" s="105"/>
      <c r="CA169" s="105"/>
      <c r="CB169" s="105"/>
      <c r="CC169" s="105"/>
      <c r="CD169" s="105"/>
      <c r="CE169" s="105"/>
      <c r="CF169" s="105"/>
      <c r="CG169" s="105"/>
      <c r="CH169" s="105"/>
      <c r="CI169" s="105"/>
      <c r="CJ169" s="105"/>
      <c r="CK169" s="105"/>
      <c r="CL169" s="105"/>
      <c r="CM169" s="105"/>
      <c r="CN169" s="105"/>
      <c r="CO169" s="105"/>
      <c r="CP169" s="105"/>
      <c r="CQ169" s="105"/>
      <c r="CR169" s="105"/>
      <c r="CS169" s="105"/>
      <c r="CT169" s="105"/>
      <c r="CU169" s="105"/>
      <c r="CV169" s="105"/>
      <c r="CW169" s="105"/>
      <c r="CX169" s="105"/>
      <c r="CY169" s="105"/>
      <c r="CZ169" s="105"/>
      <c r="DA169" s="105"/>
      <c r="DB169" s="105"/>
      <c r="DC169" s="105"/>
      <c r="DD169" s="105"/>
      <c r="DE169" s="105"/>
      <c r="DF169" s="105"/>
      <c r="DG169" s="105"/>
      <c r="DH169" s="105"/>
      <c r="DI169" s="105"/>
      <c r="DJ169" s="105"/>
      <c r="DK169" s="105"/>
      <c r="DL169" s="105"/>
      <c r="DM169" s="105"/>
      <c r="DN169" s="105"/>
      <c r="DO169" s="105"/>
      <c r="DP169" s="105"/>
      <c r="DQ169" s="105"/>
      <c r="DR169" s="105"/>
      <c r="DS169" s="105"/>
      <c r="DT169" s="105"/>
      <c r="DU169" s="105"/>
      <c r="DV169" s="105"/>
      <c r="DW169" s="105"/>
      <c r="DX169" s="105"/>
      <c r="DY169" s="105"/>
      <c r="DZ169" s="105"/>
      <c r="EA169" s="105"/>
      <c r="EB169" s="105"/>
      <c r="EC169" s="105"/>
      <c r="ED169" s="105"/>
      <c r="EE169" s="105"/>
      <c r="EF169" s="105"/>
      <c r="EG169" s="105"/>
      <c r="EH169" s="105"/>
      <c r="EI169" s="105"/>
      <c r="EJ169" s="105"/>
      <c r="EK169" s="105"/>
      <c r="EL169" s="105"/>
      <c r="EM169" s="105"/>
      <c r="EN169" s="105"/>
      <c r="EO169" s="105"/>
      <c r="EP169" s="105"/>
      <c r="EQ169" s="105"/>
      <c r="ER169" s="105"/>
      <c r="ES169" s="105"/>
      <c r="ET169" s="105"/>
      <c r="EU169" s="105"/>
      <c r="EV169" s="105"/>
      <c r="EW169" s="105"/>
      <c r="EX169" s="105"/>
      <c r="EY169" s="105"/>
      <c r="EZ169" s="105"/>
      <c r="FA169" s="105"/>
      <c r="FB169" s="105"/>
      <c r="FC169" s="105"/>
      <c r="FD169" s="105"/>
      <c r="FE169" s="105"/>
      <c r="FF169" s="105"/>
      <c r="FG169" s="105"/>
      <c r="FH169" s="105"/>
      <c r="FI169" s="105"/>
      <c r="FJ169" s="105"/>
      <c r="FK169" s="105"/>
      <c r="FL169" s="105"/>
    </row>
    <row r="170" spans="11:168">
      <c r="K170" s="105"/>
      <c r="L170" s="105"/>
      <c r="M170" s="105"/>
      <c r="N170" s="105"/>
      <c r="O170" s="105"/>
      <c r="P170" s="105"/>
      <c r="Q170" s="105"/>
      <c r="R170" s="105"/>
      <c r="S170" s="105"/>
      <c r="T170" s="105"/>
      <c r="U170" s="105"/>
      <c r="V170" s="105"/>
      <c r="W170" s="105"/>
      <c r="X170" s="105"/>
      <c r="Y170" s="105"/>
      <c r="Z170" s="105"/>
      <c r="AA170" s="105"/>
      <c r="AB170" s="105"/>
      <c r="AC170" s="105"/>
      <c r="AD170" s="105"/>
      <c r="AE170" s="105"/>
      <c r="AF170" s="105"/>
      <c r="AG170" s="105"/>
      <c r="AH170" s="105"/>
      <c r="AI170" s="105"/>
      <c r="AJ170" s="105"/>
      <c r="AK170" s="105"/>
      <c r="AL170" s="105"/>
      <c r="AM170" s="105"/>
      <c r="AN170" s="105"/>
      <c r="AO170" s="105"/>
      <c r="AP170" s="105"/>
      <c r="AQ170" s="105"/>
      <c r="AR170" s="105"/>
      <c r="AS170" s="105"/>
      <c r="AT170" s="105"/>
      <c r="AU170" s="105"/>
      <c r="AV170" s="105"/>
      <c r="AW170" s="105"/>
      <c r="AX170" s="105"/>
      <c r="AY170" s="105"/>
      <c r="AZ170" s="105"/>
      <c r="BA170" s="105"/>
      <c r="BB170" s="105"/>
      <c r="BC170" s="105"/>
      <c r="BD170" s="105"/>
      <c r="BE170" s="105"/>
      <c r="BF170" s="105"/>
      <c r="BG170" s="105"/>
      <c r="BH170" s="105"/>
      <c r="BI170" s="105"/>
      <c r="BJ170" s="105"/>
      <c r="BK170" s="105"/>
      <c r="BL170" s="105"/>
      <c r="BM170" s="105"/>
      <c r="BN170" s="105"/>
      <c r="BO170" s="105"/>
      <c r="BP170" s="105"/>
      <c r="BQ170" s="105"/>
      <c r="BR170" s="105"/>
      <c r="BS170" s="105"/>
      <c r="BT170" s="105"/>
      <c r="BU170" s="105"/>
      <c r="BV170" s="105"/>
      <c r="BW170" s="105"/>
      <c r="BX170" s="105"/>
      <c r="BY170" s="105"/>
      <c r="BZ170" s="105"/>
      <c r="CA170" s="105"/>
      <c r="CB170" s="105"/>
      <c r="CC170" s="105"/>
      <c r="CD170" s="105"/>
      <c r="CE170" s="105"/>
      <c r="CF170" s="105"/>
      <c r="CG170" s="105"/>
      <c r="CH170" s="105"/>
      <c r="CI170" s="105"/>
      <c r="CJ170" s="105"/>
      <c r="CK170" s="105"/>
      <c r="CL170" s="105"/>
      <c r="CM170" s="105"/>
      <c r="CN170" s="105"/>
      <c r="CO170" s="105"/>
      <c r="CP170" s="105"/>
      <c r="CQ170" s="105"/>
      <c r="CR170" s="105"/>
      <c r="CS170" s="105"/>
      <c r="CT170" s="105"/>
      <c r="CU170" s="105"/>
      <c r="CV170" s="105"/>
      <c r="CW170" s="105"/>
      <c r="CX170" s="105"/>
      <c r="CY170" s="105"/>
      <c r="CZ170" s="105"/>
      <c r="DA170" s="105"/>
      <c r="DB170" s="105"/>
      <c r="DC170" s="105"/>
      <c r="DD170" s="105"/>
      <c r="DE170" s="105"/>
      <c r="DF170" s="105"/>
      <c r="DG170" s="105"/>
      <c r="DH170" s="105"/>
      <c r="DI170" s="105"/>
      <c r="DJ170" s="105"/>
      <c r="DK170" s="105"/>
      <c r="DL170" s="105"/>
      <c r="DM170" s="105"/>
      <c r="DN170" s="105"/>
      <c r="DO170" s="105"/>
      <c r="DP170" s="105"/>
      <c r="DQ170" s="105"/>
      <c r="DR170" s="105"/>
      <c r="DS170" s="105"/>
      <c r="DT170" s="105"/>
      <c r="DU170" s="105"/>
      <c r="DV170" s="105"/>
      <c r="DW170" s="105"/>
      <c r="DX170" s="105"/>
      <c r="DY170" s="105"/>
      <c r="DZ170" s="105"/>
      <c r="EA170" s="105"/>
      <c r="EB170" s="105"/>
      <c r="EC170" s="105"/>
      <c r="ED170" s="105"/>
      <c r="EE170" s="105"/>
      <c r="EF170" s="105"/>
      <c r="EG170" s="105"/>
      <c r="EH170" s="105"/>
      <c r="EI170" s="105"/>
      <c r="EJ170" s="105"/>
      <c r="EK170" s="105"/>
      <c r="EL170" s="105"/>
      <c r="EM170" s="105"/>
      <c r="EN170" s="105"/>
      <c r="EO170" s="105"/>
      <c r="EP170" s="105"/>
      <c r="EQ170" s="105"/>
      <c r="ER170" s="105"/>
      <c r="ES170" s="105"/>
      <c r="ET170" s="105"/>
      <c r="EU170" s="105"/>
      <c r="EV170" s="105"/>
      <c r="EW170" s="105"/>
      <c r="EX170" s="105"/>
      <c r="EY170" s="105"/>
      <c r="EZ170" s="105"/>
      <c r="FA170" s="105"/>
      <c r="FB170" s="105"/>
      <c r="FC170" s="105"/>
      <c r="FD170" s="105"/>
      <c r="FE170" s="105"/>
      <c r="FF170" s="105"/>
      <c r="FG170" s="105"/>
      <c r="FH170" s="105"/>
      <c r="FI170" s="105"/>
      <c r="FJ170" s="105"/>
      <c r="FK170" s="105"/>
      <c r="FL170" s="105"/>
    </row>
    <row r="171" spans="11:168">
      <c r="K171" s="105"/>
      <c r="L171" s="105"/>
      <c r="M171" s="105"/>
      <c r="N171" s="105"/>
      <c r="O171" s="105"/>
      <c r="P171" s="105"/>
      <c r="Q171" s="105"/>
      <c r="R171" s="105"/>
      <c r="S171" s="105"/>
      <c r="T171" s="105"/>
      <c r="U171" s="105"/>
      <c r="V171" s="105"/>
      <c r="W171" s="105"/>
      <c r="X171" s="105"/>
      <c r="Y171" s="105"/>
      <c r="Z171" s="105"/>
      <c r="AA171" s="105"/>
      <c r="AB171" s="105"/>
      <c r="AC171" s="105"/>
      <c r="AD171" s="105"/>
      <c r="AE171" s="105"/>
      <c r="AF171" s="105"/>
      <c r="AG171" s="105"/>
      <c r="AH171" s="105"/>
      <c r="AI171" s="105"/>
      <c r="AJ171" s="105"/>
      <c r="AK171" s="105"/>
      <c r="AL171" s="105"/>
      <c r="AM171" s="105"/>
      <c r="AN171" s="105"/>
      <c r="AO171" s="105"/>
      <c r="AP171" s="105"/>
      <c r="AQ171" s="105"/>
      <c r="AR171" s="105"/>
      <c r="AS171" s="105"/>
      <c r="AT171" s="105"/>
      <c r="AU171" s="105"/>
      <c r="AV171" s="105"/>
      <c r="AW171" s="105"/>
      <c r="AX171" s="105"/>
      <c r="AY171" s="105"/>
      <c r="AZ171" s="105"/>
      <c r="BA171" s="105"/>
      <c r="BB171" s="105"/>
      <c r="BC171" s="105"/>
      <c r="BD171" s="105"/>
      <c r="BE171" s="105"/>
      <c r="BF171" s="105"/>
      <c r="BG171" s="105"/>
      <c r="BH171" s="105"/>
      <c r="BI171" s="105"/>
      <c r="BJ171" s="105"/>
      <c r="BK171" s="105"/>
      <c r="BL171" s="105"/>
      <c r="BM171" s="105"/>
      <c r="BN171" s="105"/>
      <c r="BO171" s="105"/>
      <c r="BP171" s="105"/>
      <c r="BQ171" s="105"/>
      <c r="BR171" s="105"/>
      <c r="BS171" s="105"/>
      <c r="BT171" s="105"/>
      <c r="BU171" s="105"/>
      <c r="BV171" s="105"/>
      <c r="BW171" s="105"/>
      <c r="BX171" s="105"/>
      <c r="BY171" s="105"/>
      <c r="BZ171" s="105"/>
      <c r="CA171" s="105"/>
      <c r="CB171" s="105"/>
      <c r="CC171" s="105"/>
      <c r="CD171" s="105"/>
      <c r="CE171" s="105"/>
      <c r="CF171" s="105"/>
      <c r="CG171" s="105"/>
      <c r="CH171" s="105"/>
      <c r="CI171" s="105"/>
      <c r="CJ171" s="105"/>
      <c r="CK171" s="105"/>
      <c r="CL171" s="105"/>
      <c r="CM171" s="105"/>
      <c r="CN171" s="105"/>
      <c r="CO171" s="105"/>
      <c r="CP171" s="105"/>
      <c r="CQ171" s="105"/>
      <c r="CR171" s="105"/>
      <c r="CS171" s="105"/>
      <c r="CT171" s="105"/>
      <c r="CU171" s="105"/>
      <c r="CV171" s="105"/>
      <c r="CW171" s="105"/>
      <c r="CX171" s="105"/>
      <c r="CY171" s="105"/>
      <c r="CZ171" s="105"/>
      <c r="DA171" s="105"/>
      <c r="DB171" s="105"/>
      <c r="DC171" s="105"/>
      <c r="DD171" s="105"/>
      <c r="DE171" s="105"/>
      <c r="DF171" s="105"/>
      <c r="DG171" s="105"/>
      <c r="DH171" s="105"/>
      <c r="DI171" s="105"/>
      <c r="DJ171" s="105"/>
      <c r="DK171" s="105"/>
      <c r="DL171" s="105"/>
      <c r="DM171" s="105"/>
      <c r="DN171" s="105"/>
      <c r="DO171" s="105"/>
      <c r="DP171" s="105"/>
      <c r="DQ171" s="105"/>
      <c r="DR171" s="105"/>
      <c r="DS171" s="105"/>
      <c r="DT171" s="105"/>
      <c r="DU171" s="105"/>
      <c r="DV171" s="105"/>
      <c r="DW171" s="105"/>
      <c r="DX171" s="105"/>
      <c r="DY171" s="105"/>
      <c r="DZ171" s="105"/>
      <c r="EA171" s="105"/>
      <c r="EB171" s="105"/>
      <c r="EC171" s="105"/>
      <c r="ED171" s="105"/>
      <c r="EE171" s="105"/>
      <c r="EF171" s="105"/>
      <c r="EG171" s="105"/>
      <c r="EH171" s="105"/>
      <c r="EI171" s="105"/>
      <c r="EJ171" s="105"/>
      <c r="EK171" s="105"/>
      <c r="EL171" s="105"/>
      <c r="EM171" s="105"/>
      <c r="EN171" s="105"/>
      <c r="EO171" s="105"/>
      <c r="EP171" s="105"/>
      <c r="EQ171" s="105"/>
      <c r="ER171" s="105"/>
      <c r="ES171" s="105"/>
      <c r="ET171" s="105"/>
      <c r="EU171" s="105"/>
      <c r="EV171" s="105"/>
      <c r="EW171" s="105"/>
      <c r="EX171" s="105"/>
      <c r="EY171" s="105"/>
      <c r="EZ171" s="105"/>
      <c r="FA171" s="105"/>
      <c r="FB171" s="105"/>
      <c r="FC171" s="105"/>
      <c r="FD171" s="105"/>
      <c r="FE171" s="105"/>
      <c r="FF171" s="105"/>
      <c r="FG171" s="105"/>
      <c r="FH171" s="105"/>
      <c r="FI171" s="105"/>
      <c r="FJ171" s="105"/>
      <c r="FK171" s="105"/>
      <c r="FL171" s="105"/>
    </row>
    <row r="172" spans="11:168">
      <c r="K172" s="105"/>
      <c r="L172" s="105"/>
      <c r="M172" s="105"/>
      <c r="N172" s="105"/>
      <c r="O172" s="105"/>
      <c r="P172" s="105"/>
      <c r="Q172" s="105"/>
      <c r="R172" s="105"/>
      <c r="S172" s="105"/>
      <c r="T172" s="105"/>
      <c r="U172" s="105"/>
      <c r="V172" s="105"/>
      <c r="W172" s="105"/>
      <c r="X172" s="105"/>
      <c r="Y172" s="105"/>
      <c r="Z172" s="105"/>
      <c r="AA172" s="105"/>
      <c r="AB172" s="105"/>
      <c r="AC172" s="105"/>
      <c r="AD172" s="105"/>
      <c r="AE172" s="105"/>
      <c r="AF172" s="105"/>
      <c r="AG172" s="105"/>
      <c r="AH172" s="105"/>
      <c r="AI172" s="105"/>
      <c r="AJ172" s="105"/>
      <c r="AK172" s="105"/>
      <c r="AL172" s="105"/>
      <c r="AM172" s="105"/>
      <c r="AN172" s="105"/>
      <c r="AO172" s="105"/>
      <c r="AP172" s="105"/>
      <c r="AQ172" s="105"/>
      <c r="AR172" s="105"/>
      <c r="AS172" s="105"/>
      <c r="AT172" s="105"/>
      <c r="AU172" s="105"/>
      <c r="AV172" s="105"/>
      <c r="AW172" s="105"/>
      <c r="AX172" s="105"/>
      <c r="AY172" s="105"/>
      <c r="AZ172" s="105"/>
      <c r="BA172" s="105"/>
      <c r="BB172" s="105"/>
      <c r="BC172" s="105"/>
      <c r="BD172" s="105"/>
      <c r="BE172" s="105"/>
      <c r="BF172" s="105"/>
      <c r="BG172" s="105"/>
      <c r="BH172" s="105"/>
      <c r="BI172" s="105"/>
      <c r="BJ172" s="105"/>
      <c r="BK172" s="105"/>
      <c r="BL172" s="105"/>
      <c r="BM172" s="105"/>
      <c r="BN172" s="105"/>
      <c r="BO172" s="105"/>
      <c r="BP172" s="105"/>
      <c r="BQ172" s="105"/>
      <c r="BR172" s="105"/>
      <c r="BS172" s="105"/>
      <c r="BT172" s="105"/>
      <c r="BU172" s="105"/>
      <c r="BV172" s="105"/>
      <c r="BW172" s="105"/>
      <c r="BX172" s="105"/>
      <c r="BY172" s="105"/>
      <c r="BZ172" s="105"/>
      <c r="CA172" s="105"/>
      <c r="CB172" s="105"/>
      <c r="CC172" s="105"/>
      <c r="CD172" s="105"/>
      <c r="CE172" s="105"/>
      <c r="CF172" s="105"/>
      <c r="CG172" s="105"/>
      <c r="CH172" s="105"/>
      <c r="CI172" s="105"/>
      <c r="CJ172" s="105"/>
      <c r="CK172" s="105"/>
      <c r="CL172" s="105"/>
      <c r="CM172" s="105"/>
      <c r="CN172" s="105"/>
      <c r="CO172" s="105"/>
      <c r="CP172" s="105"/>
      <c r="CQ172" s="105"/>
      <c r="CR172" s="105"/>
      <c r="CS172" s="105"/>
      <c r="CT172" s="105"/>
      <c r="CU172" s="105"/>
      <c r="CV172" s="105"/>
      <c r="CW172" s="105"/>
      <c r="CX172" s="105"/>
      <c r="CY172" s="105"/>
      <c r="CZ172" s="105"/>
      <c r="DA172" s="105"/>
      <c r="DB172" s="105"/>
      <c r="DC172" s="105"/>
      <c r="DD172" s="105"/>
      <c r="DE172" s="105"/>
      <c r="DF172" s="105"/>
      <c r="DG172" s="105"/>
      <c r="DH172" s="105"/>
      <c r="DI172" s="105"/>
      <c r="DJ172" s="105"/>
      <c r="DK172" s="105"/>
      <c r="DL172" s="105"/>
      <c r="DM172" s="105"/>
      <c r="DN172" s="105"/>
      <c r="DO172" s="105"/>
      <c r="DP172" s="105"/>
      <c r="DQ172" s="105"/>
      <c r="DR172" s="105"/>
      <c r="DS172" s="105"/>
      <c r="DT172" s="105"/>
      <c r="DU172" s="105"/>
      <c r="DV172" s="105"/>
      <c r="DW172" s="105"/>
      <c r="DX172" s="105"/>
      <c r="DY172" s="105"/>
      <c r="DZ172" s="105"/>
      <c r="EA172" s="105"/>
      <c r="EB172" s="105"/>
      <c r="EC172" s="105"/>
      <c r="ED172" s="105"/>
      <c r="EE172" s="105"/>
      <c r="EF172" s="105"/>
      <c r="EG172" s="105"/>
      <c r="EH172" s="105"/>
      <c r="EI172" s="105"/>
      <c r="EJ172" s="105"/>
      <c r="EK172" s="105"/>
      <c r="EL172" s="105"/>
      <c r="EM172" s="105"/>
      <c r="EN172" s="105"/>
      <c r="EO172" s="105"/>
      <c r="EP172" s="105"/>
      <c r="EQ172" s="105"/>
      <c r="ER172" s="105"/>
      <c r="ES172" s="105"/>
      <c r="ET172" s="105"/>
      <c r="EU172" s="105"/>
      <c r="EV172" s="105"/>
      <c r="EW172" s="105"/>
      <c r="EX172" s="105"/>
      <c r="EY172" s="105"/>
      <c r="EZ172" s="105"/>
      <c r="FA172" s="105"/>
      <c r="FB172" s="105"/>
      <c r="FC172" s="105"/>
      <c r="FD172" s="105"/>
      <c r="FE172" s="105"/>
      <c r="FF172" s="105"/>
      <c r="FG172" s="105"/>
      <c r="FH172" s="105"/>
      <c r="FI172" s="105"/>
      <c r="FJ172" s="105"/>
      <c r="FK172" s="105"/>
      <c r="FL172" s="105"/>
    </row>
    <row r="173" spans="11:168">
      <c r="K173" s="105"/>
      <c r="L173" s="105"/>
      <c r="M173" s="105"/>
      <c r="N173" s="105"/>
      <c r="O173" s="105"/>
      <c r="P173" s="105"/>
      <c r="Q173" s="105"/>
      <c r="R173" s="105"/>
      <c r="S173" s="105"/>
      <c r="T173" s="105"/>
      <c r="U173" s="105"/>
      <c r="V173" s="105"/>
      <c r="W173" s="105"/>
      <c r="X173" s="105"/>
      <c r="Y173" s="105"/>
      <c r="Z173" s="105"/>
      <c r="AA173" s="105"/>
      <c r="AB173" s="105"/>
      <c r="AC173" s="105"/>
      <c r="AD173" s="105"/>
      <c r="AE173" s="105"/>
      <c r="AF173" s="105"/>
      <c r="AG173" s="105"/>
      <c r="AH173" s="105"/>
      <c r="AI173" s="105"/>
      <c r="AJ173" s="105"/>
      <c r="AK173" s="105"/>
      <c r="AL173" s="105"/>
      <c r="AM173" s="105"/>
      <c r="AN173" s="105"/>
      <c r="AO173" s="105"/>
      <c r="AP173" s="105"/>
      <c r="AQ173" s="105"/>
      <c r="AR173" s="105"/>
      <c r="AS173" s="105"/>
      <c r="AT173" s="105"/>
      <c r="AU173" s="105"/>
      <c r="AV173" s="105"/>
      <c r="AW173" s="105"/>
      <c r="AX173" s="105"/>
      <c r="AY173" s="105"/>
      <c r="AZ173" s="105"/>
      <c r="BA173" s="105"/>
      <c r="BB173" s="105"/>
      <c r="BC173" s="105"/>
      <c r="BD173" s="105"/>
      <c r="BE173" s="105"/>
      <c r="BF173" s="105"/>
      <c r="BG173" s="105"/>
      <c r="BH173" s="105"/>
      <c r="BI173" s="105"/>
      <c r="BJ173" s="105"/>
      <c r="BK173" s="105"/>
      <c r="BL173" s="105"/>
      <c r="BM173" s="105"/>
      <c r="BN173" s="105"/>
      <c r="BO173" s="105"/>
      <c r="BP173" s="105"/>
      <c r="BQ173" s="105"/>
      <c r="BR173" s="105"/>
      <c r="BS173" s="105"/>
      <c r="BT173" s="105"/>
      <c r="BU173" s="105"/>
      <c r="BV173" s="105"/>
      <c r="BW173" s="105"/>
      <c r="BX173" s="105"/>
      <c r="BY173" s="105"/>
      <c r="BZ173" s="105"/>
      <c r="CA173" s="105"/>
      <c r="CB173" s="105"/>
      <c r="CC173" s="105"/>
      <c r="CD173" s="105"/>
      <c r="CE173" s="105"/>
      <c r="CF173" s="105"/>
      <c r="CG173" s="105"/>
      <c r="CH173" s="105"/>
      <c r="CI173" s="105"/>
      <c r="CJ173" s="105"/>
      <c r="CK173" s="105"/>
      <c r="CL173" s="105"/>
      <c r="CM173" s="105"/>
      <c r="CN173" s="105"/>
      <c r="CO173" s="105"/>
      <c r="CP173" s="105"/>
      <c r="CQ173" s="105"/>
      <c r="CR173" s="105"/>
      <c r="CS173" s="105"/>
      <c r="CT173" s="105"/>
      <c r="CU173" s="105"/>
      <c r="CV173" s="105"/>
      <c r="CW173" s="105"/>
      <c r="CX173" s="105"/>
      <c r="CY173" s="105"/>
      <c r="CZ173" s="105"/>
      <c r="DA173" s="105"/>
      <c r="DB173" s="105"/>
      <c r="DC173" s="105"/>
      <c r="DD173" s="105"/>
      <c r="DE173" s="105"/>
      <c r="DF173" s="105"/>
      <c r="DG173" s="105"/>
      <c r="DH173" s="105"/>
      <c r="DI173" s="105"/>
      <c r="DJ173" s="105"/>
      <c r="DK173" s="105"/>
      <c r="DL173" s="105"/>
      <c r="DM173" s="105"/>
      <c r="DN173" s="105"/>
      <c r="DO173" s="105"/>
      <c r="DP173" s="105"/>
      <c r="DQ173" s="105"/>
      <c r="DR173" s="105"/>
      <c r="DS173" s="105"/>
      <c r="DT173" s="105"/>
      <c r="DU173" s="105"/>
      <c r="DV173" s="105"/>
      <c r="DW173" s="105"/>
      <c r="DX173" s="105"/>
      <c r="DY173" s="105"/>
      <c r="DZ173" s="105"/>
      <c r="EA173" s="105"/>
      <c r="EB173" s="105"/>
      <c r="EC173" s="105"/>
      <c r="ED173" s="105"/>
      <c r="EE173" s="105"/>
      <c r="EF173" s="105"/>
      <c r="EG173" s="105"/>
      <c r="EH173" s="105"/>
      <c r="EI173" s="105"/>
      <c r="EJ173" s="105"/>
      <c r="EK173" s="105"/>
      <c r="EL173" s="105"/>
      <c r="EM173" s="105"/>
      <c r="EN173" s="105"/>
      <c r="EO173" s="105"/>
      <c r="EP173" s="105"/>
      <c r="EQ173" s="105"/>
      <c r="ER173" s="105"/>
      <c r="ES173" s="105"/>
      <c r="ET173" s="105"/>
      <c r="EU173" s="105"/>
      <c r="EV173" s="105"/>
      <c r="EW173" s="105"/>
      <c r="EX173" s="105"/>
      <c r="EY173" s="105"/>
      <c r="EZ173" s="105"/>
      <c r="FA173" s="105"/>
      <c r="FB173" s="105"/>
      <c r="FC173" s="105"/>
      <c r="FD173" s="105"/>
      <c r="FE173" s="105"/>
      <c r="FF173" s="105"/>
      <c r="FG173" s="105"/>
      <c r="FH173" s="105"/>
      <c r="FI173" s="105"/>
      <c r="FJ173" s="105"/>
      <c r="FK173" s="105"/>
      <c r="FL173" s="105"/>
    </row>
    <row r="174" spans="11:168">
      <c r="K174" s="105"/>
      <c r="L174" s="105"/>
      <c r="M174" s="105"/>
      <c r="N174" s="105"/>
      <c r="O174" s="105"/>
      <c r="P174" s="105"/>
      <c r="Q174" s="105"/>
      <c r="R174" s="105"/>
      <c r="S174" s="105"/>
      <c r="T174" s="105"/>
      <c r="U174" s="105"/>
      <c r="V174" s="105"/>
      <c r="W174" s="105"/>
      <c r="X174" s="105"/>
      <c r="Y174" s="105"/>
      <c r="Z174" s="105"/>
      <c r="AA174" s="105"/>
      <c r="AB174" s="105"/>
      <c r="AC174" s="105"/>
      <c r="AD174" s="105"/>
      <c r="AE174" s="105"/>
      <c r="AF174" s="105"/>
      <c r="AG174" s="105"/>
      <c r="AH174" s="105"/>
      <c r="AI174" s="105"/>
      <c r="AJ174" s="105"/>
      <c r="AK174" s="105"/>
      <c r="AL174" s="105"/>
      <c r="AM174" s="105"/>
      <c r="AN174" s="105"/>
      <c r="AO174" s="105"/>
      <c r="AP174" s="105"/>
      <c r="AQ174" s="105"/>
      <c r="AR174" s="105"/>
      <c r="AS174" s="105"/>
      <c r="AT174" s="105"/>
      <c r="AU174" s="105"/>
      <c r="AV174" s="105"/>
      <c r="AW174" s="105"/>
      <c r="AX174" s="105"/>
      <c r="AY174" s="105"/>
      <c r="AZ174" s="105"/>
      <c r="BA174" s="105"/>
      <c r="BB174" s="105"/>
      <c r="BC174" s="105"/>
      <c r="BD174" s="105"/>
      <c r="BE174" s="105"/>
      <c r="BF174" s="105"/>
      <c r="BG174" s="105"/>
      <c r="BH174" s="105"/>
      <c r="BI174" s="105"/>
      <c r="BJ174" s="105"/>
      <c r="BK174" s="105"/>
      <c r="BL174" s="105"/>
      <c r="BM174" s="105"/>
      <c r="BN174" s="105"/>
      <c r="BO174" s="105"/>
      <c r="BP174" s="105"/>
      <c r="BQ174" s="105"/>
      <c r="BR174" s="105"/>
      <c r="BS174" s="105"/>
      <c r="BT174" s="105"/>
      <c r="BU174" s="105"/>
      <c r="BV174" s="105"/>
      <c r="BW174" s="105"/>
      <c r="BX174" s="105"/>
      <c r="BY174" s="105"/>
      <c r="BZ174" s="105"/>
      <c r="CA174" s="105"/>
      <c r="CB174" s="105"/>
      <c r="CC174" s="105"/>
      <c r="CD174" s="105"/>
      <c r="CE174" s="105"/>
      <c r="CF174" s="105"/>
      <c r="CG174" s="105"/>
      <c r="CH174" s="105"/>
      <c r="CI174" s="105"/>
      <c r="CJ174" s="105"/>
      <c r="CK174" s="105"/>
      <c r="CL174" s="105"/>
      <c r="CM174" s="105"/>
      <c r="CN174" s="105"/>
      <c r="CO174" s="105"/>
      <c r="CP174" s="105"/>
      <c r="CQ174" s="105"/>
      <c r="CR174" s="105"/>
      <c r="CS174" s="105"/>
      <c r="CT174" s="105"/>
      <c r="CU174" s="105"/>
      <c r="CV174" s="105"/>
      <c r="CW174" s="105"/>
      <c r="CX174" s="105"/>
      <c r="CY174" s="105"/>
      <c r="CZ174" s="105"/>
      <c r="DA174" s="105"/>
      <c r="DB174" s="105"/>
      <c r="DC174" s="105"/>
      <c r="DD174" s="105"/>
      <c r="DE174" s="105"/>
      <c r="DF174" s="105"/>
      <c r="DG174" s="105"/>
      <c r="DH174" s="105"/>
      <c r="DI174" s="105"/>
      <c r="DJ174" s="105"/>
      <c r="DK174" s="105"/>
      <c r="DL174" s="105"/>
      <c r="DM174" s="105"/>
      <c r="DN174" s="105"/>
      <c r="DO174" s="105"/>
      <c r="DP174" s="105"/>
      <c r="DQ174" s="105"/>
      <c r="DR174" s="105"/>
      <c r="DS174" s="105"/>
      <c r="DT174" s="105"/>
      <c r="DU174" s="105"/>
      <c r="DV174" s="105"/>
      <c r="DW174" s="105"/>
      <c r="DX174" s="105"/>
      <c r="DY174" s="105"/>
      <c r="DZ174" s="105"/>
      <c r="EA174" s="105"/>
      <c r="EB174" s="105"/>
      <c r="EC174" s="105"/>
      <c r="ED174" s="105"/>
      <c r="EE174" s="105"/>
      <c r="EF174" s="105"/>
      <c r="EG174" s="105"/>
      <c r="EH174" s="105"/>
      <c r="EI174" s="105"/>
      <c r="EJ174" s="105"/>
      <c r="EK174" s="105"/>
      <c r="EL174" s="105"/>
      <c r="EM174" s="105"/>
      <c r="EN174" s="105"/>
      <c r="EO174" s="105"/>
      <c r="EP174" s="105"/>
      <c r="EQ174" s="105"/>
      <c r="ER174" s="105"/>
      <c r="ES174" s="105"/>
      <c r="ET174" s="105"/>
      <c r="EU174" s="105"/>
      <c r="EV174" s="105"/>
      <c r="EW174" s="105"/>
      <c r="EX174" s="105"/>
      <c r="EY174" s="105"/>
      <c r="EZ174" s="105"/>
      <c r="FA174" s="105"/>
      <c r="FB174" s="105"/>
      <c r="FC174" s="105"/>
      <c r="FD174" s="105"/>
      <c r="FE174" s="105"/>
      <c r="FF174" s="105"/>
      <c r="FG174" s="105"/>
      <c r="FH174" s="105"/>
      <c r="FI174" s="105"/>
      <c r="FJ174" s="105"/>
      <c r="FK174" s="105"/>
      <c r="FL174" s="105"/>
    </row>
    <row r="175" spans="11:168">
      <c r="K175" s="105"/>
      <c r="L175" s="105"/>
      <c r="M175" s="105"/>
      <c r="N175" s="105"/>
      <c r="O175" s="105"/>
      <c r="P175" s="105"/>
      <c r="Q175" s="105"/>
      <c r="R175" s="105"/>
      <c r="S175" s="105"/>
      <c r="T175" s="105"/>
      <c r="U175" s="105"/>
      <c r="V175" s="105"/>
      <c r="W175" s="105"/>
      <c r="X175" s="105"/>
      <c r="Y175" s="105"/>
      <c r="Z175" s="105"/>
      <c r="AA175" s="105"/>
      <c r="AB175" s="105"/>
      <c r="AC175" s="105"/>
      <c r="AD175" s="105"/>
      <c r="AE175" s="105"/>
      <c r="AF175" s="105"/>
      <c r="AG175" s="105"/>
      <c r="AH175" s="105"/>
      <c r="AI175" s="105"/>
      <c r="AJ175" s="105"/>
      <c r="AK175" s="105"/>
      <c r="AL175" s="105"/>
      <c r="AM175" s="105"/>
      <c r="AN175" s="105"/>
      <c r="AO175" s="105"/>
      <c r="AP175" s="105"/>
      <c r="AQ175" s="105"/>
      <c r="AR175" s="105"/>
      <c r="AS175" s="105"/>
      <c r="AT175" s="105"/>
      <c r="AU175" s="105"/>
      <c r="AV175" s="105"/>
      <c r="AW175" s="105"/>
      <c r="AX175" s="105"/>
      <c r="AY175" s="105"/>
      <c r="AZ175" s="105"/>
      <c r="BA175" s="105"/>
      <c r="BB175" s="105"/>
      <c r="BC175" s="105"/>
      <c r="BD175" s="105"/>
      <c r="BE175" s="105"/>
      <c r="BF175" s="105"/>
      <c r="BG175" s="105"/>
      <c r="BH175" s="105"/>
      <c r="BI175" s="105"/>
      <c r="BJ175" s="105"/>
      <c r="BK175" s="105"/>
      <c r="BL175" s="105"/>
      <c r="BM175" s="105"/>
      <c r="BN175" s="105"/>
      <c r="BO175" s="105"/>
      <c r="BP175" s="105"/>
      <c r="BQ175" s="105"/>
      <c r="BR175" s="105"/>
      <c r="BS175" s="105"/>
      <c r="BT175" s="105"/>
      <c r="BU175" s="105"/>
      <c r="BV175" s="105"/>
      <c r="BW175" s="105"/>
      <c r="BX175" s="105"/>
      <c r="BY175" s="105"/>
      <c r="BZ175" s="105"/>
      <c r="CA175" s="105"/>
      <c r="CB175" s="105"/>
      <c r="CC175" s="105"/>
      <c r="CD175" s="105"/>
      <c r="CE175" s="105"/>
      <c r="CF175" s="105"/>
      <c r="CG175" s="105"/>
      <c r="CH175" s="105"/>
      <c r="CI175" s="105"/>
      <c r="CJ175" s="105"/>
      <c r="CK175" s="105"/>
      <c r="CL175" s="105"/>
      <c r="CM175" s="105"/>
      <c r="CN175" s="105"/>
      <c r="CO175" s="105"/>
      <c r="CP175" s="105"/>
      <c r="CQ175" s="105"/>
      <c r="CR175" s="105"/>
      <c r="CS175" s="105"/>
      <c r="CT175" s="105"/>
      <c r="CU175" s="105"/>
      <c r="CV175" s="105"/>
      <c r="CW175" s="105"/>
      <c r="CX175" s="105"/>
      <c r="CY175" s="105"/>
      <c r="CZ175" s="105"/>
      <c r="DA175" s="105"/>
      <c r="DB175" s="105"/>
      <c r="DC175" s="105"/>
      <c r="DD175" s="105"/>
      <c r="DE175" s="105"/>
      <c r="DF175" s="105"/>
      <c r="DG175" s="105"/>
      <c r="DH175" s="105"/>
      <c r="DI175" s="105"/>
      <c r="DJ175" s="105"/>
      <c r="DK175" s="105"/>
      <c r="DL175" s="105"/>
      <c r="DM175" s="105"/>
      <c r="DN175" s="105"/>
      <c r="DO175" s="105"/>
      <c r="DP175" s="105"/>
      <c r="DQ175" s="105"/>
      <c r="DR175" s="105"/>
      <c r="DS175" s="105"/>
      <c r="DT175" s="105"/>
      <c r="DU175" s="105"/>
      <c r="DV175" s="105"/>
      <c r="DW175" s="105"/>
      <c r="DX175" s="105"/>
      <c r="DY175" s="105"/>
      <c r="DZ175" s="105"/>
      <c r="EA175" s="105"/>
      <c r="EB175" s="105"/>
      <c r="EC175" s="105"/>
      <c r="ED175" s="105"/>
      <c r="EE175" s="105"/>
      <c r="EF175" s="105"/>
      <c r="EG175" s="105"/>
      <c r="EH175" s="105"/>
      <c r="EI175" s="105"/>
      <c r="EJ175" s="105"/>
      <c r="EK175" s="105"/>
      <c r="EL175" s="105"/>
      <c r="EM175" s="105"/>
      <c r="EN175" s="105"/>
      <c r="EO175" s="105"/>
      <c r="EP175" s="105"/>
      <c r="EQ175" s="105"/>
      <c r="ER175" s="105"/>
      <c r="ES175" s="105"/>
      <c r="ET175" s="105"/>
      <c r="EU175" s="105"/>
      <c r="EV175" s="105"/>
      <c r="EW175" s="105"/>
      <c r="EX175" s="105"/>
      <c r="EY175" s="105"/>
      <c r="EZ175" s="105"/>
      <c r="FA175" s="105"/>
      <c r="FB175" s="105"/>
      <c r="FC175" s="105"/>
      <c r="FD175" s="105"/>
      <c r="FE175" s="105"/>
      <c r="FF175" s="105"/>
      <c r="FG175" s="105"/>
      <c r="FH175" s="105"/>
      <c r="FI175" s="105"/>
      <c r="FJ175" s="105"/>
      <c r="FK175" s="105"/>
      <c r="FL175" s="105"/>
    </row>
    <row r="176" spans="11:168">
      <c r="K176" s="105"/>
      <c r="L176" s="105"/>
      <c r="M176" s="105"/>
      <c r="N176" s="105"/>
      <c r="O176" s="105"/>
      <c r="P176" s="105"/>
      <c r="Q176" s="105"/>
      <c r="R176" s="105"/>
      <c r="S176" s="105"/>
      <c r="T176" s="105"/>
      <c r="U176" s="105"/>
      <c r="V176" s="105"/>
      <c r="W176" s="105"/>
      <c r="X176" s="105"/>
      <c r="Y176" s="105"/>
      <c r="Z176" s="105"/>
      <c r="AA176" s="105"/>
      <c r="AB176" s="105"/>
      <c r="AC176" s="105"/>
      <c r="AD176" s="105"/>
      <c r="AE176" s="105"/>
      <c r="AF176" s="105"/>
      <c r="AG176" s="105"/>
      <c r="AH176" s="105"/>
      <c r="AI176" s="105"/>
      <c r="AJ176" s="105"/>
      <c r="AK176" s="105"/>
      <c r="AL176" s="105"/>
      <c r="AM176" s="105"/>
      <c r="AN176" s="105"/>
      <c r="AO176" s="105"/>
      <c r="AP176" s="105"/>
      <c r="AQ176" s="105"/>
      <c r="AR176" s="105"/>
      <c r="AS176" s="105"/>
      <c r="AT176" s="105"/>
      <c r="AU176" s="105"/>
      <c r="AV176" s="105"/>
      <c r="AW176" s="105"/>
      <c r="AX176" s="105"/>
      <c r="AY176" s="105"/>
      <c r="AZ176" s="105"/>
      <c r="BA176" s="105"/>
      <c r="BB176" s="105"/>
      <c r="BC176" s="105"/>
      <c r="BD176" s="105"/>
      <c r="BE176" s="105"/>
      <c r="BF176" s="105"/>
      <c r="BG176" s="105"/>
      <c r="BH176" s="105"/>
      <c r="BI176" s="105"/>
      <c r="BJ176" s="105"/>
      <c r="BK176" s="105"/>
      <c r="BL176" s="105"/>
      <c r="BM176" s="105"/>
      <c r="BN176" s="105"/>
      <c r="BO176" s="105"/>
      <c r="BP176" s="105"/>
      <c r="BQ176" s="105"/>
      <c r="BR176" s="105"/>
      <c r="BS176" s="105"/>
      <c r="BT176" s="105"/>
      <c r="BU176" s="105"/>
      <c r="BV176" s="105"/>
      <c r="BW176" s="105"/>
      <c r="BX176" s="105"/>
      <c r="BY176" s="105"/>
      <c r="BZ176" s="105"/>
      <c r="CA176" s="105"/>
      <c r="CB176" s="105"/>
      <c r="CC176" s="105"/>
      <c r="CD176" s="105"/>
      <c r="CE176" s="105"/>
      <c r="CF176" s="105"/>
      <c r="CG176" s="105"/>
      <c r="CH176" s="105"/>
      <c r="CI176" s="105"/>
      <c r="CJ176" s="105"/>
      <c r="CK176" s="105"/>
      <c r="CL176" s="105"/>
      <c r="CM176" s="105"/>
      <c r="CN176" s="105"/>
      <c r="CO176" s="105"/>
      <c r="CP176" s="105"/>
      <c r="CQ176" s="105"/>
      <c r="CR176" s="105"/>
      <c r="CS176" s="105"/>
      <c r="CT176" s="105"/>
      <c r="CU176" s="105"/>
      <c r="CV176" s="105"/>
      <c r="CW176" s="105"/>
      <c r="CX176" s="105"/>
      <c r="CY176" s="105"/>
      <c r="CZ176" s="105"/>
      <c r="DA176" s="105"/>
      <c r="DB176" s="105"/>
      <c r="DC176" s="105"/>
      <c r="DD176" s="105"/>
      <c r="DE176" s="105"/>
      <c r="DF176" s="105"/>
      <c r="DG176" s="105"/>
      <c r="DH176" s="105"/>
      <c r="DI176" s="105"/>
      <c r="DJ176" s="105"/>
      <c r="DK176" s="105"/>
      <c r="DL176" s="105"/>
      <c r="DM176" s="105"/>
      <c r="DN176" s="105"/>
      <c r="DO176" s="105"/>
      <c r="DP176" s="105"/>
      <c r="DQ176" s="105"/>
      <c r="DR176" s="105"/>
      <c r="DS176" s="105"/>
      <c r="DT176" s="105"/>
      <c r="DU176" s="105"/>
      <c r="DV176" s="105"/>
      <c r="DW176" s="105"/>
      <c r="DX176" s="105"/>
      <c r="DY176" s="105"/>
      <c r="DZ176" s="105"/>
      <c r="EA176" s="105"/>
      <c r="EB176" s="105"/>
      <c r="EC176" s="105"/>
      <c r="ED176" s="105"/>
      <c r="EE176" s="105"/>
      <c r="EF176" s="105"/>
      <c r="EG176" s="105"/>
      <c r="EH176" s="105"/>
      <c r="EI176" s="105"/>
      <c r="EJ176" s="105"/>
      <c r="EK176" s="105"/>
      <c r="EL176" s="105"/>
      <c r="EM176" s="105"/>
      <c r="EN176" s="105"/>
      <c r="EO176" s="105"/>
      <c r="EP176" s="105"/>
      <c r="EQ176" s="105"/>
      <c r="ER176" s="105"/>
      <c r="ES176" s="105"/>
      <c r="ET176" s="105"/>
      <c r="EU176" s="105"/>
      <c r="EV176" s="105"/>
      <c r="EW176" s="105"/>
      <c r="EX176" s="105"/>
      <c r="EY176" s="105"/>
      <c r="EZ176" s="105"/>
      <c r="FA176" s="105"/>
      <c r="FB176" s="105"/>
      <c r="FC176" s="105"/>
      <c r="FD176" s="105"/>
      <c r="FE176" s="105"/>
      <c r="FF176" s="105"/>
      <c r="FG176" s="105"/>
      <c r="FH176" s="105"/>
      <c r="FI176" s="105"/>
      <c r="FJ176" s="105"/>
      <c r="FK176" s="105"/>
      <c r="FL176" s="105"/>
    </row>
    <row r="177" spans="11:168">
      <c r="K177" s="105"/>
      <c r="L177" s="105"/>
      <c r="M177" s="105"/>
      <c r="N177" s="105"/>
      <c r="O177" s="105"/>
      <c r="P177" s="105"/>
      <c r="Q177" s="105"/>
      <c r="R177" s="105"/>
      <c r="S177" s="105"/>
      <c r="T177" s="105"/>
      <c r="U177" s="105"/>
      <c r="V177" s="105"/>
      <c r="W177" s="105"/>
      <c r="X177" s="105"/>
      <c r="Y177" s="105"/>
      <c r="Z177" s="105"/>
      <c r="AA177" s="105"/>
      <c r="AB177" s="105"/>
      <c r="AC177" s="105"/>
      <c r="AD177" s="105"/>
      <c r="AE177" s="105"/>
      <c r="AF177" s="105"/>
      <c r="AG177" s="105"/>
      <c r="AH177" s="105"/>
      <c r="AI177" s="105"/>
      <c r="AJ177" s="105"/>
      <c r="AK177" s="105"/>
      <c r="AL177" s="105"/>
      <c r="AM177" s="105"/>
      <c r="AN177" s="105"/>
      <c r="AO177" s="105"/>
      <c r="AP177" s="105"/>
      <c r="AQ177" s="105"/>
      <c r="AR177" s="105"/>
      <c r="AS177" s="105"/>
      <c r="AT177" s="105"/>
      <c r="AU177" s="105"/>
      <c r="AV177" s="105"/>
      <c r="AW177" s="105"/>
      <c r="AX177" s="105"/>
      <c r="AY177" s="105"/>
      <c r="AZ177" s="105"/>
      <c r="BA177" s="105"/>
      <c r="BB177" s="105"/>
      <c r="BC177" s="105"/>
      <c r="BD177" s="105"/>
      <c r="BE177" s="105"/>
      <c r="BF177" s="105"/>
      <c r="BG177" s="105"/>
      <c r="BH177" s="105"/>
      <c r="BI177" s="105"/>
      <c r="BJ177" s="105"/>
      <c r="BK177" s="105"/>
      <c r="BL177" s="105"/>
      <c r="BM177" s="105"/>
      <c r="BN177" s="105"/>
      <c r="BO177" s="105"/>
      <c r="BP177" s="105"/>
      <c r="BQ177" s="105"/>
      <c r="BR177" s="105"/>
      <c r="BS177" s="105"/>
      <c r="BT177" s="105"/>
      <c r="BU177" s="105"/>
      <c r="BV177" s="105"/>
      <c r="BW177" s="105"/>
      <c r="BX177" s="105"/>
      <c r="BY177" s="105"/>
      <c r="BZ177" s="105"/>
      <c r="CA177" s="105"/>
      <c r="CB177" s="105"/>
      <c r="CC177" s="105"/>
      <c r="CD177" s="105"/>
      <c r="CE177" s="105"/>
      <c r="CF177" s="105"/>
      <c r="CG177" s="105"/>
      <c r="CH177" s="105"/>
      <c r="CI177" s="105"/>
      <c r="CJ177" s="105"/>
      <c r="CK177" s="105"/>
      <c r="CL177" s="105"/>
      <c r="CM177" s="105"/>
      <c r="CN177" s="105"/>
      <c r="CO177" s="105"/>
      <c r="CP177" s="105"/>
      <c r="CQ177" s="105"/>
      <c r="CR177" s="105"/>
      <c r="CS177" s="105"/>
      <c r="CT177" s="105"/>
      <c r="CU177" s="105"/>
      <c r="CV177" s="105"/>
      <c r="CW177" s="105"/>
      <c r="CX177" s="105"/>
      <c r="CY177" s="105"/>
      <c r="CZ177" s="105"/>
      <c r="DA177" s="105"/>
      <c r="DB177" s="105"/>
      <c r="DC177" s="105"/>
      <c r="DD177" s="105"/>
      <c r="DE177" s="105"/>
      <c r="DF177" s="105"/>
      <c r="DG177" s="105"/>
      <c r="DH177" s="105"/>
      <c r="DI177" s="105"/>
      <c r="DJ177" s="105"/>
      <c r="DK177" s="105"/>
      <c r="DL177" s="105"/>
      <c r="DM177" s="105"/>
      <c r="DN177" s="105"/>
      <c r="DO177" s="105"/>
      <c r="DP177" s="105"/>
      <c r="DQ177" s="105"/>
      <c r="DR177" s="105"/>
      <c r="DS177" s="105"/>
      <c r="DT177" s="105"/>
      <c r="DU177" s="105"/>
      <c r="DV177" s="105"/>
      <c r="DW177" s="105"/>
      <c r="DX177" s="105"/>
      <c r="DY177" s="105"/>
      <c r="DZ177" s="105"/>
      <c r="EA177" s="105"/>
      <c r="EB177" s="105"/>
      <c r="EC177" s="105"/>
      <c r="ED177" s="105"/>
      <c r="EE177" s="105"/>
      <c r="EF177" s="105"/>
      <c r="EG177" s="105"/>
      <c r="EH177" s="105"/>
      <c r="EI177" s="105"/>
      <c r="EJ177" s="105"/>
      <c r="EK177" s="105"/>
      <c r="EL177" s="105"/>
      <c r="EM177" s="105"/>
      <c r="EN177" s="105"/>
      <c r="EO177" s="105"/>
      <c r="EP177" s="105"/>
      <c r="EQ177" s="105"/>
      <c r="ER177" s="105"/>
      <c r="ES177" s="105"/>
      <c r="ET177" s="105"/>
      <c r="EU177" s="105"/>
      <c r="EV177" s="105"/>
      <c r="EW177" s="105"/>
      <c r="EX177" s="105"/>
      <c r="EY177" s="105"/>
      <c r="EZ177" s="105"/>
      <c r="FA177" s="105"/>
      <c r="FB177" s="105"/>
      <c r="FC177" s="105"/>
      <c r="FD177" s="105"/>
      <c r="FE177" s="105"/>
      <c r="FF177" s="105"/>
      <c r="FG177" s="105"/>
      <c r="FH177" s="105"/>
      <c r="FI177" s="105"/>
      <c r="FJ177" s="105"/>
      <c r="FK177" s="105"/>
      <c r="FL177" s="105"/>
    </row>
    <row r="178" spans="11:168">
      <c r="K178" s="105"/>
      <c r="L178" s="105"/>
      <c r="M178" s="105"/>
      <c r="N178" s="105"/>
      <c r="O178" s="105"/>
      <c r="P178" s="105"/>
      <c r="Q178" s="105"/>
      <c r="R178" s="105"/>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c r="AN178" s="105"/>
      <c r="AO178" s="105"/>
      <c r="AP178" s="105"/>
      <c r="AQ178" s="105"/>
      <c r="AR178" s="105"/>
      <c r="AS178" s="105"/>
      <c r="AT178" s="105"/>
      <c r="AU178" s="105"/>
      <c r="AV178" s="105"/>
      <c r="AW178" s="105"/>
      <c r="AX178" s="105"/>
      <c r="AY178" s="105"/>
      <c r="AZ178" s="105"/>
      <c r="BA178" s="105"/>
      <c r="BB178" s="105"/>
      <c r="BC178" s="105"/>
      <c r="BD178" s="105"/>
      <c r="BE178" s="105"/>
      <c r="BF178" s="105"/>
      <c r="BG178" s="105"/>
      <c r="BH178" s="105"/>
      <c r="BI178" s="105"/>
      <c r="BJ178" s="105"/>
      <c r="BK178" s="105"/>
      <c r="BL178" s="105"/>
      <c r="BM178" s="105"/>
      <c r="BN178" s="105"/>
      <c r="BO178" s="105"/>
      <c r="BP178" s="105"/>
      <c r="BQ178" s="105"/>
      <c r="BR178" s="105"/>
      <c r="BS178" s="105"/>
      <c r="BT178" s="105"/>
      <c r="BU178" s="105"/>
      <c r="BV178" s="105"/>
      <c r="BW178" s="105"/>
      <c r="BX178" s="105"/>
      <c r="BY178" s="105"/>
      <c r="BZ178" s="105"/>
      <c r="CA178" s="105"/>
      <c r="CB178" s="105"/>
      <c r="CC178" s="105"/>
      <c r="CD178" s="105"/>
      <c r="CE178" s="105"/>
      <c r="CF178" s="105"/>
      <c r="CG178" s="105"/>
      <c r="CH178" s="105"/>
      <c r="CI178" s="105"/>
      <c r="CJ178" s="105"/>
      <c r="CK178" s="105"/>
      <c r="CL178" s="105"/>
      <c r="CM178" s="105"/>
      <c r="CN178" s="105"/>
      <c r="CO178" s="105"/>
      <c r="CP178" s="105"/>
      <c r="CQ178" s="105"/>
      <c r="CR178" s="105"/>
      <c r="CS178" s="105"/>
      <c r="CT178" s="105"/>
      <c r="CU178" s="105"/>
      <c r="CV178" s="105"/>
      <c r="CW178" s="105"/>
      <c r="CX178" s="105"/>
      <c r="CY178" s="105"/>
      <c r="CZ178" s="105"/>
      <c r="DA178" s="105"/>
      <c r="DB178" s="105"/>
      <c r="DC178" s="105"/>
      <c r="DD178" s="105"/>
      <c r="DE178" s="105"/>
      <c r="DF178" s="105"/>
      <c r="DG178" s="105"/>
      <c r="DH178" s="105"/>
      <c r="DI178" s="105"/>
      <c r="DJ178" s="105"/>
      <c r="DK178" s="105"/>
      <c r="DL178" s="105"/>
      <c r="DM178" s="105"/>
      <c r="DN178" s="105"/>
      <c r="DO178" s="105"/>
      <c r="DP178" s="105"/>
      <c r="DQ178" s="105"/>
      <c r="DR178" s="105"/>
      <c r="DS178" s="105"/>
      <c r="DT178" s="105"/>
      <c r="DU178" s="105"/>
      <c r="DV178" s="105"/>
      <c r="DW178" s="105"/>
      <c r="DX178" s="105"/>
      <c r="DY178" s="105"/>
      <c r="DZ178" s="105"/>
      <c r="EA178" s="105"/>
      <c r="EB178" s="105"/>
      <c r="EC178" s="105"/>
      <c r="ED178" s="105"/>
      <c r="EE178" s="105"/>
      <c r="EF178" s="105"/>
      <c r="EG178" s="105"/>
      <c r="EH178" s="105"/>
      <c r="EI178" s="105"/>
      <c r="EJ178" s="105"/>
      <c r="EK178" s="105"/>
      <c r="EL178" s="105"/>
      <c r="EM178" s="105"/>
      <c r="EN178" s="105"/>
      <c r="EO178" s="105"/>
      <c r="EP178" s="105"/>
      <c r="EQ178" s="105"/>
      <c r="ER178" s="105"/>
      <c r="ES178" s="105"/>
      <c r="ET178" s="105"/>
      <c r="EU178" s="105"/>
      <c r="EV178" s="105"/>
      <c r="EW178" s="105"/>
      <c r="EX178" s="105"/>
      <c r="EY178" s="105"/>
      <c r="EZ178" s="105"/>
      <c r="FA178" s="105"/>
      <c r="FB178" s="105"/>
      <c r="FC178" s="105"/>
      <c r="FD178" s="105"/>
      <c r="FE178" s="105"/>
      <c r="FF178" s="105"/>
      <c r="FG178" s="105"/>
      <c r="FH178" s="105"/>
      <c r="FI178" s="105"/>
      <c r="FJ178" s="105"/>
      <c r="FK178" s="105"/>
      <c r="FL178" s="105"/>
    </row>
    <row r="179" spans="11:168">
      <c r="K179" s="105"/>
      <c r="L179" s="105"/>
      <c r="M179" s="105"/>
      <c r="N179" s="105"/>
      <c r="O179" s="105"/>
      <c r="P179" s="105"/>
      <c r="Q179" s="105"/>
      <c r="R179" s="105"/>
      <c r="S179" s="105"/>
      <c r="T179" s="105"/>
      <c r="U179" s="105"/>
      <c r="V179" s="105"/>
      <c r="W179" s="105"/>
      <c r="X179" s="105"/>
      <c r="Y179" s="105"/>
      <c r="Z179" s="105"/>
      <c r="AA179" s="105"/>
      <c r="AB179" s="105"/>
      <c r="AC179" s="105"/>
      <c r="AD179" s="105"/>
      <c r="AE179" s="105"/>
      <c r="AF179" s="105"/>
      <c r="AG179" s="105"/>
      <c r="AH179" s="105"/>
      <c r="AI179" s="105"/>
      <c r="AJ179" s="105"/>
      <c r="AK179" s="105"/>
      <c r="AL179" s="105"/>
      <c r="AM179" s="105"/>
      <c r="AN179" s="105"/>
      <c r="AO179" s="105"/>
      <c r="AP179" s="105"/>
      <c r="AQ179" s="105"/>
      <c r="AR179" s="105"/>
      <c r="AS179" s="105"/>
      <c r="AT179" s="105"/>
      <c r="AU179" s="105"/>
      <c r="AV179" s="105"/>
      <c r="AW179" s="105"/>
      <c r="AX179" s="105"/>
      <c r="AY179" s="105"/>
      <c r="AZ179" s="105"/>
      <c r="BA179" s="105"/>
      <c r="BB179" s="105"/>
      <c r="BC179" s="105"/>
      <c r="BD179" s="105"/>
      <c r="BE179" s="105"/>
      <c r="BF179" s="105"/>
      <c r="BG179" s="105"/>
      <c r="BH179" s="105"/>
      <c r="BI179" s="105"/>
      <c r="BJ179" s="105"/>
      <c r="BK179" s="105"/>
      <c r="BL179" s="105"/>
      <c r="BM179" s="105"/>
      <c r="BN179" s="105"/>
      <c r="BO179" s="105"/>
      <c r="BP179" s="105"/>
      <c r="BQ179" s="105"/>
      <c r="BR179" s="105"/>
      <c r="BS179" s="105"/>
      <c r="BT179" s="105"/>
      <c r="BU179" s="105"/>
      <c r="BV179" s="105"/>
      <c r="BW179" s="105"/>
      <c r="BX179" s="105"/>
      <c r="BY179" s="105"/>
      <c r="BZ179" s="105"/>
      <c r="CA179" s="105"/>
      <c r="CB179" s="105"/>
      <c r="CC179" s="105"/>
      <c r="CD179" s="105"/>
      <c r="CE179" s="105"/>
      <c r="CF179" s="105"/>
      <c r="CG179" s="105"/>
      <c r="CH179" s="105"/>
      <c r="CI179" s="105"/>
      <c r="CJ179" s="105"/>
      <c r="CK179" s="105"/>
      <c r="CL179" s="105"/>
      <c r="CM179" s="105"/>
      <c r="CN179" s="105"/>
      <c r="CO179" s="105"/>
      <c r="CP179" s="105"/>
      <c r="CQ179" s="105"/>
      <c r="CR179" s="105"/>
      <c r="CS179" s="105"/>
      <c r="CT179" s="105"/>
      <c r="CU179" s="105"/>
      <c r="CV179" s="105"/>
      <c r="CW179" s="105"/>
      <c r="CX179" s="105"/>
      <c r="CY179" s="105"/>
      <c r="CZ179" s="105"/>
      <c r="DA179" s="105"/>
      <c r="DB179" s="105"/>
      <c r="DC179" s="105"/>
      <c r="DD179" s="105"/>
      <c r="DE179" s="105"/>
      <c r="DF179" s="105"/>
      <c r="DG179" s="105"/>
      <c r="DH179" s="105"/>
      <c r="DI179" s="105"/>
      <c r="DJ179" s="105"/>
      <c r="DK179" s="105"/>
      <c r="DL179" s="105"/>
      <c r="DM179" s="105"/>
      <c r="DN179" s="105"/>
      <c r="DO179" s="105"/>
      <c r="DP179" s="105"/>
      <c r="DQ179" s="105"/>
      <c r="DR179" s="105"/>
      <c r="DS179" s="105"/>
      <c r="DT179" s="105"/>
      <c r="DU179" s="105"/>
      <c r="DV179" s="105"/>
      <c r="DW179" s="105"/>
      <c r="DX179" s="105"/>
      <c r="DY179" s="105"/>
      <c r="DZ179" s="105"/>
      <c r="EA179" s="105"/>
      <c r="EB179" s="105"/>
      <c r="EC179" s="105"/>
      <c r="ED179" s="105"/>
      <c r="EE179" s="105"/>
      <c r="EF179" s="105"/>
      <c r="EG179" s="105"/>
      <c r="EH179" s="105"/>
      <c r="EI179" s="105"/>
      <c r="EJ179" s="105"/>
      <c r="EK179" s="105"/>
      <c r="EL179" s="105"/>
      <c r="EM179" s="105"/>
      <c r="EN179" s="105"/>
      <c r="EO179" s="105"/>
      <c r="EP179" s="105"/>
      <c r="EQ179" s="105"/>
      <c r="ER179" s="105"/>
      <c r="ES179" s="105"/>
      <c r="ET179" s="105"/>
      <c r="EU179" s="105"/>
      <c r="EV179" s="105"/>
      <c r="EW179" s="105"/>
      <c r="EX179" s="105"/>
      <c r="EY179" s="105"/>
      <c r="EZ179" s="105"/>
      <c r="FA179" s="105"/>
      <c r="FB179" s="105"/>
      <c r="FC179" s="105"/>
      <c r="FD179" s="105"/>
      <c r="FE179" s="105"/>
      <c r="FF179" s="105"/>
      <c r="FG179" s="105"/>
      <c r="FH179" s="105"/>
      <c r="FI179" s="105"/>
      <c r="FJ179" s="105"/>
      <c r="FK179" s="105"/>
      <c r="FL179" s="105"/>
    </row>
    <row r="180" spans="11:168">
      <c r="K180" s="105"/>
      <c r="L180" s="105"/>
      <c r="M180" s="105"/>
      <c r="N180" s="105"/>
      <c r="O180" s="105"/>
      <c r="P180" s="105"/>
      <c r="Q180" s="105"/>
      <c r="R180" s="105"/>
      <c r="S180" s="105"/>
      <c r="T180" s="105"/>
      <c r="U180" s="105"/>
      <c r="V180" s="105"/>
      <c r="W180" s="105"/>
      <c r="X180" s="105"/>
      <c r="Y180" s="105"/>
      <c r="Z180" s="105"/>
      <c r="AA180" s="105"/>
      <c r="AB180" s="105"/>
      <c r="AC180" s="105"/>
      <c r="AD180" s="105"/>
      <c r="AE180" s="105"/>
      <c r="AF180" s="105"/>
      <c r="AG180" s="105"/>
      <c r="AH180" s="105"/>
      <c r="AI180" s="105"/>
      <c r="AJ180" s="105"/>
      <c r="AK180" s="105"/>
      <c r="AL180" s="105"/>
      <c r="AM180" s="105"/>
      <c r="AN180" s="105"/>
      <c r="AO180" s="105"/>
      <c r="AP180" s="105"/>
      <c r="AQ180" s="105"/>
      <c r="AR180" s="105"/>
      <c r="AS180" s="105"/>
      <c r="AT180" s="105"/>
      <c r="AU180" s="105"/>
      <c r="AV180" s="105"/>
      <c r="AW180" s="105"/>
      <c r="AX180" s="105"/>
      <c r="AY180" s="105"/>
      <c r="AZ180" s="105"/>
      <c r="BA180" s="105"/>
      <c r="BB180" s="105"/>
      <c r="BC180" s="105"/>
      <c r="BD180" s="105"/>
      <c r="BE180" s="105"/>
      <c r="BF180" s="105"/>
      <c r="BG180" s="105"/>
      <c r="BH180" s="105"/>
      <c r="BI180" s="105"/>
      <c r="BJ180" s="105"/>
      <c r="BK180" s="105"/>
      <c r="BL180" s="105"/>
      <c r="BM180" s="105"/>
      <c r="BN180" s="105"/>
      <c r="BO180" s="105"/>
      <c r="BP180" s="105"/>
      <c r="BQ180" s="105"/>
      <c r="BR180" s="105"/>
      <c r="BS180" s="105"/>
      <c r="BT180" s="105"/>
      <c r="BU180" s="105"/>
      <c r="BV180" s="105"/>
      <c r="BW180" s="105"/>
      <c r="BX180" s="105"/>
      <c r="BY180" s="105"/>
      <c r="BZ180" s="105"/>
      <c r="CA180" s="105"/>
      <c r="CB180" s="105"/>
      <c r="CC180" s="105"/>
      <c r="CD180" s="105"/>
      <c r="CE180" s="105"/>
      <c r="CF180" s="105"/>
      <c r="CG180" s="105"/>
      <c r="CH180" s="105"/>
      <c r="CI180" s="105"/>
      <c r="CJ180" s="105"/>
      <c r="CK180" s="105"/>
      <c r="CL180" s="105"/>
      <c r="CM180" s="105"/>
      <c r="CN180" s="105"/>
      <c r="CO180" s="105"/>
      <c r="CP180" s="105"/>
      <c r="CQ180" s="105"/>
      <c r="CR180" s="105"/>
      <c r="CS180" s="105"/>
      <c r="CT180" s="105"/>
      <c r="CU180" s="105"/>
      <c r="CV180" s="105"/>
      <c r="CW180" s="105"/>
      <c r="CX180" s="105"/>
      <c r="CY180" s="105"/>
      <c r="CZ180" s="105"/>
      <c r="DA180" s="105"/>
      <c r="DB180" s="105"/>
      <c r="DC180" s="105"/>
      <c r="DD180" s="105"/>
      <c r="DE180" s="105"/>
      <c r="DF180" s="105"/>
      <c r="DG180" s="105"/>
      <c r="DH180" s="105"/>
      <c r="DI180" s="105"/>
      <c r="DJ180" s="105"/>
      <c r="DK180" s="105"/>
      <c r="DL180" s="105"/>
      <c r="DM180" s="105"/>
      <c r="DN180" s="105"/>
      <c r="DO180" s="105"/>
      <c r="DP180" s="105"/>
      <c r="DQ180" s="105"/>
      <c r="DR180" s="105"/>
      <c r="DS180" s="105"/>
      <c r="DT180" s="105"/>
      <c r="DU180" s="105"/>
      <c r="DV180" s="105"/>
      <c r="DW180" s="105"/>
      <c r="DX180" s="105"/>
      <c r="DY180" s="105"/>
      <c r="DZ180" s="105"/>
      <c r="EA180" s="105"/>
      <c r="EB180" s="105"/>
      <c r="EC180" s="105"/>
      <c r="ED180" s="105"/>
      <c r="EE180" s="105"/>
      <c r="EF180" s="105"/>
      <c r="EG180" s="105"/>
      <c r="EH180" s="105"/>
      <c r="EI180" s="105"/>
      <c r="EJ180" s="105"/>
      <c r="EK180" s="105"/>
      <c r="EL180" s="105"/>
      <c r="EM180" s="105"/>
      <c r="EN180" s="105"/>
      <c r="EO180" s="105"/>
      <c r="EP180" s="105"/>
      <c r="EQ180" s="105"/>
      <c r="ER180" s="105"/>
      <c r="ES180" s="105"/>
      <c r="ET180" s="105"/>
      <c r="EU180" s="105"/>
      <c r="EV180" s="105"/>
      <c r="EW180" s="105"/>
      <c r="EX180" s="105"/>
      <c r="EY180" s="105"/>
      <c r="EZ180" s="105"/>
      <c r="FA180" s="105"/>
      <c r="FB180" s="105"/>
      <c r="FC180" s="105"/>
      <c r="FD180" s="105"/>
      <c r="FE180" s="105"/>
      <c r="FF180" s="105"/>
      <c r="FG180" s="105"/>
      <c r="FH180" s="105"/>
      <c r="FI180" s="105"/>
      <c r="FJ180" s="105"/>
      <c r="FK180" s="105"/>
      <c r="FL180" s="105"/>
    </row>
    <row r="181" spans="11:168">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c r="AN181" s="105"/>
      <c r="AO181" s="105"/>
      <c r="AP181" s="105"/>
      <c r="AQ181" s="105"/>
      <c r="AR181" s="105"/>
      <c r="AS181" s="105"/>
      <c r="AT181" s="105"/>
      <c r="AU181" s="105"/>
      <c r="AV181" s="105"/>
      <c r="AW181" s="105"/>
      <c r="AX181" s="105"/>
      <c r="AY181" s="105"/>
      <c r="AZ181" s="105"/>
      <c r="BA181" s="105"/>
      <c r="BB181" s="105"/>
      <c r="BC181" s="105"/>
      <c r="BD181" s="105"/>
      <c r="BE181" s="105"/>
      <c r="BF181" s="105"/>
      <c r="BG181" s="105"/>
      <c r="BH181" s="105"/>
      <c r="BI181" s="105"/>
      <c r="BJ181" s="105"/>
      <c r="BK181" s="105"/>
      <c r="BL181" s="105"/>
      <c r="BM181" s="105"/>
      <c r="BN181" s="105"/>
      <c r="BO181" s="105"/>
      <c r="BP181" s="105"/>
      <c r="BQ181" s="105"/>
      <c r="BR181" s="105"/>
      <c r="BS181" s="105"/>
      <c r="BT181" s="105"/>
      <c r="BU181" s="105"/>
      <c r="BV181" s="105"/>
      <c r="BW181" s="105"/>
      <c r="BX181" s="105"/>
      <c r="BY181" s="105"/>
      <c r="BZ181" s="105"/>
      <c r="CA181" s="105"/>
      <c r="CB181" s="105"/>
      <c r="CC181" s="105"/>
      <c r="CD181" s="105"/>
      <c r="CE181" s="105"/>
      <c r="CF181" s="105"/>
      <c r="CG181" s="105"/>
      <c r="CH181" s="105"/>
      <c r="CI181" s="105"/>
      <c r="CJ181" s="105"/>
      <c r="CK181" s="105"/>
      <c r="CL181" s="105"/>
      <c r="CM181" s="105"/>
      <c r="CN181" s="105"/>
      <c r="CO181" s="105"/>
      <c r="CP181" s="105"/>
      <c r="CQ181" s="105"/>
      <c r="CR181" s="105"/>
      <c r="CS181" s="105"/>
      <c r="CT181" s="105"/>
      <c r="CU181" s="105"/>
      <c r="CV181" s="105"/>
      <c r="CW181" s="105"/>
      <c r="CX181" s="105"/>
      <c r="CY181" s="105"/>
      <c r="CZ181" s="105"/>
      <c r="DA181" s="105"/>
      <c r="DB181" s="105"/>
      <c r="DC181" s="105"/>
      <c r="DD181" s="105"/>
      <c r="DE181" s="105"/>
      <c r="DF181" s="105"/>
      <c r="DG181" s="105"/>
      <c r="DH181" s="105"/>
      <c r="DI181" s="105"/>
      <c r="DJ181" s="105"/>
      <c r="DK181" s="105"/>
      <c r="DL181" s="105"/>
      <c r="DM181" s="105"/>
      <c r="DN181" s="105"/>
      <c r="DO181" s="105"/>
      <c r="DP181" s="105"/>
      <c r="DQ181" s="105"/>
      <c r="DR181" s="105"/>
      <c r="DS181" s="105"/>
      <c r="DT181" s="105"/>
      <c r="DU181" s="105"/>
      <c r="DV181" s="105"/>
      <c r="DW181" s="105"/>
      <c r="DX181" s="105"/>
      <c r="DY181" s="105"/>
      <c r="DZ181" s="105"/>
      <c r="EA181" s="105"/>
      <c r="EB181" s="105"/>
      <c r="EC181" s="105"/>
      <c r="ED181" s="105"/>
      <c r="EE181" s="105"/>
      <c r="EF181" s="105"/>
      <c r="EG181" s="105"/>
      <c r="EH181" s="105"/>
      <c r="EI181" s="105"/>
      <c r="EJ181" s="105"/>
      <c r="EK181" s="105"/>
      <c r="EL181" s="105"/>
      <c r="EM181" s="105"/>
      <c r="EN181" s="105"/>
      <c r="EO181" s="105"/>
      <c r="EP181" s="105"/>
      <c r="EQ181" s="105"/>
      <c r="ER181" s="105"/>
      <c r="ES181" s="105"/>
      <c r="ET181" s="105"/>
      <c r="EU181" s="105"/>
      <c r="EV181" s="105"/>
      <c r="EW181" s="105"/>
      <c r="EX181" s="105"/>
      <c r="EY181" s="105"/>
      <c r="EZ181" s="105"/>
      <c r="FA181" s="105"/>
      <c r="FB181" s="105"/>
      <c r="FC181" s="105"/>
      <c r="FD181" s="105"/>
      <c r="FE181" s="105"/>
      <c r="FF181" s="105"/>
      <c r="FG181" s="105"/>
      <c r="FH181" s="105"/>
      <c r="FI181" s="105"/>
      <c r="FJ181" s="105"/>
      <c r="FK181" s="105"/>
      <c r="FL181" s="105"/>
    </row>
    <row r="182" spans="11:168">
      <c r="K182" s="105"/>
      <c r="L182" s="105"/>
      <c r="M182" s="105"/>
      <c r="N182" s="105"/>
      <c r="O182" s="105"/>
      <c r="P182" s="105"/>
      <c r="Q182" s="105"/>
      <c r="R182" s="105"/>
      <c r="S182" s="105"/>
      <c r="T182" s="105"/>
      <c r="U182" s="105"/>
      <c r="V182" s="105"/>
      <c r="W182" s="105"/>
      <c r="X182" s="105"/>
      <c r="Y182" s="105"/>
      <c r="Z182" s="105"/>
      <c r="AA182" s="105"/>
      <c r="AB182" s="105"/>
      <c r="AC182" s="105"/>
      <c r="AD182" s="105"/>
      <c r="AE182" s="105"/>
      <c r="AF182" s="105"/>
      <c r="AG182" s="105"/>
      <c r="AH182" s="105"/>
      <c r="AI182" s="105"/>
      <c r="AJ182" s="105"/>
      <c r="AK182" s="105"/>
      <c r="AL182" s="105"/>
      <c r="AM182" s="105"/>
      <c r="AN182" s="105"/>
      <c r="AO182" s="105"/>
      <c r="AP182" s="105"/>
      <c r="AQ182" s="105"/>
      <c r="AR182" s="105"/>
      <c r="AS182" s="105"/>
      <c r="AT182" s="105"/>
      <c r="AU182" s="105"/>
      <c r="AV182" s="105"/>
      <c r="AW182" s="105"/>
      <c r="AX182" s="105"/>
      <c r="AY182" s="105"/>
      <c r="AZ182" s="105"/>
      <c r="BA182" s="105"/>
      <c r="BB182" s="105"/>
      <c r="BC182" s="105"/>
      <c r="BD182" s="105"/>
      <c r="BE182" s="105"/>
      <c r="BF182" s="105"/>
      <c r="BG182" s="105"/>
      <c r="BH182" s="105"/>
      <c r="BI182" s="105"/>
      <c r="BJ182" s="105"/>
      <c r="BK182" s="105"/>
      <c r="BL182" s="105"/>
      <c r="BM182" s="105"/>
      <c r="BN182" s="105"/>
      <c r="BO182" s="105"/>
      <c r="BP182" s="105"/>
      <c r="BQ182" s="105"/>
      <c r="BR182" s="105"/>
      <c r="BS182" s="105"/>
      <c r="BT182" s="105"/>
      <c r="BU182" s="105"/>
      <c r="BV182" s="105"/>
      <c r="BW182" s="105"/>
      <c r="BX182" s="105"/>
      <c r="BY182" s="105"/>
      <c r="BZ182" s="105"/>
      <c r="CA182" s="105"/>
      <c r="CB182" s="105"/>
      <c r="CC182" s="105"/>
      <c r="CD182" s="105"/>
      <c r="CE182" s="105"/>
      <c r="CF182" s="105"/>
      <c r="CG182" s="105"/>
      <c r="CH182" s="105"/>
      <c r="CI182" s="105"/>
      <c r="CJ182" s="105"/>
      <c r="CK182" s="105"/>
      <c r="CL182" s="105"/>
      <c r="CM182" s="105"/>
      <c r="CN182" s="105"/>
      <c r="CO182" s="105"/>
      <c r="CP182" s="105"/>
      <c r="CQ182" s="105"/>
      <c r="CR182" s="105"/>
      <c r="CS182" s="105"/>
      <c r="CT182" s="105"/>
      <c r="CU182" s="105"/>
      <c r="CV182" s="105"/>
      <c r="CW182" s="105"/>
      <c r="CX182" s="105"/>
      <c r="CY182" s="105"/>
      <c r="CZ182" s="105"/>
      <c r="DA182" s="105"/>
      <c r="DB182" s="105"/>
      <c r="DC182" s="105"/>
      <c r="DD182" s="105"/>
      <c r="DE182" s="105"/>
      <c r="DF182" s="105"/>
      <c r="DG182" s="105"/>
      <c r="DH182" s="105"/>
      <c r="DI182" s="105"/>
      <c r="DJ182" s="105"/>
      <c r="DK182" s="105"/>
      <c r="DL182" s="105"/>
      <c r="DM182" s="105"/>
      <c r="DN182" s="105"/>
      <c r="DO182" s="105"/>
      <c r="DP182" s="105"/>
      <c r="DQ182" s="105"/>
      <c r="DR182" s="105"/>
      <c r="DS182" s="105"/>
      <c r="DT182" s="105"/>
      <c r="DU182" s="105"/>
      <c r="DV182" s="105"/>
      <c r="DW182" s="105"/>
      <c r="DX182" s="105"/>
      <c r="DY182" s="105"/>
      <c r="DZ182" s="105"/>
      <c r="EA182" s="105"/>
      <c r="EB182" s="105"/>
      <c r="EC182" s="105"/>
      <c r="ED182" s="105"/>
      <c r="EE182" s="105"/>
      <c r="EF182" s="105"/>
      <c r="EG182" s="105"/>
      <c r="EH182" s="105"/>
      <c r="EI182" s="105"/>
      <c r="EJ182" s="105"/>
      <c r="EK182" s="105"/>
      <c r="EL182" s="105"/>
      <c r="EM182" s="105"/>
      <c r="EN182" s="105"/>
      <c r="EO182" s="105"/>
      <c r="EP182" s="105"/>
      <c r="EQ182" s="105"/>
      <c r="ER182" s="105"/>
      <c r="ES182" s="105"/>
      <c r="ET182" s="105"/>
      <c r="EU182" s="105"/>
      <c r="EV182" s="105"/>
      <c r="EW182" s="105"/>
      <c r="EX182" s="105"/>
      <c r="EY182" s="105"/>
      <c r="EZ182" s="105"/>
      <c r="FA182" s="105"/>
      <c r="FB182" s="105"/>
      <c r="FC182" s="105"/>
      <c r="FD182" s="105"/>
      <c r="FE182" s="105"/>
      <c r="FF182" s="105"/>
      <c r="FG182" s="105"/>
      <c r="FH182" s="105"/>
      <c r="FI182" s="105"/>
      <c r="FJ182" s="105"/>
      <c r="FK182" s="105"/>
      <c r="FL182" s="105"/>
    </row>
    <row r="183" spans="11:168">
      <c r="K183" s="105"/>
      <c r="L183" s="105"/>
      <c r="M183" s="105"/>
      <c r="N183" s="105"/>
      <c r="O183" s="105"/>
      <c r="P183" s="105"/>
      <c r="Q183" s="105"/>
      <c r="R183" s="105"/>
      <c r="S183" s="105"/>
      <c r="T183" s="105"/>
      <c r="U183" s="105"/>
      <c r="V183" s="105"/>
      <c r="W183" s="105"/>
      <c r="X183" s="105"/>
      <c r="Y183" s="105"/>
      <c r="Z183" s="105"/>
      <c r="AA183" s="105"/>
      <c r="AB183" s="105"/>
      <c r="AC183" s="105"/>
      <c r="AD183" s="105"/>
      <c r="AE183" s="105"/>
      <c r="AF183" s="105"/>
      <c r="AG183" s="105"/>
      <c r="AH183" s="105"/>
      <c r="AI183" s="105"/>
      <c r="AJ183" s="105"/>
      <c r="AK183" s="105"/>
      <c r="AL183" s="105"/>
      <c r="AM183" s="105"/>
      <c r="AN183" s="105"/>
      <c r="AO183" s="105"/>
      <c r="AP183" s="105"/>
      <c r="AQ183" s="105"/>
      <c r="AR183" s="105"/>
      <c r="AS183" s="105"/>
      <c r="AT183" s="105"/>
      <c r="AU183" s="105"/>
      <c r="AV183" s="105"/>
      <c r="AW183" s="105"/>
      <c r="AX183" s="105"/>
      <c r="AY183" s="105"/>
      <c r="AZ183" s="105"/>
      <c r="BA183" s="105"/>
      <c r="BB183" s="105"/>
      <c r="BC183" s="105"/>
      <c r="BD183" s="105"/>
      <c r="BE183" s="105"/>
      <c r="BF183" s="105"/>
      <c r="BG183" s="105"/>
      <c r="BH183" s="105"/>
      <c r="BI183" s="105"/>
      <c r="BJ183" s="105"/>
      <c r="BK183" s="105"/>
      <c r="BL183" s="105"/>
      <c r="BM183" s="105"/>
      <c r="BN183" s="105"/>
      <c r="BO183" s="105"/>
      <c r="BP183" s="105"/>
      <c r="BQ183" s="105"/>
      <c r="BR183" s="105"/>
      <c r="BS183" s="105"/>
      <c r="BT183" s="105"/>
      <c r="BU183" s="105"/>
      <c r="BV183" s="105"/>
      <c r="BW183" s="105"/>
      <c r="BX183" s="105"/>
      <c r="BY183" s="105"/>
      <c r="BZ183" s="105"/>
      <c r="CA183" s="105"/>
      <c r="CB183" s="105"/>
      <c r="CC183" s="105"/>
      <c r="CD183" s="105"/>
      <c r="CE183" s="105"/>
      <c r="CF183" s="105"/>
      <c r="CG183" s="105"/>
      <c r="CH183" s="105"/>
      <c r="CI183" s="105"/>
      <c r="CJ183" s="105"/>
      <c r="CK183" s="105"/>
      <c r="CL183" s="105"/>
      <c r="CM183" s="105"/>
      <c r="CN183" s="105"/>
      <c r="CO183" s="105"/>
      <c r="CP183" s="105"/>
      <c r="CQ183" s="105"/>
      <c r="CR183" s="105"/>
      <c r="CS183" s="105"/>
      <c r="CT183" s="105"/>
      <c r="CU183" s="105"/>
      <c r="CV183" s="105"/>
      <c r="CW183" s="105"/>
      <c r="CX183" s="105"/>
      <c r="CY183" s="105"/>
      <c r="CZ183" s="105"/>
      <c r="DA183" s="105"/>
      <c r="DB183" s="105"/>
      <c r="DC183" s="105"/>
      <c r="DD183" s="105"/>
      <c r="DE183" s="105"/>
      <c r="DF183" s="105"/>
      <c r="DG183" s="105"/>
      <c r="DH183" s="105"/>
      <c r="DI183" s="105"/>
      <c r="DJ183" s="105"/>
      <c r="DK183" s="105"/>
      <c r="DL183" s="105"/>
      <c r="DM183" s="105"/>
      <c r="DN183" s="105"/>
      <c r="DO183" s="105"/>
      <c r="DP183" s="105"/>
      <c r="DQ183" s="105"/>
      <c r="DR183" s="105"/>
      <c r="DS183" s="105"/>
      <c r="DT183" s="105"/>
      <c r="DU183" s="105"/>
      <c r="DV183" s="105"/>
      <c r="DW183" s="105"/>
      <c r="DX183" s="105"/>
      <c r="DY183" s="105"/>
      <c r="DZ183" s="105"/>
      <c r="EA183" s="105"/>
      <c r="EB183" s="105"/>
      <c r="EC183" s="105"/>
      <c r="ED183" s="105"/>
      <c r="EE183" s="105"/>
      <c r="EF183" s="105"/>
      <c r="EG183" s="105"/>
      <c r="EH183" s="105"/>
      <c r="EI183" s="105"/>
      <c r="EJ183" s="105"/>
      <c r="EK183" s="105"/>
      <c r="EL183" s="105"/>
      <c r="EM183" s="105"/>
      <c r="EN183" s="105"/>
      <c r="EO183" s="105"/>
      <c r="EP183" s="105"/>
      <c r="EQ183" s="105"/>
      <c r="ER183" s="105"/>
      <c r="ES183" s="105"/>
      <c r="ET183" s="105"/>
      <c r="EU183" s="105"/>
      <c r="EV183" s="105"/>
      <c r="EW183" s="105"/>
      <c r="EX183" s="105"/>
      <c r="EY183" s="105"/>
      <c r="EZ183" s="105"/>
      <c r="FA183" s="105"/>
      <c r="FB183" s="105"/>
      <c r="FC183" s="105"/>
      <c r="FD183" s="105"/>
      <c r="FE183" s="105"/>
      <c r="FF183" s="105"/>
      <c r="FG183" s="105"/>
      <c r="FH183" s="105"/>
      <c r="FI183" s="105"/>
      <c r="FJ183" s="105"/>
      <c r="FK183" s="105"/>
      <c r="FL183" s="105"/>
    </row>
    <row r="184" spans="11:168">
      <c r="K184" s="105"/>
      <c r="L184" s="105"/>
      <c r="M184" s="105"/>
      <c r="N184" s="105"/>
      <c r="O184" s="105"/>
      <c r="P184" s="105"/>
      <c r="Q184" s="105"/>
      <c r="R184" s="105"/>
      <c r="S184" s="105"/>
      <c r="T184" s="105"/>
      <c r="U184" s="105"/>
      <c r="V184" s="105"/>
      <c r="W184" s="105"/>
      <c r="X184" s="105"/>
      <c r="Y184" s="105"/>
      <c r="Z184" s="105"/>
      <c r="AA184" s="105"/>
      <c r="AB184" s="105"/>
      <c r="AC184" s="105"/>
      <c r="AD184" s="105"/>
      <c r="AE184" s="105"/>
      <c r="AF184" s="105"/>
      <c r="AG184" s="105"/>
      <c r="AH184" s="105"/>
      <c r="AI184" s="105"/>
      <c r="AJ184" s="105"/>
      <c r="AK184" s="105"/>
      <c r="AL184" s="105"/>
      <c r="AM184" s="105"/>
      <c r="AN184" s="105"/>
      <c r="AO184" s="105"/>
      <c r="AP184" s="105"/>
      <c r="AQ184" s="105"/>
      <c r="AR184" s="105"/>
      <c r="AS184" s="105"/>
      <c r="AT184" s="105"/>
      <c r="AU184" s="105"/>
      <c r="AV184" s="105"/>
      <c r="AW184" s="105"/>
      <c r="AX184" s="105"/>
      <c r="AY184" s="105"/>
      <c r="AZ184" s="105"/>
      <c r="BA184" s="105"/>
      <c r="BB184" s="105"/>
      <c r="BC184" s="105"/>
      <c r="BD184" s="105"/>
      <c r="BE184" s="105"/>
      <c r="BF184" s="105"/>
      <c r="BG184" s="105"/>
      <c r="BH184" s="105"/>
      <c r="BI184" s="105"/>
      <c r="BJ184" s="105"/>
      <c r="BK184" s="105"/>
      <c r="BL184" s="105"/>
      <c r="BM184" s="105"/>
      <c r="BN184" s="105"/>
      <c r="BO184" s="105"/>
      <c r="BP184" s="105"/>
      <c r="BQ184" s="105"/>
      <c r="BR184" s="105"/>
      <c r="BS184" s="105"/>
      <c r="BT184" s="105"/>
      <c r="BU184" s="105"/>
      <c r="BV184" s="105"/>
      <c r="BW184" s="105"/>
      <c r="BX184" s="105"/>
      <c r="BY184" s="105"/>
      <c r="BZ184" s="105"/>
      <c r="CA184" s="105"/>
      <c r="CB184" s="105"/>
      <c r="CC184" s="105"/>
      <c r="CD184" s="105"/>
      <c r="CE184" s="105"/>
      <c r="CF184" s="105"/>
      <c r="CG184" s="105"/>
      <c r="CH184" s="105"/>
      <c r="CI184" s="105"/>
      <c r="CJ184" s="105"/>
      <c r="CK184" s="105"/>
      <c r="CL184" s="105"/>
      <c r="CM184" s="105"/>
      <c r="CN184" s="105"/>
      <c r="CO184" s="105"/>
      <c r="CP184" s="105"/>
      <c r="CQ184" s="105"/>
      <c r="CR184" s="105"/>
      <c r="CS184" s="105"/>
      <c r="CT184" s="105"/>
      <c r="CU184" s="105"/>
      <c r="CV184" s="105"/>
      <c r="CW184" s="105"/>
      <c r="CX184" s="105"/>
      <c r="CY184" s="105"/>
      <c r="CZ184" s="105"/>
      <c r="DA184" s="105"/>
      <c r="DB184" s="105"/>
      <c r="DC184" s="105"/>
      <c r="DD184" s="105"/>
      <c r="DE184" s="105"/>
      <c r="DF184" s="105"/>
      <c r="DG184" s="105"/>
      <c r="DH184" s="105"/>
      <c r="DI184" s="105"/>
      <c r="DJ184" s="105"/>
      <c r="DK184" s="105"/>
      <c r="DL184" s="105"/>
      <c r="DM184" s="105"/>
      <c r="DN184" s="105"/>
      <c r="DO184" s="105"/>
      <c r="DP184" s="105"/>
      <c r="DQ184" s="105"/>
      <c r="DR184" s="105"/>
      <c r="DS184" s="105"/>
      <c r="DT184" s="105"/>
      <c r="DU184" s="105"/>
      <c r="DV184" s="105"/>
      <c r="DW184" s="105"/>
      <c r="DX184" s="105"/>
      <c r="DY184" s="105"/>
      <c r="DZ184" s="105"/>
      <c r="EA184" s="105"/>
      <c r="EB184" s="105"/>
      <c r="EC184" s="105"/>
      <c r="ED184" s="105"/>
      <c r="EE184" s="105"/>
      <c r="EF184" s="105"/>
      <c r="EG184" s="105"/>
      <c r="EH184" s="105"/>
      <c r="EI184" s="105"/>
      <c r="EJ184" s="105"/>
      <c r="EK184" s="105"/>
      <c r="EL184" s="105"/>
      <c r="EM184" s="105"/>
      <c r="EN184" s="105"/>
      <c r="EO184" s="105"/>
      <c r="EP184" s="105"/>
      <c r="EQ184" s="105"/>
      <c r="ER184" s="105"/>
      <c r="ES184" s="105"/>
      <c r="ET184" s="105"/>
      <c r="EU184" s="105"/>
      <c r="EV184" s="105"/>
      <c r="EW184" s="105"/>
      <c r="EX184" s="105"/>
      <c r="EY184" s="105"/>
      <c r="EZ184" s="105"/>
      <c r="FA184" s="105"/>
      <c r="FB184" s="105"/>
      <c r="FC184" s="105"/>
      <c r="FD184" s="105"/>
      <c r="FE184" s="105"/>
      <c r="FF184" s="105"/>
      <c r="FG184" s="105"/>
      <c r="FH184" s="105"/>
      <c r="FI184" s="105"/>
      <c r="FJ184" s="105"/>
      <c r="FK184" s="105"/>
      <c r="FL184" s="105"/>
    </row>
    <row r="185" spans="11:168">
      <c r="K185" s="105"/>
      <c r="L185" s="105"/>
      <c r="M185" s="105"/>
      <c r="N185" s="105"/>
      <c r="O185" s="105"/>
      <c r="P185" s="105"/>
      <c r="Q185" s="105"/>
      <c r="R185" s="105"/>
      <c r="S185" s="105"/>
      <c r="T185" s="105"/>
      <c r="U185" s="105"/>
      <c r="V185" s="105"/>
      <c r="W185" s="105"/>
      <c r="X185" s="105"/>
      <c r="Y185" s="105"/>
      <c r="Z185" s="105"/>
      <c r="AA185" s="105"/>
      <c r="AB185" s="105"/>
      <c r="AC185" s="105"/>
      <c r="AD185" s="105"/>
      <c r="AE185" s="105"/>
      <c r="AF185" s="105"/>
      <c r="AG185" s="105"/>
      <c r="AH185" s="105"/>
      <c r="AI185" s="105"/>
      <c r="AJ185" s="105"/>
      <c r="AK185" s="105"/>
      <c r="AL185" s="105"/>
      <c r="AM185" s="105"/>
      <c r="AN185" s="105"/>
      <c r="AO185" s="105"/>
      <c r="AP185" s="105"/>
      <c r="AQ185" s="105"/>
      <c r="AR185" s="105"/>
      <c r="AS185" s="105"/>
      <c r="AT185" s="105"/>
      <c r="AU185" s="105"/>
      <c r="AV185" s="105"/>
      <c r="AW185" s="105"/>
      <c r="AX185" s="105"/>
      <c r="AY185" s="105"/>
      <c r="AZ185" s="105"/>
      <c r="BA185" s="105"/>
      <c r="BB185" s="105"/>
      <c r="BC185" s="105"/>
      <c r="BD185" s="105"/>
      <c r="BE185" s="105"/>
      <c r="BF185" s="105"/>
      <c r="BG185" s="105"/>
      <c r="BH185" s="105"/>
      <c r="BI185" s="105"/>
      <c r="BJ185" s="105"/>
      <c r="BK185" s="105"/>
      <c r="BL185" s="105"/>
      <c r="BM185" s="105"/>
      <c r="BN185" s="105"/>
      <c r="BO185" s="105"/>
      <c r="BP185" s="105"/>
      <c r="BQ185" s="105"/>
      <c r="BR185" s="105"/>
      <c r="BS185" s="105"/>
      <c r="BT185" s="105"/>
      <c r="BU185" s="105"/>
      <c r="BV185" s="105"/>
      <c r="BW185" s="105"/>
      <c r="BX185" s="105"/>
      <c r="BY185" s="105"/>
      <c r="BZ185" s="105"/>
      <c r="CA185" s="105"/>
      <c r="CB185" s="105"/>
      <c r="CC185" s="105"/>
      <c r="CD185" s="105"/>
      <c r="CE185" s="105"/>
      <c r="CF185" s="105"/>
      <c r="CG185" s="105"/>
      <c r="CH185" s="105"/>
      <c r="CI185" s="105"/>
      <c r="CJ185" s="105"/>
      <c r="CK185" s="105"/>
      <c r="CL185" s="105"/>
      <c r="CM185" s="105"/>
      <c r="CN185" s="105"/>
      <c r="CO185" s="105"/>
      <c r="CP185" s="105"/>
      <c r="CQ185" s="105"/>
      <c r="CR185" s="105"/>
      <c r="CS185" s="105"/>
      <c r="CT185" s="105"/>
      <c r="CU185" s="105"/>
      <c r="CV185" s="105"/>
      <c r="CW185" s="105"/>
      <c r="CX185" s="105"/>
      <c r="CY185" s="105"/>
      <c r="CZ185" s="105"/>
      <c r="DA185" s="105"/>
      <c r="DB185" s="105"/>
      <c r="DC185" s="105"/>
      <c r="DD185" s="105"/>
      <c r="DE185" s="105"/>
      <c r="DF185" s="105"/>
      <c r="DG185" s="105"/>
      <c r="DH185" s="105"/>
      <c r="DI185" s="105"/>
      <c r="DJ185" s="105"/>
      <c r="DK185" s="105"/>
      <c r="DL185" s="105"/>
      <c r="DM185" s="105"/>
      <c r="DN185" s="105"/>
      <c r="DO185" s="105"/>
      <c r="DP185" s="105"/>
      <c r="DQ185" s="105"/>
      <c r="DR185" s="105"/>
      <c r="DS185" s="105"/>
      <c r="DT185" s="105"/>
      <c r="DU185" s="105"/>
      <c r="DV185" s="105"/>
      <c r="DW185" s="105"/>
      <c r="DX185" s="105"/>
      <c r="DY185" s="105"/>
      <c r="DZ185" s="105"/>
      <c r="EA185" s="105"/>
      <c r="EB185" s="105"/>
      <c r="EC185" s="105"/>
      <c r="ED185" s="105"/>
      <c r="EE185" s="105"/>
      <c r="EF185" s="105"/>
      <c r="EG185" s="105"/>
      <c r="EH185" s="105"/>
      <c r="EI185" s="105"/>
      <c r="EJ185" s="105"/>
      <c r="EK185" s="105"/>
      <c r="EL185" s="105"/>
      <c r="EM185" s="105"/>
      <c r="EN185" s="105"/>
      <c r="EO185" s="105"/>
      <c r="EP185" s="105"/>
      <c r="EQ185" s="105"/>
      <c r="ER185" s="105"/>
      <c r="ES185" s="105"/>
      <c r="ET185" s="105"/>
      <c r="EU185" s="105"/>
      <c r="EV185" s="105"/>
      <c r="EW185" s="105"/>
      <c r="EX185" s="105"/>
      <c r="EY185" s="105"/>
      <c r="EZ185" s="105"/>
      <c r="FA185" s="105"/>
      <c r="FB185" s="105"/>
      <c r="FC185" s="105"/>
      <c r="FD185" s="105"/>
      <c r="FE185" s="105"/>
      <c r="FF185" s="105"/>
      <c r="FG185" s="105"/>
      <c r="FH185" s="105"/>
      <c r="FI185" s="105"/>
      <c r="FJ185" s="105"/>
      <c r="FK185" s="105"/>
      <c r="FL185" s="105"/>
    </row>
    <row r="186" spans="11:168">
      <c r="K186" s="105"/>
      <c r="L186" s="105"/>
      <c r="M186" s="105"/>
      <c r="N186" s="105"/>
      <c r="O186" s="105"/>
      <c r="P186" s="105"/>
      <c r="Q186" s="105"/>
      <c r="R186" s="105"/>
      <c r="S186" s="105"/>
      <c r="T186" s="105"/>
      <c r="U186" s="105"/>
      <c r="V186" s="105"/>
      <c r="W186" s="105"/>
      <c r="X186" s="105"/>
      <c r="Y186" s="105"/>
      <c r="Z186" s="105"/>
      <c r="AA186" s="105"/>
      <c r="AB186" s="105"/>
      <c r="AC186" s="105"/>
      <c r="AD186" s="105"/>
      <c r="AE186" s="105"/>
      <c r="AF186" s="105"/>
      <c r="AG186" s="105"/>
      <c r="AH186" s="105"/>
      <c r="AI186" s="105"/>
      <c r="AJ186" s="105"/>
      <c r="AK186" s="105"/>
      <c r="AL186" s="105"/>
      <c r="AM186" s="105"/>
      <c r="AN186" s="105"/>
      <c r="AO186" s="105"/>
      <c r="AP186" s="105"/>
      <c r="AQ186" s="105"/>
      <c r="AR186" s="105"/>
      <c r="AS186" s="105"/>
      <c r="AT186" s="105"/>
      <c r="AU186" s="105"/>
      <c r="AV186" s="105"/>
      <c r="AW186" s="105"/>
      <c r="AX186" s="105"/>
      <c r="AY186" s="105"/>
      <c r="AZ186" s="105"/>
      <c r="BA186" s="105"/>
      <c r="BB186" s="105"/>
      <c r="BC186" s="105"/>
      <c r="BD186" s="105"/>
      <c r="BE186" s="105"/>
      <c r="BF186" s="105"/>
      <c r="BG186" s="105"/>
      <c r="BH186" s="105"/>
      <c r="BI186" s="105"/>
      <c r="BJ186" s="105"/>
      <c r="BK186" s="105"/>
      <c r="BL186" s="105"/>
      <c r="BM186" s="105"/>
      <c r="BN186" s="105"/>
      <c r="BO186" s="105"/>
      <c r="BP186" s="105"/>
      <c r="BQ186" s="105"/>
      <c r="BR186" s="105"/>
      <c r="BS186" s="105"/>
      <c r="BT186" s="105"/>
      <c r="BU186" s="105"/>
      <c r="BV186" s="105"/>
      <c r="BW186" s="105"/>
      <c r="BX186" s="105"/>
      <c r="BY186" s="105"/>
      <c r="BZ186" s="105"/>
      <c r="CA186" s="105"/>
      <c r="CB186" s="105"/>
      <c r="CC186" s="105"/>
      <c r="CD186" s="105"/>
      <c r="CE186" s="105"/>
      <c r="CF186" s="105"/>
      <c r="CG186" s="105"/>
      <c r="CH186" s="105"/>
      <c r="CI186" s="105"/>
      <c r="CJ186" s="105"/>
      <c r="CK186" s="105"/>
      <c r="CL186" s="105"/>
      <c r="CM186" s="105"/>
      <c r="CN186" s="105"/>
      <c r="CO186" s="105"/>
      <c r="CP186" s="105"/>
      <c r="CQ186" s="105"/>
      <c r="CR186" s="105"/>
      <c r="CS186" s="105"/>
      <c r="CT186" s="105"/>
      <c r="CU186" s="105"/>
      <c r="CV186" s="105"/>
      <c r="CW186" s="105"/>
      <c r="CX186" s="105"/>
      <c r="CY186" s="105"/>
      <c r="CZ186" s="105"/>
      <c r="DA186" s="105"/>
      <c r="DB186" s="105"/>
      <c r="DC186" s="105"/>
      <c r="DD186" s="105"/>
      <c r="DE186" s="105"/>
      <c r="DF186" s="105"/>
      <c r="DG186" s="105"/>
      <c r="DH186" s="105"/>
      <c r="DI186" s="105"/>
      <c r="DJ186" s="105"/>
      <c r="DK186" s="105"/>
      <c r="DL186" s="105"/>
      <c r="DM186" s="105"/>
      <c r="DN186" s="105"/>
      <c r="DO186" s="105"/>
      <c r="DP186" s="105"/>
      <c r="DQ186" s="105"/>
      <c r="DR186" s="105"/>
      <c r="DS186" s="105"/>
      <c r="DT186" s="105"/>
      <c r="DU186" s="105"/>
      <c r="DV186" s="105"/>
      <c r="DW186" s="105"/>
      <c r="DX186" s="105"/>
      <c r="DY186" s="105"/>
      <c r="DZ186" s="105"/>
      <c r="EA186" s="105"/>
      <c r="EB186" s="105"/>
      <c r="EC186" s="105"/>
      <c r="ED186" s="105"/>
      <c r="EE186" s="105"/>
      <c r="EF186" s="105"/>
      <c r="EG186" s="105"/>
      <c r="EH186" s="105"/>
      <c r="EI186" s="105"/>
      <c r="EJ186" s="105"/>
      <c r="EK186" s="105"/>
      <c r="EL186" s="105"/>
      <c r="EM186" s="105"/>
      <c r="EN186" s="105"/>
      <c r="EO186" s="105"/>
      <c r="EP186" s="105"/>
      <c r="EQ186" s="105"/>
      <c r="ER186" s="105"/>
      <c r="ES186" s="105"/>
      <c r="ET186" s="105"/>
      <c r="EU186" s="105"/>
      <c r="EV186" s="105"/>
      <c r="EW186" s="105"/>
      <c r="EX186" s="105"/>
      <c r="EY186" s="105"/>
      <c r="EZ186" s="105"/>
      <c r="FA186" s="105"/>
      <c r="FB186" s="105"/>
      <c r="FC186" s="105"/>
      <c r="FD186" s="105"/>
      <c r="FE186" s="105"/>
      <c r="FF186" s="105"/>
      <c r="FG186" s="105"/>
      <c r="FH186" s="105"/>
      <c r="FI186" s="105"/>
      <c r="FJ186" s="105"/>
      <c r="FK186" s="105"/>
      <c r="FL186" s="105"/>
    </row>
    <row r="187" spans="11:168">
      <c r="K187" s="105"/>
      <c r="L187" s="105"/>
      <c r="M187" s="105"/>
      <c r="N187" s="105"/>
      <c r="O187" s="105"/>
      <c r="P187" s="105"/>
      <c r="Q187" s="105"/>
      <c r="R187" s="105"/>
      <c r="S187" s="105"/>
      <c r="T187" s="105"/>
      <c r="U187" s="105"/>
      <c r="V187" s="105"/>
      <c r="W187" s="105"/>
      <c r="X187" s="105"/>
      <c r="Y187" s="105"/>
      <c r="Z187" s="105"/>
      <c r="AA187" s="105"/>
      <c r="AB187" s="105"/>
      <c r="AC187" s="105"/>
      <c r="AD187" s="105"/>
      <c r="AE187" s="105"/>
      <c r="AF187" s="105"/>
      <c r="AG187" s="105"/>
      <c r="AH187" s="105"/>
      <c r="AI187" s="105"/>
      <c r="AJ187" s="105"/>
      <c r="AK187" s="105"/>
      <c r="AL187" s="105"/>
      <c r="AM187" s="105"/>
      <c r="AN187" s="105"/>
      <c r="AO187" s="105"/>
      <c r="AP187" s="105"/>
      <c r="AQ187" s="105"/>
      <c r="AR187" s="105"/>
      <c r="AS187" s="105"/>
      <c r="AT187" s="105"/>
      <c r="AU187" s="105"/>
      <c r="AV187" s="105"/>
      <c r="AW187" s="105"/>
      <c r="AX187" s="105"/>
      <c r="AY187" s="105"/>
      <c r="AZ187" s="105"/>
      <c r="BA187" s="105"/>
      <c r="BB187" s="105"/>
      <c r="BC187" s="105"/>
      <c r="BD187" s="105"/>
      <c r="BE187" s="105"/>
      <c r="BF187" s="105"/>
      <c r="BG187" s="105"/>
      <c r="BH187" s="105"/>
      <c r="BI187" s="105"/>
      <c r="BJ187" s="105"/>
      <c r="BK187" s="105"/>
      <c r="BL187" s="105"/>
      <c r="BM187" s="105"/>
      <c r="BN187" s="105"/>
      <c r="BO187" s="105"/>
      <c r="BP187" s="105"/>
      <c r="BQ187" s="105"/>
      <c r="BR187" s="105"/>
      <c r="BS187" s="105"/>
      <c r="BT187" s="105"/>
      <c r="BU187" s="105"/>
      <c r="BV187" s="105"/>
      <c r="BW187" s="105"/>
      <c r="BX187" s="105"/>
      <c r="BY187" s="105"/>
      <c r="BZ187" s="105"/>
      <c r="CA187" s="105"/>
      <c r="CB187" s="105"/>
      <c r="CC187" s="105"/>
      <c r="CD187" s="105"/>
      <c r="CE187" s="105"/>
      <c r="CF187" s="105"/>
      <c r="CG187" s="105"/>
      <c r="CH187" s="105"/>
      <c r="CI187" s="105"/>
      <c r="CJ187" s="105"/>
      <c r="CK187" s="105"/>
      <c r="CL187" s="105"/>
      <c r="CM187" s="105"/>
      <c r="CN187" s="105"/>
      <c r="CO187" s="105"/>
      <c r="CP187" s="105"/>
      <c r="CQ187" s="105"/>
      <c r="CR187" s="105"/>
      <c r="CS187" s="105"/>
      <c r="CT187" s="105"/>
      <c r="CU187" s="105"/>
      <c r="CV187" s="105"/>
      <c r="CW187" s="105"/>
      <c r="CX187" s="105"/>
      <c r="CY187" s="105"/>
      <c r="CZ187" s="105"/>
      <c r="DA187" s="105"/>
      <c r="DB187" s="105"/>
      <c r="DC187" s="105"/>
      <c r="DD187" s="105"/>
      <c r="DE187" s="105"/>
      <c r="DF187" s="105"/>
      <c r="DG187" s="105"/>
      <c r="DH187" s="105"/>
      <c r="DI187" s="105"/>
      <c r="DJ187" s="105"/>
      <c r="DK187" s="105"/>
      <c r="DL187" s="105"/>
      <c r="DM187" s="105"/>
      <c r="DN187" s="105"/>
      <c r="DO187" s="105"/>
      <c r="DP187" s="105"/>
      <c r="DQ187" s="105"/>
      <c r="DR187" s="105"/>
      <c r="DS187" s="105"/>
      <c r="DT187" s="105"/>
      <c r="DU187" s="105"/>
      <c r="DV187" s="105"/>
      <c r="DW187" s="105"/>
      <c r="DX187" s="105"/>
      <c r="DY187" s="105"/>
      <c r="DZ187" s="105"/>
      <c r="EA187" s="105"/>
      <c r="EB187" s="105"/>
      <c r="EC187" s="105"/>
      <c r="ED187" s="105"/>
      <c r="EE187" s="105"/>
      <c r="EF187" s="105"/>
      <c r="EG187" s="105"/>
      <c r="EH187" s="105"/>
      <c r="EI187" s="105"/>
      <c r="EJ187" s="105"/>
      <c r="EK187" s="105"/>
      <c r="EL187" s="105"/>
      <c r="EM187" s="105"/>
      <c r="EN187" s="105"/>
      <c r="EO187" s="105"/>
      <c r="EP187" s="105"/>
      <c r="EQ187" s="105"/>
      <c r="ER187" s="105"/>
      <c r="ES187" s="105"/>
      <c r="ET187" s="105"/>
      <c r="EU187" s="105"/>
      <c r="EV187" s="105"/>
      <c r="EW187" s="105"/>
      <c r="EX187" s="105"/>
      <c r="EY187" s="105"/>
      <c r="EZ187" s="105"/>
      <c r="FA187" s="105"/>
      <c r="FB187" s="105"/>
      <c r="FC187" s="105"/>
      <c r="FD187" s="105"/>
      <c r="FE187" s="105"/>
      <c r="FF187" s="105"/>
      <c r="FG187" s="105"/>
      <c r="FH187" s="105"/>
      <c r="FI187" s="105"/>
      <c r="FJ187" s="105"/>
      <c r="FK187" s="105"/>
      <c r="FL187" s="105"/>
    </row>
    <row r="188" spans="11:168">
      <c r="K188" s="105"/>
      <c r="L188" s="105"/>
      <c r="M188" s="105"/>
      <c r="N188" s="105"/>
      <c r="O188" s="105"/>
      <c r="P188" s="105"/>
      <c r="Q188" s="105"/>
      <c r="R188" s="105"/>
      <c r="S188" s="105"/>
      <c r="T188" s="105"/>
      <c r="U188" s="105"/>
      <c r="V188" s="105"/>
      <c r="W188" s="105"/>
      <c r="X188" s="105"/>
      <c r="Y188" s="105"/>
      <c r="Z188" s="105"/>
      <c r="AA188" s="105"/>
      <c r="AB188" s="105"/>
      <c r="AC188" s="105"/>
      <c r="AD188" s="105"/>
      <c r="AE188" s="105"/>
      <c r="AF188" s="105"/>
      <c r="AG188" s="105"/>
      <c r="AH188" s="105"/>
      <c r="AI188" s="105"/>
      <c r="AJ188" s="105"/>
      <c r="AK188" s="105"/>
      <c r="AL188" s="105"/>
      <c r="AM188" s="105"/>
      <c r="AN188" s="105"/>
      <c r="AO188" s="105"/>
      <c r="AP188" s="105"/>
      <c r="AQ188" s="105"/>
      <c r="AR188" s="105"/>
      <c r="AS188" s="105"/>
      <c r="AT188" s="105"/>
      <c r="AU188" s="105"/>
      <c r="AV188" s="105"/>
      <c r="AW188" s="105"/>
      <c r="AX188" s="105"/>
      <c r="AY188" s="105"/>
      <c r="AZ188" s="105"/>
      <c r="BA188" s="105"/>
      <c r="BB188" s="105"/>
      <c r="BC188" s="105"/>
      <c r="BD188" s="105"/>
      <c r="BE188" s="105"/>
      <c r="BF188" s="105"/>
      <c r="BG188" s="105"/>
      <c r="BH188" s="105"/>
      <c r="BI188" s="105"/>
      <c r="BJ188" s="105"/>
      <c r="BK188" s="105"/>
      <c r="BL188" s="105"/>
      <c r="BM188" s="105"/>
      <c r="BN188" s="105"/>
      <c r="BO188" s="105"/>
      <c r="BP188" s="105"/>
      <c r="BQ188" s="105"/>
      <c r="BR188" s="105"/>
      <c r="BS188" s="105"/>
      <c r="BT188" s="105"/>
      <c r="BU188" s="105"/>
      <c r="BV188" s="105"/>
      <c r="BW188" s="105"/>
      <c r="BX188" s="105"/>
      <c r="BY188" s="105"/>
      <c r="BZ188" s="105"/>
      <c r="CA188" s="105"/>
      <c r="CB188" s="105"/>
      <c r="CC188" s="105"/>
      <c r="CD188" s="105"/>
      <c r="CE188" s="105"/>
      <c r="CF188" s="105"/>
      <c r="CG188" s="105"/>
      <c r="CH188" s="105"/>
      <c r="CI188" s="105"/>
      <c r="CJ188" s="105"/>
      <c r="CK188" s="105"/>
      <c r="CL188" s="105"/>
      <c r="CM188" s="105"/>
      <c r="CN188" s="105"/>
      <c r="CO188" s="105"/>
      <c r="CP188" s="105"/>
      <c r="CQ188" s="105"/>
      <c r="CR188" s="105"/>
      <c r="CS188" s="105"/>
      <c r="CT188" s="105"/>
      <c r="CU188" s="105"/>
      <c r="CV188" s="105"/>
      <c r="CW188" s="105"/>
      <c r="CX188" s="105"/>
      <c r="CY188" s="105"/>
      <c r="CZ188" s="105"/>
      <c r="DA188" s="105"/>
      <c r="DB188" s="105"/>
      <c r="DC188" s="105"/>
      <c r="DD188" s="105"/>
      <c r="DE188" s="105"/>
      <c r="DF188" s="105"/>
      <c r="DG188" s="105"/>
      <c r="DH188" s="105"/>
      <c r="DI188" s="105"/>
      <c r="DJ188" s="105"/>
      <c r="DK188" s="105"/>
      <c r="DL188" s="105"/>
      <c r="DM188" s="105"/>
      <c r="DN188" s="105"/>
      <c r="DO188" s="105"/>
      <c r="DP188" s="105"/>
      <c r="DQ188" s="105"/>
      <c r="DR188" s="105"/>
      <c r="DS188" s="105"/>
      <c r="DT188" s="105"/>
      <c r="DU188" s="105"/>
      <c r="DV188" s="105"/>
      <c r="DW188" s="105"/>
      <c r="DX188" s="105"/>
      <c r="DY188" s="105"/>
      <c r="DZ188" s="105"/>
      <c r="EA188" s="105"/>
      <c r="EB188" s="105"/>
      <c r="EC188" s="105"/>
      <c r="ED188" s="105"/>
      <c r="EE188" s="105"/>
      <c r="EF188" s="105"/>
      <c r="EG188" s="105"/>
      <c r="EH188" s="105"/>
      <c r="EI188" s="105"/>
      <c r="EJ188" s="105"/>
      <c r="EK188" s="105"/>
      <c r="EL188" s="105"/>
      <c r="EM188" s="105"/>
      <c r="EN188" s="105"/>
      <c r="EO188" s="105"/>
      <c r="EP188" s="105"/>
      <c r="EQ188" s="105"/>
      <c r="ER188" s="105"/>
      <c r="ES188" s="105"/>
      <c r="ET188" s="105"/>
      <c r="EU188" s="105"/>
      <c r="EV188" s="105"/>
      <c r="EW188" s="105"/>
      <c r="EX188" s="105"/>
      <c r="EY188" s="105"/>
      <c r="EZ188" s="105"/>
      <c r="FA188" s="105"/>
      <c r="FB188" s="105"/>
      <c r="FC188" s="105"/>
      <c r="FD188" s="105"/>
      <c r="FE188" s="105"/>
      <c r="FF188" s="105"/>
      <c r="FG188" s="105"/>
      <c r="FH188" s="105"/>
      <c r="FI188" s="105"/>
      <c r="FJ188" s="105"/>
      <c r="FK188" s="105"/>
      <c r="FL188" s="105"/>
    </row>
    <row r="189" spans="11:168">
      <c r="K189" s="105"/>
      <c r="L189" s="105"/>
      <c r="M189" s="105"/>
      <c r="N189" s="105"/>
      <c r="O189" s="105"/>
      <c r="P189" s="105"/>
      <c r="Q189" s="105"/>
      <c r="R189" s="105"/>
      <c r="S189" s="105"/>
      <c r="T189" s="105"/>
      <c r="U189" s="105"/>
      <c r="V189" s="105"/>
      <c r="W189" s="105"/>
      <c r="X189" s="105"/>
      <c r="Y189" s="105"/>
      <c r="Z189" s="105"/>
      <c r="AA189" s="105"/>
      <c r="AB189" s="105"/>
      <c r="AC189" s="105"/>
      <c r="AD189" s="105"/>
      <c r="AE189" s="105"/>
      <c r="AF189" s="105"/>
      <c r="AG189" s="105"/>
      <c r="AH189" s="105"/>
      <c r="AI189" s="105"/>
      <c r="AJ189" s="105"/>
      <c r="AK189" s="105"/>
      <c r="AL189" s="105"/>
      <c r="AM189" s="105"/>
      <c r="AN189" s="105"/>
      <c r="AO189" s="105"/>
      <c r="AP189" s="105"/>
      <c r="AQ189" s="105"/>
      <c r="AR189" s="105"/>
      <c r="AS189" s="105"/>
      <c r="AT189" s="105"/>
      <c r="AU189" s="105"/>
      <c r="AV189" s="105"/>
      <c r="AW189" s="105"/>
      <c r="AX189" s="105"/>
      <c r="AY189" s="105"/>
      <c r="AZ189" s="105"/>
      <c r="BA189" s="105"/>
      <c r="BB189" s="105"/>
      <c r="BC189" s="105"/>
      <c r="BD189" s="105"/>
      <c r="BE189" s="105"/>
      <c r="BF189" s="105"/>
      <c r="BG189" s="105"/>
      <c r="BH189" s="105"/>
      <c r="BI189" s="105"/>
      <c r="BJ189" s="105"/>
      <c r="BK189" s="105"/>
      <c r="BL189" s="105"/>
      <c r="BM189" s="105"/>
      <c r="BN189" s="105"/>
      <c r="BO189" s="105"/>
      <c r="BP189" s="105"/>
      <c r="BQ189" s="105"/>
      <c r="BR189" s="105"/>
      <c r="BS189" s="105"/>
      <c r="BT189" s="105"/>
      <c r="BU189" s="105"/>
      <c r="BV189" s="105"/>
      <c r="BW189" s="105"/>
      <c r="BX189" s="105"/>
      <c r="BY189" s="105"/>
      <c r="BZ189" s="105"/>
      <c r="CA189" s="105"/>
      <c r="CB189" s="105"/>
      <c r="CC189" s="105"/>
      <c r="CD189" s="105"/>
      <c r="CE189" s="105"/>
      <c r="CF189" s="105"/>
      <c r="CG189" s="105"/>
      <c r="CH189" s="105"/>
      <c r="CI189" s="105"/>
      <c r="CJ189" s="105"/>
      <c r="CK189" s="105"/>
      <c r="CL189" s="105"/>
      <c r="CM189" s="105"/>
      <c r="CN189" s="105"/>
      <c r="CO189" s="105"/>
      <c r="CP189" s="105"/>
      <c r="CQ189" s="105"/>
      <c r="CR189" s="105"/>
      <c r="CS189" s="105"/>
      <c r="CT189" s="105"/>
      <c r="CU189" s="105"/>
      <c r="CV189" s="105"/>
      <c r="CW189" s="105"/>
      <c r="CX189" s="105"/>
      <c r="CY189" s="105"/>
      <c r="CZ189" s="105"/>
      <c r="DA189" s="105"/>
      <c r="DB189" s="105"/>
      <c r="DC189" s="105"/>
      <c r="DD189" s="105"/>
      <c r="DE189" s="105"/>
      <c r="DF189" s="105"/>
      <c r="DG189" s="105"/>
      <c r="DH189" s="105"/>
      <c r="DI189" s="105"/>
      <c r="DJ189" s="105"/>
      <c r="DK189" s="105"/>
      <c r="DL189" s="105"/>
      <c r="DM189" s="105"/>
      <c r="DN189" s="105"/>
      <c r="DO189" s="105"/>
      <c r="DP189" s="105"/>
      <c r="DQ189" s="105"/>
      <c r="DR189" s="105"/>
      <c r="DS189" s="105"/>
      <c r="DT189" s="105"/>
      <c r="DU189" s="105"/>
      <c r="DV189" s="105"/>
      <c r="DW189" s="105"/>
      <c r="DX189" s="105"/>
      <c r="DY189" s="105"/>
      <c r="DZ189" s="105"/>
      <c r="EA189" s="105"/>
      <c r="EB189" s="105"/>
      <c r="EC189" s="105"/>
      <c r="ED189" s="105"/>
      <c r="EE189" s="105"/>
      <c r="EF189" s="105"/>
      <c r="EG189" s="105"/>
      <c r="EH189" s="105"/>
      <c r="EI189" s="105"/>
      <c r="EJ189" s="105"/>
      <c r="EK189" s="105"/>
      <c r="EL189" s="105"/>
      <c r="EM189" s="105"/>
      <c r="EN189" s="105"/>
      <c r="EO189" s="105"/>
      <c r="EP189" s="105"/>
      <c r="EQ189" s="105"/>
      <c r="ER189" s="105"/>
      <c r="ES189" s="105"/>
      <c r="ET189" s="105"/>
      <c r="EU189" s="105"/>
      <c r="EV189" s="105"/>
      <c r="EW189" s="105"/>
      <c r="EX189" s="105"/>
      <c r="EY189" s="105"/>
      <c r="EZ189" s="105"/>
      <c r="FA189" s="105"/>
      <c r="FB189" s="105"/>
      <c r="FC189" s="105"/>
      <c r="FD189" s="105"/>
      <c r="FE189" s="105"/>
      <c r="FF189" s="105"/>
      <c r="FG189" s="105"/>
      <c r="FH189" s="105"/>
      <c r="FI189" s="105"/>
      <c r="FJ189" s="105"/>
      <c r="FK189" s="105"/>
      <c r="FL189" s="105"/>
    </row>
    <row r="190" spans="11:168">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c r="AN190" s="105"/>
      <c r="AO190" s="105"/>
      <c r="AP190" s="105"/>
      <c r="AQ190" s="105"/>
      <c r="AR190" s="105"/>
      <c r="AS190" s="105"/>
      <c r="AT190" s="105"/>
      <c r="AU190" s="105"/>
      <c r="AV190" s="105"/>
      <c r="AW190" s="105"/>
      <c r="AX190" s="105"/>
      <c r="AY190" s="105"/>
      <c r="AZ190" s="105"/>
      <c r="BA190" s="105"/>
      <c r="BB190" s="105"/>
      <c r="BC190" s="105"/>
      <c r="BD190" s="105"/>
      <c r="BE190" s="105"/>
      <c r="BF190" s="105"/>
      <c r="BG190" s="105"/>
      <c r="BH190" s="105"/>
      <c r="BI190" s="105"/>
      <c r="BJ190" s="105"/>
      <c r="BK190" s="105"/>
      <c r="BL190" s="105"/>
      <c r="BM190" s="105"/>
      <c r="BN190" s="105"/>
      <c r="BO190" s="105"/>
      <c r="BP190" s="105"/>
      <c r="BQ190" s="105"/>
      <c r="BR190" s="105"/>
      <c r="BS190" s="105"/>
      <c r="BT190" s="105"/>
      <c r="BU190" s="105"/>
      <c r="BV190" s="105"/>
      <c r="BW190" s="105"/>
      <c r="BX190" s="105"/>
      <c r="BY190" s="105"/>
      <c r="BZ190" s="105"/>
      <c r="CA190" s="105"/>
      <c r="CB190" s="105"/>
      <c r="CC190" s="105"/>
      <c r="CD190" s="105"/>
      <c r="CE190" s="105"/>
      <c r="CF190" s="105"/>
      <c r="CG190" s="105"/>
      <c r="CH190" s="105"/>
      <c r="CI190" s="105"/>
      <c r="CJ190" s="105"/>
      <c r="CK190" s="105"/>
      <c r="CL190" s="105"/>
      <c r="CM190" s="105"/>
      <c r="CN190" s="105"/>
      <c r="CO190" s="105"/>
      <c r="CP190" s="105"/>
      <c r="CQ190" s="105"/>
      <c r="CR190" s="105"/>
      <c r="CS190" s="105"/>
      <c r="CT190" s="105"/>
      <c r="CU190" s="105"/>
      <c r="CV190" s="105"/>
      <c r="CW190" s="105"/>
      <c r="CX190" s="105"/>
      <c r="CY190" s="105"/>
      <c r="CZ190" s="105"/>
      <c r="DA190" s="105"/>
      <c r="DB190" s="105"/>
      <c r="DC190" s="105"/>
      <c r="DD190" s="105"/>
      <c r="DE190" s="105"/>
      <c r="DF190" s="105"/>
      <c r="DG190" s="105"/>
      <c r="DH190" s="105"/>
      <c r="DI190" s="105"/>
      <c r="DJ190" s="105"/>
      <c r="DK190" s="105"/>
      <c r="DL190" s="105"/>
      <c r="DM190" s="105"/>
      <c r="DN190" s="105"/>
      <c r="DO190" s="105"/>
      <c r="DP190" s="105"/>
      <c r="DQ190" s="105"/>
      <c r="DR190" s="105"/>
      <c r="DS190" s="105"/>
      <c r="DT190" s="105"/>
      <c r="DU190" s="105"/>
      <c r="DV190" s="105"/>
      <c r="DW190" s="105"/>
      <c r="DX190" s="105"/>
      <c r="DY190" s="105"/>
      <c r="DZ190" s="105"/>
      <c r="EA190" s="105"/>
      <c r="EB190" s="105"/>
      <c r="EC190" s="105"/>
      <c r="ED190" s="105"/>
      <c r="EE190" s="105"/>
      <c r="EF190" s="105"/>
      <c r="EG190" s="105"/>
      <c r="EH190" s="105"/>
      <c r="EI190" s="105"/>
      <c r="EJ190" s="105"/>
      <c r="EK190" s="105"/>
      <c r="EL190" s="105"/>
      <c r="EM190" s="105"/>
      <c r="EN190" s="105"/>
      <c r="EO190" s="105"/>
      <c r="EP190" s="105"/>
      <c r="EQ190" s="105"/>
      <c r="ER190" s="105"/>
      <c r="ES190" s="105"/>
      <c r="ET190" s="105"/>
      <c r="EU190" s="105"/>
      <c r="EV190" s="105"/>
      <c r="EW190" s="105"/>
      <c r="EX190" s="105"/>
      <c r="EY190" s="105"/>
      <c r="EZ190" s="105"/>
      <c r="FA190" s="105"/>
      <c r="FB190" s="105"/>
      <c r="FC190" s="105"/>
      <c r="FD190" s="105"/>
      <c r="FE190" s="105"/>
      <c r="FF190" s="105"/>
      <c r="FG190" s="105"/>
      <c r="FH190" s="105"/>
      <c r="FI190" s="105"/>
      <c r="FJ190" s="105"/>
      <c r="FK190" s="105"/>
      <c r="FL190" s="105"/>
    </row>
    <row r="191" spans="11:168">
      <c r="K191" s="105"/>
      <c r="L191" s="105"/>
      <c r="M191" s="105"/>
      <c r="N191" s="105"/>
      <c r="O191" s="105"/>
      <c r="P191" s="105"/>
      <c r="Q191" s="105"/>
      <c r="R191" s="105"/>
      <c r="S191" s="105"/>
      <c r="T191" s="105"/>
      <c r="U191" s="105"/>
      <c r="V191" s="105"/>
      <c r="W191" s="105"/>
      <c r="X191" s="105"/>
      <c r="Y191" s="105"/>
      <c r="Z191" s="105"/>
      <c r="AA191" s="105"/>
      <c r="AB191" s="105"/>
      <c r="AC191" s="105"/>
      <c r="AD191" s="105"/>
      <c r="AE191" s="105"/>
      <c r="AF191" s="105"/>
      <c r="AG191" s="105"/>
      <c r="AH191" s="105"/>
      <c r="AI191" s="105"/>
      <c r="AJ191" s="105"/>
      <c r="AK191" s="105"/>
      <c r="AL191" s="105"/>
      <c r="AM191" s="105"/>
      <c r="AN191" s="105"/>
      <c r="AO191" s="105"/>
      <c r="AP191" s="105"/>
      <c r="AQ191" s="105"/>
      <c r="AR191" s="105"/>
      <c r="AS191" s="105"/>
      <c r="AT191" s="105"/>
      <c r="AU191" s="105"/>
      <c r="AV191" s="105"/>
      <c r="AW191" s="105"/>
      <c r="AX191" s="105"/>
      <c r="AY191" s="105"/>
      <c r="AZ191" s="105"/>
      <c r="BA191" s="105"/>
      <c r="BB191" s="105"/>
      <c r="BC191" s="105"/>
      <c r="BD191" s="105"/>
      <c r="BE191" s="105"/>
      <c r="BF191" s="105"/>
      <c r="BG191" s="105"/>
      <c r="BH191" s="105"/>
      <c r="BI191" s="105"/>
      <c r="BJ191" s="105"/>
      <c r="BK191" s="105"/>
      <c r="BL191" s="105"/>
      <c r="BM191" s="105"/>
      <c r="BN191" s="105"/>
      <c r="BO191" s="105"/>
      <c r="BP191" s="105"/>
      <c r="BQ191" s="105"/>
      <c r="BR191" s="105"/>
      <c r="BS191" s="105"/>
      <c r="BT191" s="105"/>
      <c r="BU191" s="105"/>
      <c r="BV191" s="105"/>
      <c r="BW191" s="105"/>
      <c r="BX191" s="105"/>
      <c r="BY191" s="105"/>
      <c r="BZ191" s="105"/>
      <c r="CA191" s="105"/>
      <c r="CB191" s="105"/>
      <c r="CC191" s="105"/>
      <c r="CD191" s="105"/>
      <c r="CE191" s="105"/>
      <c r="CF191" s="105"/>
      <c r="CG191" s="105"/>
      <c r="CH191" s="105"/>
      <c r="CI191" s="105"/>
      <c r="CJ191" s="105"/>
      <c r="CK191" s="105"/>
      <c r="CL191" s="105"/>
      <c r="CM191" s="105"/>
      <c r="CN191" s="105"/>
      <c r="CO191" s="105"/>
      <c r="CP191" s="105"/>
      <c r="CQ191" s="105"/>
      <c r="CR191" s="105"/>
      <c r="CS191" s="105"/>
      <c r="CT191" s="105"/>
      <c r="CU191" s="105"/>
      <c r="CV191" s="105"/>
      <c r="CW191" s="105"/>
      <c r="CX191" s="105"/>
      <c r="CY191" s="105"/>
      <c r="CZ191" s="105"/>
      <c r="DA191" s="105"/>
      <c r="DB191" s="105"/>
      <c r="DC191" s="105"/>
      <c r="DD191" s="105"/>
      <c r="DE191" s="105"/>
      <c r="DF191" s="105"/>
      <c r="DG191" s="105"/>
      <c r="DH191" s="105"/>
      <c r="DI191" s="105"/>
      <c r="DJ191" s="105"/>
      <c r="DK191" s="105"/>
      <c r="DL191" s="105"/>
      <c r="DM191" s="105"/>
      <c r="DN191" s="105"/>
      <c r="DO191" s="105"/>
      <c r="DP191" s="105"/>
      <c r="DQ191" s="105"/>
      <c r="DR191" s="105"/>
      <c r="DS191" s="105"/>
      <c r="DT191" s="105"/>
      <c r="DU191" s="105"/>
      <c r="DV191" s="105"/>
      <c r="DW191" s="105"/>
      <c r="DX191" s="105"/>
      <c r="DY191" s="105"/>
      <c r="DZ191" s="105"/>
      <c r="EA191" s="105"/>
      <c r="EB191" s="105"/>
      <c r="EC191" s="105"/>
      <c r="ED191" s="105"/>
      <c r="EE191" s="105"/>
      <c r="EF191" s="105"/>
      <c r="EG191" s="105"/>
      <c r="EH191" s="105"/>
      <c r="EI191" s="105"/>
      <c r="EJ191" s="105"/>
      <c r="EK191" s="105"/>
      <c r="EL191" s="105"/>
      <c r="EM191" s="105"/>
      <c r="EN191" s="105"/>
      <c r="EO191" s="105"/>
      <c r="EP191" s="105"/>
      <c r="EQ191" s="105"/>
      <c r="ER191" s="105"/>
      <c r="ES191" s="105"/>
      <c r="ET191" s="105"/>
      <c r="EU191" s="105"/>
      <c r="EV191" s="105"/>
      <c r="EW191" s="105"/>
      <c r="EX191" s="105"/>
      <c r="EY191" s="105"/>
      <c r="EZ191" s="105"/>
      <c r="FA191" s="105"/>
      <c r="FB191" s="105"/>
      <c r="FC191" s="105"/>
      <c r="FD191" s="105"/>
      <c r="FE191" s="105"/>
      <c r="FF191" s="105"/>
      <c r="FG191" s="105"/>
      <c r="FH191" s="105"/>
      <c r="FI191" s="105"/>
      <c r="FJ191" s="105"/>
      <c r="FK191" s="105"/>
      <c r="FL191" s="105"/>
    </row>
    <row r="192" spans="11:168">
      <c r="K192" s="105"/>
      <c r="L192" s="105"/>
      <c r="M192" s="105"/>
      <c r="N192" s="105"/>
      <c r="O192" s="105"/>
      <c r="P192" s="105"/>
      <c r="Q192" s="105"/>
      <c r="R192" s="105"/>
      <c r="S192" s="105"/>
      <c r="T192" s="105"/>
      <c r="U192" s="105"/>
      <c r="V192" s="105"/>
      <c r="W192" s="105"/>
      <c r="X192" s="105"/>
      <c r="Y192" s="105"/>
      <c r="Z192" s="105"/>
      <c r="AA192" s="105"/>
      <c r="AB192" s="105"/>
      <c r="AC192" s="105"/>
      <c r="AD192" s="105"/>
      <c r="AE192" s="105"/>
      <c r="AF192" s="105"/>
      <c r="AG192" s="105"/>
      <c r="AH192" s="105"/>
      <c r="AI192" s="105"/>
      <c r="AJ192" s="105"/>
      <c r="AK192" s="105"/>
      <c r="AL192" s="105"/>
      <c r="AM192" s="105"/>
      <c r="AN192" s="105"/>
      <c r="AO192" s="105"/>
      <c r="AP192" s="105"/>
      <c r="AQ192" s="105"/>
      <c r="AR192" s="105"/>
      <c r="AS192" s="105"/>
      <c r="AT192" s="105"/>
      <c r="AU192" s="105"/>
      <c r="AV192" s="105"/>
      <c r="AW192" s="105"/>
      <c r="AX192" s="105"/>
      <c r="AY192" s="105"/>
      <c r="AZ192" s="105"/>
      <c r="BA192" s="105"/>
      <c r="BB192" s="105"/>
      <c r="BC192" s="105"/>
      <c r="BD192" s="105"/>
      <c r="BE192" s="105"/>
      <c r="BF192" s="105"/>
      <c r="BG192" s="105"/>
      <c r="BH192" s="105"/>
      <c r="BI192" s="105"/>
      <c r="BJ192" s="105"/>
      <c r="BK192" s="105"/>
      <c r="BL192" s="105"/>
      <c r="BM192" s="105"/>
      <c r="BN192" s="105"/>
      <c r="BO192" s="105"/>
      <c r="BP192" s="105"/>
      <c r="BQ192" s="105"/>
      <c r="BR192" s="105"/>
      <c r="BS192" s="105"/>
      <c r="BT192" s="105"/>
      <c r="BU192" s="105"/>
      <c r="BV192" s="105"/>
      <c r="BW192" s="105"/>
      <c r="BX192" s="105"/>
      <c r="BY192" s="105"/>
      <c r="BZ192" s="105"/>
      <c r="CA192" s="105"/>
      <c r="CB192" s="105"/>
      <c r="CC192" s="105"/>
      <c r="CD192" s="105"/>
      <c r="CE192" s="105"/>
      <c r="CF192" s="105"/>
      <c r="CG192" s="105"/>
      <c r="CH192" s="105"/>
      <c r="CI192" s="105"/>
      <c r="CJ192" s="105"/>
      <c r="CK192" s="105"/>
      <c r="CL192" s="105"/>
      <c r="CM192" s="105"/>
      <c r="CN192" s="105"/>
      <c r="CO192" s="105"/>
      <c r="CP192" s="105"/>
      <c r="CQ192" s="105"/>
      <c r="CR192" s="105"/>
      <c r="CS192" s="105"/>
      <c r="CT192" s="105"/>
      <c r="CU192" s="105"/>
      <c r="CV192" s="105"/>
      <c r="CW192" s="105"/>
      <c r="CX192" s="105"/>
      <c r="CY192" s="105"/>
      <c r="CZ192" s="105"/>
      <c r="DA192" s="105"/>
      <c r="DB192" s="105"/>
      <c r="DC192" s="105"/>
      <c r="DD192" s="105"/>
      <c r="DE192" s="105"/>
      <c r="DF192" s="105"/>
      <c r="DG192" s="105"/>
      <c r="DH192" s="105"/>
      <c r="DI192" s="105"/>
      <c r="DJ192" s="105"/>
      <c r="DK192" s="105"/>
      <c r="DL192" s="105"/>
      <c r="DM192" s="105"/>
      <c r="DN192" s="105"/>
      <c r="DO192" s="105"/>
      <c r="DP192" s="105"/>
      <c r="DQ192" s="105"/>
      <c r="DR192" s="105"/>
      <c r="DS192" s="105"/>
      <c r="DT192" s="105"/>
      <c r="DU192" s="105"/>
      <c r="DV192" s="105"/>
      <c r="DW192" s="105"/>
      <c r="DX192" s="105"/>
      <c r="DY192" s="105"/>
      <c r="DZ192" s="105"/>
      <c r="EA192" s="105"/>
      <c r="EB192" s="105"/>
      <c r="EC192" s="105"/>
      <c r="ED192" s="105"/>
      <c r="EE192" s="105"/>
      <c r="EF192" s="105"/>
      <c r="EG192" s="105"/>
      <c r="EH192" s="105"/>
      <c r="EI192" s="105"/>
      <c r="EJ192" s="105"/>
      <c r="EK192" s="105"/>
      <c r="EL192" s="105"/>
      <c r="EM192" s="105"/>
      <c r="EN192" s="105"/>
      <c r="EO192" s="105"/>
      <c r="EP192" s="105"/>
      <c r="EQ192" s="105"/>
      <c r="ER192" s="105"/>
      <c r="ES192" s="105"/>
      <c r="ET192" s="105"/>
      <c r="EU192" s="105"/>
      <c r="EV192" s="105"/>
      <c r="EW192" s="105"/>
      <c r="EX192" s="105"/>
      <c r="EY192" s="105"/>
      <c r="EZ192" s="105"/>
      <c r="FA192" s="105"/>
      <c r="FB192" s="105"/>
      <c r="FC192" s="105"/>
      <c r="FD192" s="105"/>
      <c r="FE192" s="105"/>
      <c r="FF192" s="105"/>
      <c r="FG192" s="105"/>
      <c r="FH192" s="105"/>
      <c r="FI192" s="105"/>
      <c r="FJ192" s="105"/>
      <c r="FK192" s="105"/>
      <c r="FL192" s="105"/>
    </row>
    <row r="193" spans="11:168">
      <c r="K193" s="105"/>
      <c r="L193" s="105"/>
      <c r="M193" s="105"/>
      <c r="N193" s="105"/>
      <c r="O193" s="105"/>
      <c r="P193" s="105"/>
      <c r="Q193" s="105"/>
      <c r="R193" s="105"/>
      <c r="S193" s="105"/>
      <c r="T193" s="105"/>
      <c r="U193" s="105"/>
      <c r="V193" s="105"/>
      <c r="W193" s="105"/>
      <c r="X193" s="105"/>
      <c r="Y193" s="105"/>
      <c r="Z193" s="105"/>
      <c r="AA193" s="105"/>
      <c r="AB193" s="105"/>
      <c r="AC193" s="105"/>
      <c r="AD193" s="105"/>
      <c r="AE193" s="105"/>
      <c r="AF193" s="105"/>
      <c r="AG193" s="105"/>
      <c r="AH193" s="105"/>
      <c r="AI193" s="105"/>
      <c r="AJ193" s="105"/>
      <c r="AK193" s="105"/>
      <c r="AL193" s="105"/>
      <c r="AM193" s="105"/>
      <c r="AN193" s="105"/>
      <c r="AO193" s="105"/>
      <c r="AP193" s="105"/>
      <c r="AQ193" s="105"/>
      <c r="AR193" s="105"/>
      <c r="AS193" s="105"/>
      <c r="AT193" s="105"/>
      <c r="AU193" s="105"/>
      <c r="AV193" s="105"/>
      <c r="AW193" s="105"/>
      <c r="AX193" s="105"/>
      <c r="AY193" s="105"/>
      <c r="AZ193" s="105"/>
      <c r="BA193" s="105"/>
      <c r="BB193" s="105"/>
      <c r="BC193" s="105"/>
      <c r="BD193" s="105"/>
      <c r="BE193" s="105"/>
      <c r="BF193" s="105"/>
      <c r="BG193" s="105"/>
      <c r="BH193" s="105"/>
      <c r="BI193" s="105"/>
      <c r="BJ193" s="105"/>
      <c r="BK193" s="105"/>
      <c r="BL193" s="105"/>
      <c r="BM193" s="105"/>
      <c r="BN193" s="105"/>
      <c r="BO193" s="105"/>
      <c r="BP193" s="105"/>
      <c r="BQ193" s="105"/>
      <c r="BR193" s="105"/>
      <c r="BS193" s="105"/>
      <c r="BT193" s="105"/>
      <c r="BU193" s="105"/>
      <c r="BV193" s="105"/>
      <c r="BW193" s="105"/>
      <c r="BX193" s="105"/>
      <c r="BY193" s="105"/>
      <c r="BZ193" s="105"/>
      <c r="CA193" s="105"/>
      <c r="CB193" s="105"/>
      <c r="CC193" s="105"/>
      <c r="CD193" s="105"/>
      <c r="CE193" s="105"/>
      <c r="CF193" s="105"/>
      <c r="CG193" s="105"/>
      <c r="CH193" s="105"/>
      <c r="CI193" s="105"/>
      <c r="CJ193" s="105"/>
      <c r="CK193" s="105"/>
      <c r="CL193" s="105"/>
      <c r="CM193" s="105"/>
      <c r="CN193" s="105"/>
      <c r="CO193" s="105"/>
      <c r="CP193" s="105"/>
      <c r="CQ193" s="105"/>
      <c r="CR193" s="105"/>
      <c r="CS193" s="105"/>
      <c r="CT193" s="105"/>
      <c r="CU193" s="105"/>
      <c r="CV193" s="105"/>
      <c r="CW193" s="105"/>
      <c r="CX193" s="105"/>
      <c r="CY193" s="105"/>
      <c r="CZ193" s="105"/>
      <c r="DA193" s="105"/>
      <c r="DB193" s="105"/>
      <c r="DC193" s="105"/>
      <c r="DD193" s="105"/>
      <c r="DE193" s="105"/>
      <c r="DF193" s="105"/>
      <c r="DG193" s="105"/>
      <c r="DH193" s="105"/>
      <c r="DI193" s="105"/>
      <c r="DJ193" s="105"/>
      <c r="DK193" s="105"/>
      <c r="DL193" s="105"/>
      <c r="DM193" s="105"/>
      <c r="DN193" s="105"/>
      <c r="DO193" s="105"/>
      <c r="DP193" s="105"/>
      <c r="DQ193" s="105"/>
      <c r="DR193" s="105"/>
      <c r="DS193" s="105"/>
      <c r="DT193" s="105"/>
      <c r="DU193" s="105"/>
      <c r="DV193" s="105"/>
      <c r="DW193" s="105"/>
      <c r="DX193" s="105"/>
      <c r="DY193" s="105"/>
      <c r="DZ193" s="105"/>
      <c r="EA193" s="105"/>
      <c r="EB193" s="105"/>
      <c r="EC193" s="105"/>
      <c r="ED193" s="105"/>
      <c r="EE193" s="105"/>
      <c r="EF193" s="105"/>
      <c r="EG193" s="105"/>
      <c r="EH193" s="105"/>
      <c r="EI193" s="105"/>
      <c r="EJ193" s="105"/>
      <c r="EK193" s="105"/>
      <c r="EL193" s="105"/>
      <c r="EM193" s="105"/>
      <c r="EN193" s="105"/>
      <c r="EO193" s="105"/>
      <c r="EP193" s="105"/>
      <c r="EQ193" s="105"/>
      <c r="ER193" s="105"/>
      <c r="ES193" s="105"/>
      <c r="ET193" s="105"/>
      <c r="EU193" s="105"/>
      <c r="EV193" s="105"/>
      <c r="EW193" s="105"/>
      <c r="EX193" s="105"/>
      <c r="EY193" s="105"/>
      <c r="EZ193" s="105"/>
      <c r="FA193" s="105"/>
      <c r="FB193" s="105"/>
      <c r="FC193" s="105"/>
      <c r="FD193" s="105"/>
      <c r="FE193" s="105"/>
      <c r="FF193" s="105"/>
      <c r="FG193" s="105"/>
      <c r="FH193" s="105"/>
      <c r="FI193" s="105"/>
      <c r="FJ193" s="105"/>
      <c r="FK193" s="105"/>
      <c r="FL193" s="105"/>
    </row>
    <row r="194" spans="11:168">
      <c r="K194" s="105"/>
      <c r="L194" s="105"/>
      <c r="M194" s="105"/>
      <c r="N194" s="105"/>
      <c r="O194" s="105"/>
      <c r="P194" s="105"/>
      <c r="Q194" s="105"/>
      <c r="R194" s="105"/>
      <c r="S194" s="105"/>
      <c r="T194" s="105"/>
      <c r="U194" s="105"/>
      <c r="V194" s="105"/>
      <c r="W194" s="105"/>
      <c r="X194" s="105"/>
      <c r="Y194" s="105"/>
      <c r="Z194" s="105"/>
      <c r="AA194" s="105"/>
      <c r="AB194" s="105"/>
      <c r="AC194" s="105"/>
      <c r="AD194" s="105"/>
      <c r="AE194" s="105"/>
      <c r="AF194" s="105"/>
      <c r="AG194" s="105"/>
      <c r="AH194" s="105"/>
      <c r="AI194" s="105"/>
      <c r="AJ194" s="105"/>
      <c r="AK194" s="105"/>
      <c r="AL194" s="105"/>
      <c r="AM194" s="105"/>
      <c r="AN194" s="105"/>
      <c r="AO194" s="105"/>
      <c r="AP194" s="105"/>
      <c r="AQ194" s="105"/>
      <c r="AR194" s="105"/>
      <c r="AS194" s="105"/>
      <c r="AT194" s="105"/>
      <c r="AU194" s="105"/>
      <c r="AV194" s="105"/>
      <c r="AW194" s="105"/>
      <c r="AX194" s="105"/>
      <c r="AY194" s="105"/>
      <c r="AZ194" s="105"/>
      <c r="BA194" s="105"/>
      <c r="BB194" s="105"/>
      <c r="BC194" s="105"/>
      <c r="BD194" s="105"/>
      <c r="BE194" s="105"/>
      <c r="BF194" s="105"/>
      <c r="BG194" s="105"/>
      <c r="BH194" s="105"/>
      <c r="BI194" s="105"/>
      <c r="BJ194" s="105"/>
      <c r="BK194" s="105"/>
      <c r="BL194" s="105"/>
      <c r="BM194" s="105"/>
      <c r="BN194" s="105"/>
      <c r="BO194" s="105"/>
      <c r="BP194" s="105"/>
      <c r="BQ194" s="105"/>
      <c r="BR194" s="105"/>
      <c r="BS194" s="105"/>
      <c r="BT194" s="105"/>
      <c r="BU194" s="105"/>
      <c r="BV194" s="105"/>
      <c r="BW194" s="105"/>
      <c r="BX194" s="105"/>
      <c r="BY194" s="105"/>
      <c r="BZ194" s="105"/>
      <c r="CA194" s="105"/>
      <c r="CB194" s="105"/>
      <c r="CC194" s="105"/>
      <c r="CD194" s="105"/>
      <c r="CE194" s="105"/>
      <c r="CF194" s="105"/>
      <c r="CG194" s="105"/>
      <c r="CH194" s="105"/>
      <c r="CI194" s="105"/>
      <c r="CJ194" s="105"/>
      <c r="CK194" s="105"/>
      <c r="CL194" s="105"/>
      <c r="CM194" s="105"/>
      <c r="CN194" s="105"/>
      <c r="CO194" s="105"/>
      <c r="CP194" s="105"/>
      <c r="CQ194" s="105"/>
      <c r="CR194" s="105"/>
      <c r="CS194" s="105"/>
      <c r="CT194" s="105"/>
      <c r="CU194" s="105"/>
      <c r="CV194" s="105"/>
      <c r="CW194" s="105"/>
      <c r="CX194" s="105"/>
      <c r="CY194" s="105"/>
      <c r="CZ194" s="105"/>
      <c r="DA194" s="105"/>
      <c r="DB194" s="105"/>
      <c r="DC194" s="105"/>
      <c r="DD194" s="105"/>
      <c r="DE194" s="105"/>
      <c r="DF194" s="105"/>
      <c r="DG194" s="105"/>
      <c r="DH194" s="105"/>
      <c r="DI194" s="105"/>
      <c r="DJ194" s="105"/>
      <c r="DK194" s="105"/>
      <c r="DL194" s="105"/>
      <c r="DM194" s="105"/>
      <c r="DN194" s="105"/>
      <c r="DO194" s="105"/>
      <c r="DP194" s="105"/>
      <c r="DQ194" s="105"/>
      <c r="DR194" s="105"/>
      <c r="DS194" s="105"/>
      <c r="DT194" s="105"/>
      <c r="DU194" s="105"/>
      <c r="DV194" s="105"/>
      <c r="DW194" s="105"/>
      <c r="DX194" s="105"/>
      <c r="DY194" s="105"/>
      <c r="DZ194" s="105"/>
      <c r="EA194" s="105"/>
      <c r="EB194" s="105"/>
      <c r="EC194" s="105"/>
      <c r="ED194" s="105"/>
      <c r="EE194" s="105"/>
      <c r="EF194" s="105"/>
      <c r="EG194" s="105"/>
      <c r="EH194" s="105"/>
      <c r="EI194" s="105"/>
      <c r="EJ194" s="105"/>
      <c r="EK194" s="105"/>
      <c r="EL194" s="105"/>
      <c r="EM194" s="105"/>
      <c r="EN194" s="105"/>
      <c r="EO194" s="105"/>
      <c r="EP194" s="105"/>
      <c r="EQ194" s="105"/>
      <c r="ER194" s="105"/>
      <c r="ES194" s="105"/>
      <c r="ET194" s="105"/>
      <c r="EU194" s="105"/>
      <c r="EV194" s="105"/>
      <c r="EW194" s="105"/>
      <c r="EX194" s="105"/>
      <c r="EY194" s="105"/>
      <c r="EZ194" s="105"/>
      <c r="FA194" s="105"/>
      <c r="FB194" s="105"/>
      <c r="FC194" s="105"/>
      <c r="FD194" s="105"/>
      <c r="FE194" s="105"/>
      <c r="FF194" s="105"/>
      <c r="FG194" s="105"/>
      <c r="FH194" s="105"/>
      <c r="FI194" s="105"/>
      <c r="FJ194" s="105"/>
      <c r="FK194" s="105"/>
      <c r="FL194" s="105"/>
    </row>
    <row r="195" spans="11:168">
      <c r="K195" s="105"/>
      <c r="L195" s="105"/>
      <c r="M195" s="105"/>
      <c r="N195" s="105"/>
      <c r="O195" s="105"/>
      <c r="P195" s="105"/>
      <c r="Q195" s="105"/>
      <c r="R195" s="105"/>
      <c r="S195" s="105"/>
      <c r="T195" s="105"/>
      <c r="U195" s="105"/>
      <c r="V195" s="105"/>
      <c r="W195" s="105"/>
      <c r="X195" s="105"/>
      <c r="Y195" s="105"/>
      <c r="Z195" s="105"/>
      <c r="AA195" s="105"/>
      <c r="AB195" s="105"/>
      <c r="AC195" s="105"/>
      <c r="AD195" s="105"/>
      <c r="AE195" s="105"/>
      <c r="AF195" s="105"/>
      <c r="AG195" s="105"/>
      <c r="AH195" s="105"/>
      <c r="AI195" s="105"/>
      <c r="AJ195" s="105"/>
      <c r="AK195" s="105"/>
      <c r="AL195" s="105"/>
      <c r="AM195" s="105"/>
      <c r="AN195" s="105"/>
      <c r="AO195" s="105"/>
      <c r="AP195" s="105"/>
      <c r="AQ195" s="105"/>
      <c r="AR195" s="105"/>
      <c r="AS195" s="105"/>
      <c r="AT195" s="105"/>
      <c r="AU195" s="105"/>
      <c r="AV195" s="105"/>
      <c r="AW195" s="105"/>
      <c r="AX195" s="105"/>
      <c r="AY195" s="105"/>
      <c r="AZ195" s="105"/>
      <c r="BA195" s="105"/>
      <c r="BB195" s="105"/>
      <c r="BC195" s="105"/>
      <c r="BD195" s="105"/>
      <c r="BE195" s="105"/>
      <c r="BF195" s="105"/>
      <c r="BG195" s="105"/>
      <c r="BH195" s="105"/>
      <c r="BI195" s="105"/>
      <c r="BJ195" s="105"/>
      <c r="BK195" s="105"/>
      <c r="BL195" s="105"/>
      <c r="BM195" s="105"/>
      <c r="BN195" s="105"/>
      <c r="BO195" s="105"/>
      <c r="BP195" s="105"/>
      <c r="BQ195" s="105"/>
      <c r="BR195" s="105"/>
      <c r="BS195" s="105"/>
      <c r="BT195" s="105"/>
      <c r="BU195" s="105"/>
      <c r="BV195" s="105"/>
      <c r="BW195" s="105"/>
      <c r="BX195" s="105"/>
      <c r="BY195" s="105"/>
      <c r="BZ195" s="105"/>
      <c r="CA195" s="105"/>
      <c r="CB195" s="105"/>
      <c r="CC195" s="105"/>
      <c r="CD195" s="105"/>
      <c r="CE195" s="105"/>
      <c r="CF195" s="105"/>
      <c r="CG195" s="105"/>
      <c r="CH195" s="105"/>
      <c r="CI195" s="105"/>
      <c r="CJ195" s="105"/>
      <c r="CK195" s="105"/>
      <c r="CL195" s="105"/>
      <c r="CM195" s="105"/>
      <c r="CN195" s="105"/>
      <c r="CO195" s="105"/>
      <c r="CP195" s="105"/>
      <c r="CQ195" s="105"/>
      <c r="CR195" s="105"/>
      <c r="CS195" s="105"/>
      <c r="CT195" s="105"/>
      <c r="CU195" s="105"/>
      <c r="CV195" s="105"/>
      <c r="CW195" s="105"/>
      <c r="CX195" s="105"/>
      <c r="CY195" s="105"/>
      <c r="CZ195" s="105"/>
      <c r="DA195" s="105"/>
      <c r="DB195" s="105"/>
      <c r="DC195" s="105"/>
      <c r="DD195" s="105"/>
      <c r="DE195" s="105"/>
      <c r="DF195" s="105"/>
      <c r="DG195" s="105"/>
      <c r="DH195" s="105"/>
      <c r="DI195" s="105"/>
      <c r="DJ195" s="105"/>
      <c r="DK195" s="105"/>
      <c r="DL195" s="105"/>
      <c r="DM195" s="105"/>
      <c r="DN195" s="105"/>
      <c r="DO195" s="105"/>
      <c r="DP195" s="105"/>
      <c r="DQ195" s="105"/>
      <c r="DR195" s="105"/>
      <c r="DS195" s="105"/>
      <c r="DT195" s="105"/>
      <c r="DU195" s="105"/>
      <c r="DV195" s="105"/>
      <c r="DW195" s="105"/>
      <c r="DX195" s="105"/>
      <c r="DY195" s="105"/>
      <c r="DZ195" s="105"/>
      <c r="EA195" s="105"/>
      <c r="EB195" s="105"/>
      <c r="EC195" s="105"/>
      <c r="ED195" s="105"/>
      <c r="EE195" s="105"/>
      <c r="EF195" s="105"/>
      <c r="EG195" s="105"/>
      <c r="EH195" s="105"/>
      <c r="EI195" s="105"/>
      <c r="EJ195" s="105"/>
      <c r="EK195" s="105"/>
      <c r="EL195" s="105"/>
      <c r="EM195" s="105"/>
      <c r="EN195" s="105"/>
      <c r="EO195" s="105"/>
      <c r="EP195" s="105"/>
      <c r="EQ195" s="105"/>
      <c r="ER195" s="105"/>
      <c r="ES195" s="105"/>
      <c r="ET195" s="105"/>
      <c r="EU195" s="105"/>
      <c r="EV195" s="105"/>
      <c r="EW195" s="105"/>
      <c r="EX195" s="105"/>
      <c r="EY195" s="105"/>
      <c r="EZ195" s="105"/>
      <c r="FA195" s="105"/>
      <c r="FB195" s="105"/>
      <c r="FC195" s="105"/>
      <c r="FD195" s="105"/>
      <c r="FE195" s="105"/>
      <c r="FF195" s="105"/>
      <c r="FG195" s="105"/>
      <c r="FH195" s="105"/>
      <c r="FI195" s="105"/>
      <c r="FJ195" s="105"/>
      <c r="FK195" s="105"/>
      <c r="FL195" s="105"/>
    </row>
    <row r="196" spans="11:168">
      <c r="K196" s="105"/>
      <c r="L196" s="105"/>
      <c r="M196" s="105"/>
      <c r="N196" s="105"/>
      <c r="O196" s="105"/>
      <c r="P196" s="105"/>
      <c r="Q196" s="105"/>
      <c r="R196" s="105"/>
      <c r="S196" s="105"/>
      <c r="T196" s="105"/>
      <c r="U196" s="105"/>
      <c r="V196" s="105"/>
      <c r="W196" s="105"/>
      <c r="X196" s="105"/>
      <c r="Y196" s="105"/>
      <c r="Z196" s="105"/>
      <c r="AA196" s="105"/>
      <c r="AB196" s="105"/>
      <c r="AC196" s="105"/>
      <c r="AD196" s="105"/>
      <c r="AE196" s="105"/>
      <c r="AF196" s="105"/>
      <c r="AG196" s="105"/>
      <c r="AH196" s="105"/>
      <c r="AI196" s="105"/>
      <c r="AJ196" s="105"/>
      <c r="AK196" s="105"/>
      <c r="AL196" s="105"/>
      <c r="AM196" s="105"/>
      <c r="AN196" s="105"/>
      <c r="AO196" s="105"/>
      <c r="AP196" s="105"/>
      <c r="AQ196" s="105"/>
      <c r="AR196" s="105"/>
      <c r="AS196" s="105"/>
      <c r="AT196" s="105"/>
      <c r="AU196" s="105"/>
      <c r="AV196" s="105"/>
      <c r="AW196" s="105"/>
      <c r="AX196" s="105"/>
      <c r="AY196" s="105"/>
      <c r="AZ196" s="105"/>
      <c r="BA196" s="105"/>
      <c r="BB196" s="105"/>
      <c r="BC196" s="105"/>
      <c r="BD196" s="105"/>
      <c r="BE196" s="105"/>
      <c r="BF196" s="105"/>
      <c r="BG196" s="105"/>
      <c r="BH196" s="105"/>
      <c r="BI196" s="105"/>
      <c r="BJ196" s="105"/>
      <c r="BK196" s="105"/>
      <c r="BL196" s="105"/>
      <c r="BM196" s="105"/>
      <c r="BN196" s="105"/>
      <c r="BO196" s="105"/>
      <c r="BP196" s="105"/>
      <c r="BQ196" s="105"/>
      <c r="BR196" s="105"/>
      <c r="BS196" s="105"/>
      <c r="BT196" s="105"/>
      <c r="BU196" s="105"/>
      <c r="BV196" s="105"/>
      <c r="BW196" s="105"/>
      <c r="BX196" s="105"/>
      <c r="BY196" s="105"/>
      <c r="BZ196" s="105"/>
      <c r="CA196" s="105"/>
      <c r="CB196" s="105"/>
      <c r="CC196" s="105"/>
      <c r="CD196" s="105"/>
      <c r="CE196" s="105"/>
      <c r="CF196" s="105"/>
      <c r="CG196" s="105"/>
      <c r="CH196" s="105"/>
      <c r="CI196" s="105"/>
      <c r="CJ196" s="105"/>
      <c r="CK196" s="105"/>
      <c r="CL196" s="105"/>
      <c r="CM196" s="105"/>
      <c r="CN196" s="105"/>
      <c r="CO196" s="105"/>
      <c r="CP196" s="105"/>
      <c r="CQ196" s="105"/>
      <c r="CR196" s="105"/>
      <c r="CS196" s="105"/>
      <c r="CT196" s="105"/>
      <c r="CU196" s="105"/>
      <c r="CV196" s="105"/>
      <c r="CW196" s="105"/>
      <c r="CX196" s="105"/>
      <c r="CY196" s="105"/>
      <c r="CZ196" s="105"/>
      <c r="DA196" s="105"/>
      <c r="DB196" s="105"/>
      <c r="DC196" s="105"/>
      <c r="DD196" s="105"/>
      <c r="DE196" s="105"/>
      <c r="DF196" s="105"/>
      <c r="DG196" s="105"/>
      <c r="DH196" s="105"/>
      <c r="DI196" s="105"/>
      <c r="DJ196" s="105"/>
      <c r="DK196" s="105"/>
      <c r="DL196" s="105"/>
      <c r="DM196" s="105"/>
      <c r="DN196" s="105"/>
      <c r="DO196" s="105"/>
      <c r="DP196" s="105"/>
      <c r="DQ196" s="105"/>
      <c r="DR196" s="105"/>
      <c r="DS196" s="105"/>
      <c r="DT196" s="105"/>
      <c r="DU196" s="105"/>
      <c r="DV196" s="105"/>
      <c r="DW196" s="105"/>
      <c r="DX196" s="105"/>
      <c r="DY196" s="105"/>
      <c r="DZ196" s="105"/>
      <c r="EA196" s="105"/>
      <c r="EB196" s="105"/>
      <c r="EC196" s="105"/>
      <c r="ED196" s="105"/>
      <c r="EE196" s="105"/>
      <c r="EF196" s="105"/>
      <c r="EG196" s="105"/>
      <c r="EH196" s="105"/>
      <c r="EI196" s="105"/>
      <c r="EJ196" s="105"/>
      <c r="EK196" s="105"/>
      <c r="EL196" s="105"/>
      <c r="EM196" s="105"/>
      <c r="EN196" s="105"/>
      <c r="EO196" s="105"/>
      <c r="EP196" s="105"/>
      <c r="EQ196" s="105"/>
      <c r="ER196" s="105"/>
      <c r="ES196" s="105"/>
      <c r="ET196" s="105"/>
      <c r="EU196" s="105"/>
      <c r="EV196" s="105"/>
      <c r="EW196" s="105"/>
      <c r="EX196" s="105"/>
      <c r="EY196" s="105"/>
      <c r="EZ196" s="105"/>
      <c r="FA196" s="105"/>
      <c r="FB196" s="105"/>
      <c r="FC196" s="105"/>
      <c r="FD196" s="105"/>
      <c r="FE196" s="105"/>
      <c r="FF196" s="105"/>
      <c r="FG196" s="105"/>
      <c r="FH196" s="105"/>
      <c r="FI196" s="105"/>
      <c r="FJ196" s="105"/>
      <c r="FK196" s="105"/>
      <c r="FL196" s="105"/>
    </row>
    <row r="197" spans="11:168">
      <c r="K197" s="105"/>
      <c r="L197" s="105"/>
      <c r="M197" s="105"/>
      <c r="N197" s="105"/>
      <c r="O197" s="105"/>
      <c r="P197" s="105"/>
      <c r="Q197" s="105"/>
      <c r="R197" s="105"/>
      <c r="S197" s="105"/>
      <c r="T197" s="105"/>
      <c r="U197" s="105"/>
      <c r="V197" s="105"/>
      <c r="W197" s="105"/>
      <c r="X197" s="105"/>
      <c r="Y197" s="105"/>
      <c r="Z197" s="105"/>
      <c r="AA197" s="105"/>
      <c r="AB197" s="105"/>
      <c r="AC197" s="105"/>
      <c r="AD197" s="105"/>
      <c r="AE197" s="105"/>
      <c r="AF197" s="105"/>
      <c r="AG197" s="105"/>
      <c r="AH197" s="105"/>
      <c r="AI197" s="105"/>
      <c r="AJ197" s="105"/>
      <c r="AK197" s="105"/>
      <c r="AL197" s="105"/>
      <c r="AM197" s="105"/>
      <c r="AN197" s="105"/>
      <c r="AO197" s="105"/>
      <c r="AP197" s="105"/>
      <c r="AQ197" s="105"/>
      <c r="AR197" s="105"/>
      <c r="AS197" s="105"/>
      <c r="AT197" s="105"/>
      <c r="AU197" s="105"/>
      <c r="AV197" s="105"/>
      <c r="AW197" s="105"/>
      <c r="AX197" s="105"/>
      <c r="AY197" s="105"/>
      <c r="AZ197" s="105"/>
      <c r="BA197" s="105"/>
      <c r="BB197" s="105"/>
      <c r="BC197" s="105"/>
      <c r="BD197" s="105"/>
      <c r="BE197" s="105"/>
      <c r="BF197" s="105"/>
      <c r="BG197" s="105"/>
      <c r="BH197" s="105"/>
      <c r="BI197" s="105"/>
      <c r="BJ197" s="105"/>
      <c r="BK197" s="105"/>
      <c r="BL197" s="105"/>
      <c r="BM197" s="105"/>
      <c r="BN197" s="105"/>
      <c r="BO197" s="105"/>
      <c r="BP197" s="105"/>
      <c r="BQ197" s="105"/>
      <c r="BR197" s="105"/>
      <c r="BS197" s="105"/>
      <c r="BT197" s="105"/>
      <c r="BU197" s="105"/>
      <c r="BV197" s="105"/>
      <c r="BW197" s="105"/>
      <c r="BX197" s="105"/>
      <c r="BY197" s="105"/>
      <c r="BZ197" s="105"/>
      <c r="CA197" s="105"/>
      <c r="CB197" s="105"/>
      <c r="CC197" s="105"/>
      <c r="CD197" s="105"/>
      <c r="CE197" s="105"/>
      <c r="CF197" s="105"/>
      <c r="CG197" s="105"/>
      <c r="CH197" s="105"/>
      <c r="CI197" s="105"/>
      <c r="CJ197" s="105"/>
      <c r="CK197" s="105"/>
      <c r="CL197" s="105"/>
      <c r="CM197" s="105"/>
      <c r="CN197" s="105"/>
      <c r="CO197" s="105"/>
      <c r="CP197" s="105"/>
      <c r="CQ197" s="105"/>
      <c r="CR197" s="105"/>
      <c r="CS197" s="105"/>
      <c r="CT197" s="105"/>
      <c r="CU197" s="105"/>
      <c r="CV197" s="105"/>
      <c r="CW197" s="105"/>
      <c r="CX197" s="105"/>
      <c r="CY197" s="105"/>
      <c r="CZ197" s="105"/>
      <c r="DA197" s="105"/>
      <c r="DB197" s="105"/>
      <c r="DC197" s="105"/>
      <c r="DD197" s="105"/>
      <c r="DE197" s="105"/>
      <c r="DF197" s="105"/>
      <c r="DG197" s="105"/>
      <c r="DH197" s="105"/>
      <c r="DI197" s="105"/>
      <c r="DJ197" s="105"/>
      <c r="DK197" s="105"/>
      <c r="DL197" s="105"/>
      <c r="DM197" s="105"/>
      <c r="DN197" s="105"/>
      <c r="DO197" s="105"/>
      <c r="DP197" s="105"/>
      <c r="DQ197" s="105"/>
      <c r="DR197" s="105"/>
      <c r="DS197" s="105"/>
      <c r="DT197" s="105"/>
      <c r="DU197" s="105"/>
      <c r="DV197" s="105"/>
      <c r="DW197" s="105"/>
      <c r="DX197" s="105"/>
      <c r="DY197" s="105"/>
      <c r="DZ197" s="105"/>
      <c r="EA197" s="105"/>
      <c r="EB197" s="105"/>
      <c r="EC197" s="105"/>
      <c r="ED197" s="105"/>
      <c r="EE197" s="105"/>
      <c r="EF197" s="105"/>
      <c r="EG197" s="105"/>
      <c r="EH197" s="105"/>
      <c r="EI197" s="105"/>
      <c r="EJ197" s="105"/>
      <c r="EK197" s="105"/>
      <c r="EL197" s="105"/>
      <c r="EM197" s="105"/>
      <c r="EN197" s="105"/>
      <c r="EO197" s="105"/>
      <c r="EP197" s="105"/>
      <c r="EQ197" s="105"/>
      <c r="ER197" s="105"/>
      <c r="ES197" s="105"/>
      <c r="ET197" s="105"/>
      <c r="EU197" s="105"/>
      <c r="EV197" s="105"/>
      <c r="EW197" s="105"/>
      <c r="EX197" s="105"/>
      <c r="EY197" s="105"/>
      <c r="EZ197" s="105"/>
      <c r="FA197" s="105"/>
      <c r="FB197" s="105"/>
      <c r="FC197" s="105"/>
      <c r="FD197" s="105"/>
      <c r="FE197" s="105"/>
      <c r="FF197" s="105"/>
      <c r="FG197" s="105"/>
      <c r="FH197" s="105"/>
      <c r="FI197" s="105"/>
      <c r="FJ197" s="105"/>
      <c r="FK197" s="105"/>
      <c r="FL197" s="105"/>
    </row>
    <row r="198" spans="11:168">
      <c r="K198" s="105"/>
      <c r="L198" s="105"/>
      <c r="M198" s="105"/>
      <c r="N198" s="105"/>
      <c r="O198" s="105"/>
      <c r="P198" s="105"/>
      <c r="Q198" s="105"/>
      <c r="R198" s="105"/>
      <c r="S198" s="105"/>
      <c r="T198" s="105"/>
      <c r="U198" s="105"/>
      <c r="V198" s="105"/>
      <c r="W198" s="105"/>
      <c r="X198" s="105"/>
      <c r="Y198" s="105"/>
      <c r="Z198" s="105"/>
      <c r="AA198" s="105"/>
      <c r="AB198" s="105"/>
      <c r="AC198" s="105"/>
      <c r="AD198" s="105"/>
      <c r="AE198" s="105"/>
      <c r="AF198" s="105"/>
      <c r="AG198" s="105"/>
      <c r="AH198" s="105"/>
      <c r="AI198" s="105"/>
      <c r="AJ198" s="105"/>
      <c r="AK198" s="105"/>
      <c r="AL198" s="105"/>
      <c r="AM198" s="105"/>
      <c r="AN198" s="105"/>
      <c r="AO198" s="105"/>
      <c r="AP198" s="105"/>
      <c r="AQ198" s="105"/>
      <c r="AR198" s="105"/>
      <c r="AS198" s="105"/>
      <c r="AT198" s="105"/>
      <c r="AU198" s="105"/>
      <c r="AV198" s="105"/>
      <c r="AW198" s="105"/>
      <c r="AX198" s="105"/>
      <c r="AY198" s="105"/>
      <c r="AZ198" s="105"/>
      <c r="BA198" s="105"/>
      <c r="BB198" s="105"/>
      <c r="BC198" s="105"/>
      <c r="BD198" s="105"/>
      <c r="BE198" s="105"/>
      <c r="BF198" s="105"/>
      <c r="BG198" s="105"/>
      <c r="BH198" s="105"/>
      <c r="BI198" s="105"/>
      <c r="BJ198" s="105"/>
      <c r="BK198" s="105"/>
      <c r="BL198" s="105"/>
      <c r="BM198" s="105"/>
      <c r="BN198" s="105"/>
      <c r="BO198" s="105"/>
      <c r="BP198" s="105"/>
      <c r="BQ198" s="105"/>
      <c r="BR198" s="105"/>
      <c r="BS198" s="105"/>
      <c r="BT198" s="105"/>
      <c r="BU198" s="105"/>
      <c r="BV198" s="105"/>
      <c r="BW198" s="105"/>
      <c r="BX198" s="105"/>
      <c r="BY198" s="105"/>
      <c r="BZ198" s="105"/>
      <c r="CA198" s="105"/>
      <c r="CB198" s="105"/>
      <c r="CC198" s="105"/>
      <c r="CD198" s="105"/>
      <c r="CE198" s="105"/>
      <c r="CF198" s="105"/>
      <c r="CG198" s="105"/>
      <c r="CH198" s="105"/>
      <c r="CI198" s="105"/>
      <c r="CJ198" s="105"/>
      <c r="CK198" s="105"/>
      <c r="CL198" s="105"/>
      <c r="CM198" s="105"/>
      <c r="CN198" s="105"/>
      <c r="CO198" s="105"/>
      <c r="CP198" s="105"/>
      <c r="CQ198" s="105"/>
      <c r="CR198" s="105"/>
      <c r="CS198" s="105"/>
      <c r="CT198" s="105"/>
      <c r="CU198" s="105"/>
      <c r="CV198" s="105"/>
      <c r="CW198" s="105"/>
      <c r="CX198" s="105"/>
      <c r="CY198" s="105"/>
      <c r="CZ198" s="105"/>
      <c r="DA198" s="105"/>
      <c r="DB198" s="105"/>
      <c r="DC198" s="105"/>
      <c r="DD198" s="105"/>
      <c r="DE198" s="105"/>
      <c r="DF198" s="105"/>
      <c r="DG198" s="105"/>
      <c r="DH198" s="105"/>
      <c r="DI198" s="105"/>
      <c r="DJ198" s="105"/>
      <c r="DK198" s="105"/>
      <c r="DL198" s="105"/>
      <c r="DM198" s="105"/>
      <c r="DN198" s="105"/>
      <c r="DO198" s="105"/>
      <c r="DP198" s="105"/>
      <c r="DQ198" s="105"/>
      <c r="DR198" s="105"/>
      <c r="DS198" s="105"/>
      <c r="DT198" s="105"/>
      <c r="DU198" s="105"/>
      <c r="DV198" s="105"/>
      <c r="DW198" s="105"/>
      <c r="DX198" s="105"/>
      <c r="DY198" s="105"/>
      <c r="DZ198" s="105"/>
      <c r="EA198" s="105"/>
      <c r="EB198" s="105"/>
      <c r="EC198" s="105"/>
      <c r="ED198" s="105"/>
      <c r="EE198" s="105"/>
      <c r="EF198" s="105"/>
      <c r="EG198" s="105"/>
      <c r="EH198" s="105"/>
      <c r="EI198" s="105"/>
      <c r="EJ198" s="105"/>
      <c r="EK198" s="105"/>
      <c r="EL198" s="105"/>
      <c r="EM198" s="105"/>
      <c r="EN198" s="105"/>
      <c r="EO198" s="105"/>
      <c r="EP198" s="105"/>
      <c r="EQ198" s="105"/>
      <c r="ER198" s="105"/>
      <c r="ES198" s="105"/>
      <c r="ET198" s="105"/>
      <c r="EU198" s="105"/>
      <c r="EV198" s="105"/>
      <c r="EW198" s="105"/>
      <c r="EX198" s="105"/>
      <c r="EY198" s="105"/>
      <c r="EZ198" s="105"/>
      <c r="FA198" s="105"/>
      <c r="FB198" s="105"/>
      <c r="FC198" s="105"/>
      <c r="FD198" s="105"/>
      <c r="FE198" s="105"/>
      <c r="FF198" s="105"/>
      <c r="FG198" s="105"/>
      <c r="FH198" s="105"/>
      <c r="FI198" s="105"/>
      <c r="FJ198" s="105"/>
      <c r="FK198" s="105"/>
      <c r="FL198" s="105"/>
    </row>
    <row r="199" spans="11:168">
      <c r="K199" s="105"/>
      <c r="L199" s="105"/>
      <c r="M199" s="105"/>
      <c r="N199" s="105"/>
      <c r="O199" s="105"/>
      <c r="P199" s="105"/>
      <c r="Q199" s="105"/>
      <c r="R199" s="105"/>
      <c r="S199" s="105"/>
      <c r="T199" s="105"/>
      <c r="U199" s="105"/>
      <c r="V199" s="105"/>
      <c r="W199" s="105"/>
      <c r="X199" s="105"/>
      <c r="Y199" s="105"/>
      <c r="Z199" s="105"/>
      <c r="AA199" s="105"/>
      <c r="AB199" s="105"/>
      <c r="AC199" s="105"/>
      <c r="AD199" s="105"/>
      <c r="AE199" s="105"/>
      <c r="AF199" s="105"/>
      <c r="AG199" s="105"/>
      <c r="AH199" s="105"/>
      <c r="AI199" s="105"/>
      <c r="AJ199" s="105"/>
      <c r="AK199" s="105"/>
      <c r="AL199" s="105"/>
      <c r="AM199" s="105"/>
      <c r="AN199" s="105"/>
      <c r="AO199" s="105"/>
      <c r="AP199" s="105"/>
      <c r="AQ199" s="105"/>
      <c r="AR199" s="105"/>
      <c r="AS199" s="105"/>
      <c r="AT199" s="105"/>
      <c r="AU199" s="105"/>
      <c r="AV199" s="105"/>
      <c r="AW199" s="105"/>
      <c r="AX199" s="105"/>
      <c r="AY199" s="105"/>
      <c r="AZ199" s="105"/>
      <c r="BA199" s="105"/>
      <c r="BB199" s="105"/>
      <c r="BC199" s="105"/>
      <c r="BD199" s="105"/>
      <c r="BE199" s="105"/>
      <c r="BF199" s="105"/>
      <c r="BG199" s="105"/>
      <c r="BH199" s="105"/>
      <c r="BI199" s="105"/>
      <c r="BJ199" s="105"/>
      <c r="BK199" s="105"/>
      <c r="BL199" s="105"/>
      <c r="BM199" s="105"/>
      <c r="BN199" s="105"/>
      <c r="BO199" s="105"/>
      <c r="BP199" s="105"/>
      <c r="BQ199" s="105"/>
      <c r="BR199" s="105"/>
      <c r="BS199" s="105"/>
      <c r="BT199" s="105"/>
      <c r="BU199" s="105"/>
      <c r="BV199" s="105"/>
      <c r="BW199" s="105"/>
      <c r="BX199" s="105"/>
      <c r="BY199" s="105"/>
      <c r="BZ199" s="105"/>
      <c r="CA199" s="105"/>
      <c r="CB199" s="105"/>
      <c r="CC199" s="105"/>
      <c r="CD199" s="105"/>
      <c r="CE199" s="105"/>
      <c r="CF199" s="105"/>
      <c r="CG199" s="105"/>
      <c r="CH199" s="105"/>
      <c r="CI199" s="105"/>
      <c r="CJ199" s="105"/>
      <c r="CK199" s="105"/>
      <c r="CL199" s="105"/>
      <c r="CM199" s="105"/>
      <c r="CN199" s="105"/>
      <c r="CO199" s="105"/>
      <c r="CP199" s="105"/>
      <c r="CQ199" s="105"/>
      <c r="CR199" s="105"/>
      <c r="CS199" s="105"/>
      <c r="CT199" s="105"/>
      <c r="CU199" s="105"/>
      <c r="CV199" s="105"/>
      <c r="CW199" s="105"/>
      <c r="CX199" s="105"/>
      <c r="CY199" s="105"/>
      <c r="CZ199" s="105"/>
      <c r="DA199" s="105"/>
      <c r="DB199" s="105"/>
      <c r="DC199" s="105"/>
      <c r="DD199" s="105"/>
      <c r="DE199" s="105"/>
      <c r="DF199" s="105"/>
      <c r="DG199" s="105"/>
      <c r="DH199" s="105"/>
      <c r="DI199" s="105"/>
      <c r="DJ199" s="105"/>
      <c r="DK199" s="105"/>
      <c r="DL199" s="105"/>
      <c r="DM199" s="105"/>
      <c r="DN199" s="105"/>
      <c r="DO199" s="105"/>
      <c r="DP199" s="105"/>
      <c r="DQ199" s="105"/>
      <c r="DR199" s="105"/>
      <c r="DS199" s="105"/>
      <c r="DT199" s="105"/>
      <c r="DU199" s="105"/>
      <c r="DV199" s="105"/>
      <c r="DW199" s="105"/>
      <c r="DX199" s="105"/>
      <c r="DY199" s="105"/>
      <c r="DZ199" s="105"/>
      <c r="EA199" s="105"/>
      <c r="EB199" s="105"/>
      <c r="EC199" s="105"/>
      <c r="ED199" s="105"/>
      <c r="EE199" s="105"/>
      <c r="EF199" s="105"/>
      <c r="EG199" s="105"/>
      <c r="EH199" s="105"/>
      <c r="EI199" s="105"/>
      <c r="EJ199" s="105"/>
      <c r="EK199" s="105"/>
      <c r="EL199" s="105"/>
      <c r="EM199" s="105"/>
      <c r="EN199" s="105"/>
      <c r="EO199" s="105"/>
      <c r="EP199" s="105"/>
      <c r="EQ199" s="105"/>
      <c r="ER199" s="105"/>
      <c r="ES199" s="105"/>
      <c r="ET199" s="105"/>
      <c r="EU199" s="105"/>
      <c r="EV199" s="105"/>
      <c r="EW199" s="105"/>
      <c r="EX199" s="105"/>
      <c r="EY199" s="105"/>
      <c r="EZ199" s="105"/>
      <c r="FA199" s="105"/>
      <c r="FB199" s="105"/>
      <c r="FC199" s="105"/>
      <c r="FD199" s="105"/>
      <c r="FE199" s="105"/>
      <c r="FF199" s="105"/>
      <c r="FG199" s="105"/>
      <c r="FH199" s="105"/>
      <c r="FI199" s="105"/>
      <c r="FJ199" s="105"/>
      <c r="FK199" s="105"/>
      <c r="FL199" s="105"/>
    </row>
    <row r="200" spans="11:168">
      <c r="K200" s="105"/>
      <c r="L200" s="105"/>
      <c r="M200" s="105"/>
      <c r="N200" s="105"/>
      <c r="O200" s="105"/>
      <c r="P200" s="105"/>
      <c r="Q200" s="105"/>
      <c r="R200" s="105"/>
      <c r="S200" s="105"/>
      <c r="T200" s="105"/>
      <c r="U200" s="105"/>
      <c r="V200" s="105"/>
      <c r="W200" s="105"/>
      <c r="X200" s="105"/>
      <c r="Y200" s="105"/>
      <c r="Z200" s="105"/>
      <c r="AA200" s="105"/>
      <c r="AB200" s="105"/>
      <c r="AC200" s="105"/>
      <c r="AD200" s="105"/>
      <c r="AE200" s="105"/>
      <c r="AF200" s="105"/>
      <c r="AG200" s="105"/>
      <c r="AH200" s="105"/>
      <c r="AI200" s="105"/>
      <c r="AJ200" s="105"/>
      <c r="AK200" s="105"/>
      <c r="AL200" s="105"/>
      <c r="AM200" s="105"/>
      <c r="AN200" s="105"/>
      <c r="AO200" s="105"/>
      <c r="AP200" s="105"/>
      <c r="AQ200" s="105"/>
      <c r="AR200" s="105"/>
      <c r="AS200" s="105"/>
      <c r="AT200" s="105"/>
      <c r="AU200" s="105"/>
      <c r="AV200" s="105"/>
      <c r="AW200" s="105"/>
      <c r="AX200" s="105"/>
      <c r="AY200" s="105"/>
      <c r="AZ200" s="105"/>
      <c r="BA200" s="105"/>
      <c r="BB200" s="105"/>
      <c r="BC200" s="105"/>
      <c r="BD200" s="105"/>
      <c r="BE200" s="105"/>
      <c r="BF200" s="105"/>
      <c r="BG200" s="105"/>
      <c r="BH200" s="105"/>
      <c r="BI200" s="105"/>
      <c r="BJ200" s="105"/>
      <c r="BK200" s="105"/>
      <c r="BL200" s="105"/>
      <c r="BM200" s="105"/>
      <c r="BN200" s="105"/>
      <c r="BO200" s="105"/>
      <c r="BP200" s="105"/>
      <c r="BQ200" s="105"/>
      <c r="BR200" s="105"/>
      <c r="BS200" s="105"/>
      <c r="BT200" s="105"/>
      <c r="BU200" s="105"/>
      <c r="BV200" s="105"/>
      <c r="BW200" s="105"/>
      <c r="BX200" s="105"/>
      <c r="BY200" s="105"/>
      <c r="BZ200" s="105"/>
      <c r="CA200" s="105"/>
      <c r="CB200" s="105"/>
      <c r="CC200" s="105"/>
      <c r="CD200" s="105"/>
      <c r="CE200" s="105"/>
      <c r="CF200" s="105"/>
      <c r="CG200" s="105"/>
      <c r="CH200" s="105"/>
      <c r="CI200" s="105"/>
      <c r="CJ200" s="105"/>
      <c r="CK200" s="105"/>
      <c r="CL200" s="105"/>
      <c r="CM200" s="105"/>
      <c r="CN200" s="105"/>
      <c r="CO200" s="105"/>
      <c r="CP200" s="105"/>
      <c r="CQ200" s="105"/>
      <c r="CR200" s="105"/>
      <c r="CS200" s="105"/>
      <c r="CT200" s="105"/>
      <c r="CU200" s="105"/>
      <c r="CV200" s="105"/>
      <c r="CW200" s="105"/>
      <c r="CX200" s="105"/>
      <c r="CY200" s="105"/>
      <c r="CZ200" s="105"/>
      <c r="DA200" s="105"/>
      <c r="DB200" s="105"/>
      <c r="DC200" s="105"/>
      <c r="DD200" s="105"/>
      <c r="DE200" s="105"/>
      <c r="DF200" s="105"/>
      <c r="DG200" s="105"/>
      <c r="DH200" s="105"/>
      <c r="DI200" s="105"/>
      <c r="DJ200" s="105"/>
      <c r="DK200" s="105"/>
      <c r="DL200" s="105"/>
      <c r="DM200" s="105"/>
      <c r="DN200" s="105"/>
      <c r="DO200" s="105"/>
      <c r="DP200" s="105"/>
      <c r="DQ200" s="105"/>
      <c r="DR200" s="105"/>
      <c r="DS200" s="105"/>
      <c r="DT200" s="105"/>
      <c r="DU200" s="105"/>
      <c r="DV200" s="105"/>
      <c r="DW200" s="105"/>
      <c r="DX200" s="105"/>
      <c r="DY200" s="105"/>
      <c r="DZ200" s="105"/>
      <c r="EA200" s="105"/>
      <c r="EB200" s="105"/>
      <c r="EC200" s="105"/>
      <c r="ED200" s="105"/>
      <c r="EE200" s="105"/>
      <c r="EF200" s="105"/>
      <c r="EG200" s="105"/>
      <c r="EH200" s="105"/>
      <c r="EI200" s="105"/>
      <c r="EJ200" s="105"/>
      <c r="EK200" s="105"/>
      <c r="EL200" s="105"/>
      <c r="EM200" s="105"/>
      <c r="EN200" s="105"/>
      <c r="EO200" s="105"/>
      <c r="EP200" s="105"/>
      <c r="EQ200" s="105"/>
      <c r="ER200" s="105"/>
      <c r="ES200" s="105"/>
      <c r="ET200" s="105"/>
      <c r="EU200" s="105"/>
      <c r="EV200" s="105"/>
      <c r="EW200" s="105"/>
      <c r="EX200" s="105"/>
      <c r="EY200" s="105"/>
      <c r="EZ200" s="105"/>
      <c r="FA200" s="105"/>
      <c r="FB200" s="105"/>
      <c r="FC200" s="105"/>
      <c r="FD200" s="105"/>
      <c r="FE200" s="105"/>
      <c r="FF200" s="105"/>
      <c r="FG200" s="105"/>
      <c r="FH200" s="105"/>
      <c r="FI200" s="105"/>
      <c r="FJ200" s="105"/>
      <c r="FK200" s="105"/>
      <c r="FL200" s="105"/>
    </row>
    <row r="201" spans="11:168">
      <c r="K201" s="105"/>
      <c r="L201" s="105"/>
      <c r="M201" s="105"/>
      <c r="N201" s="105"/>
      <c r="O201" s="105"/>
      <c r="P201" s="105"/>
      <c r="Q201" s="105"/>
      <c r="R201" s="105"/>
      <c r="S201" s="105"/>
      <c r="T201" s="105"/>
      <c r="U201" s="105"/>
      <c r="V201" s="105"/>
      <c r="W201" s="105"/>
      <c r="X201" s="105"/>
      <c r="Y201" s="105"/>
      <c r="Z201" s="105"/>
      <c r="AA201" s="105"/>
      <c r="AB201" s="105"/>
      <c r="AC201" s="105"/>
      <c r="AD201" s="105"/>
      <c r="AE201" s="105"/>
      <c r="AF201" s="105"/>
      <c r="AG201" s="105"/>
      <c r="AH201" s="105"/>
      <c r="AI201" s="105"/>
      <c r="AJ201" s="105"/>
      <c r="AK201" s="105"/>
      <c r="AL201" s="105"/>
      <c r="AM201" s="105"/>
      <c r="AN201" s="105"/>
      <c r="AO201" s="105"/>
      <c r="AP201" s="105"/>
      <c r="AQ201" s="105"/>
      <c r="AR201" s="105"/>
      <c r="AS201" s="105"/>
      <c r="AT201" s="105"/>
      <c r="AU201" s="105"/>
      <c r="AV201" s="105"/>
      <c r="AW201" s="105"/>
      <c r="AX201" s="105"/>
      <c r="AY201" s="105"/>
      <c r="AZ201" s="105"/>
      <c r="BA201" s="105"/>
      <c r="BB201" s="105"/>
      <c r="BC201" s="105"/>
      <c r="BD201" s="105"/>
      <c r="BE201" s="105"/>
      <c r="BF201" s="105"/>
      <c r="BG201" s="105"/>
      <c r="BH201" s="105"/>
      <c r="BI201" s="105"/>
      <c r="BJ201" s="105"/>
      <c r="BK201" s="105"/>
      <c r="BL201" s="105"/>
      <c r="BM201" s="105"/>
      <c r="BN201" s="105"/>
      <c r="BO201" s="105"/>
      <c r="BP201" s="105"/>
      <c r="BQ201" s="105"/>
      <c r="BR201" s="105"/>
      <c r="BS201" s="105"/>
      <c r="BT201" s="105"/>
      <c r="BU201" s="105"/>
      <c r="BV201" s="105"/>
      <c r="BW201" s="105"/>
      <c r="BX201" s="105"/>
      <c r="BY201" s="105"/>
      <c r="BZ201" s="105"/>
      <c r="CA201" s="105"/>
      <c r="CB201" s="105"/>
      <c r="CC201" s="105"/>
      <c r="CD201" s="105"/>
      <c r="CE201" s="105"/>
      <c r="CF201" s="105"/>
      <c r="CG201" s="105"/>
      <c r="CH201" s="105"/>
      <c r="CI201" s="105"/>
      <c r="CJ201" s="105"/>
      <c r="CK201" s="105"/>
      <c r="CL201" s="105"/>
      <c r="CM201" s="105"/>
      <c r="CN201" s="105"/>
      <c r="CO201" s="105"/>
      <c r="CP201" s="105"/>
      <c r="CQ201" s="105"/>
      <c r="CR201" s="105"/>
      <c r="CS201" s="105"/>
      <c r="CT201" s="105"/>
      <c r="CU201" s="105"/>
      <c r="CV201" s="105"/>
      <c r="CW201" s="105"/>
      <c r="CX201" s="105"/>
      <c r="CY201" s="105"/>
      <c r="CZ201" s="105"/>
      <c r="DA201" s="105"/>
      <c r="DB201" s="105"/>
      <c r="DC201" s="105"/>
      <c r="DD201" s="105"/>
      <c r="DE201" s="105"/>
      <c r="DF201" s="105"/>
      <c r="DG201" s="105"/>
      <c r="DH201" s="105"/>
      <c r="DI201" s="105"/>
      <c r="DJ201" s="105"/>
      <c r="DK201" s="105"/>
      <c r="DL201" s="105"/>
      <c r="DM201" s="105"/>
      <c r="DN201" s="105"/>
      <c r="DO201" s="105"/>
      <c r="DP201" s="105"/>
      <c r="DQ201" s="105"/>
      <c r="DR201" s="105"/>
      <c r="DS201" s="105"/>
      <c r="DT201" s="105"/>
      <c r="DU201" s="105"/>
      <c r="DV201" s="105"/>
      <c r="DW201" s="105"/>
      <c r="DX201" s="105"/>
      <c r="DY201" s="105"/>
      <c r="DZ201" s="105"/>
      <c r="EA201" s="105"/>
      <c r="EB201" s="105"/>
      <c r="EC201" s="105"/>
      <c r="ED201" s="105"/>
      <c r="EE201" s="105"/>
      <c r="EF201" s="105"/>
      <c r="EG201" s="105"/>
      <c r="EH201" s="105"/>
      <c r="EI201" s="105"/>
      <c r="EJ201" s="105"/>
      <c r="EK201" s="105"/>
      <c r="EL201" s="105"/>
      <c r="EM201" s="105"/>
      <c r="EN201" s="105"/>
      <c r="EO201" s="105"/>
      <c r="EP201" s="105"/>
      <c r="EQ201" s="105"/>
      <c r="ER201" s="105"/>
      <c r="ES201" s="105"/>
      <c r="ET201" s="105"/>
      <c r="EU201" s="105"/>
      <c r="EV201" s="105"/>
      <c r="EW201" s="105"/>
      <c r="EX201" s="105"/>
      <c r="EY201" s="105"/>
      <c r="EZ201" s="105"/>
      <c r="FA201" s="105"/>
      <c r="FB201" s="105"/>
      <c r="FC201" s="105"/>
      <c r="FD201" s="105"/>
      <c r="FE201" s="105"/>
      <c r="FF201" s="105"/>
      <c r="FG201" s="105"/>
      <c r="FH201" s="105"/>
      <c r="FI201" s="105"/>
      <c r="FJ201" s="105"/>
      <c r="FK201" s="105"/>
      <c r="FL201" s="105"/>
    </row>
    <row r="202" spans="11:168">
      <c r="K202" s="105"/>
      <c r="L202" s="105"/>
      <c r="M202" s="105"/>
      <c r="N202" s="105"/>
      <c r="O202" s="105"/>
      <c r="P202" s="105"/>
      <c r="Q202" s="105"/>
      <c r="R202" s="105"/>
      <c r="S202" s="105"/>
      <c r="T202" s="105"/>
      <c r="U202" s="105"/>
      <c r="V202" s="105"/>
      <c r="W202" s="105"/>
      <c r="X202" s="105"/>
      <c r="Y202" s="105"/>
      <c r="Z202" s="105"/>
      <c r="AA202" s="105"/>
      <c r="AB202" s="105"/>
      <c r="AC202" s="105"/>
      <c r="AD202" s="105"/>
      <c r="AE202" s="105"/>
      <c r="AF202" s="105"/>
      <c r="AG202" s="105"/>
      <c r="AH202" s="105"/>
      <c r="AI202" s="105"/>
      <c r="AJ202" s="105"/>
      <c r="AK202" s="105"/>
      <c r="AL202" s="105"/>
      <c r="AM202" s="105"/>
      <c r="AN202" s="105"/>
      <c r="AO202" s="105"/>
      <c r="AP202" s="105"/>
      <c r="AQ202" s="105"/>
      <c r="AR202" s="105"/>
      <c r="AS202" s="105"/>
      <c r="AT202" s="105"/>
      <c r="AU202" s="105"/>
      <c r="AV202" s="105"/>
      <c r="AW202" s="105"/>
      <c r="AX202" s="105"/>
      <c r="AY202" s="105"/>
      <c r="AZ202" s="105"/>
      <c r="BA202" s="105"/>
      <c r="BB202" s="105"/>
      <c r="BC202" s="105"/>
      <c r="BD202" s="105"/>
      <c r="BE202" s="105"/>
      <c r="BF202" s="105"/>
      <c r="BG202" s="105"/>
      <c r="BH202" s="105"/>
      <c r="BI202" s="105"/>
      <c r="BJ202" s="105"/>
      <c r="BK202" s="105"/>
      <c r="BL202" s="105"/>
      <c r="BM202" s="105"/>
      <c r="BN202" s="105"/>
      <c r="BO202" s="105"/>
      <c r="BP202" s="105"/>
      <c r="BQ202" s="105"/>
      <c r="BR202" s="105"/>
      <c r="BS202" s="105"/>
      <c r="BT202" s="105"/>
      <c r="BU202" s="105"/>
      <c r="BV202" s="105"/>
      <c r="BW202" s="105"/>
      <c r="BX202" s="105"/>
      <c r="BY202" s="105"/>
      <c r="BZ202" s="105"/>
      <c r="CA202" s="105"/>
      <c r="CB202" s="105"/>
      <c r="CC202" s="105"/>
      <c r="CD202" s="105"/>
      <c r="CE202" s="105"/>
      <c r="CF202" s="105"/>
      <c r="CG202" s="105"/>
      <c r="CH202" s="105"/>
      <c r="CI202" s="105"/>
      <c r="CJ202" s="105"/>
      <c r="CK202" s="105"/>
      <c r="CL202" s="105"/>
      <c r="CM202" s="105"/>
      <c r="CN202" s="105"/>
      <c r="CO202" s="105"/>
      <c r="CP202" s="105"/>
      <c r="CQ202" s="105"/>
      <c r="CR202" s="105"/>
      <c r="CS202" s="105"/>
      <c r="CT202" s="105"/>
      <c r="CU202" s="105"/>
      <c r="CV202" s="105"/>
      <c r="CW202" s="105"/>
      <c r="CX202" s="105"/>
      <c r="CY202" s="105"/>
      <c r="CZ202" s="105"/>
      <c r="DA202" s="105"/>
      <c r="DB202" s="105"/>
      <c r="DC202" s="105"/>
      <c r="DD202" s="105"/>
      <c r="DE202" s="105"/>
      <c r="DF202" s="105"/>
      <c r="DG202" s="105"/>
      <c r="DH202" s="105"/>
      <c r="DI202" s="105"/>
      <c r="DJ202" s="105"/>
      <c r="DK202" s="105"/>
      <c r="DL202" s="105"/>
      <c r="DM202" s="105"/>
      <c r="DN202" s="105"/>
      <c r="DO202" s="105"/>
      <c r="DP202" s="105"/>
      <c r="DQ202" s="105"/>
      <c r="DR202" s="105"/>
      <c r="DS202" s="105"/>
      <c r="DT202" s="105"/>
      <c r="DU202" s="105"/>
      <c r="DV202" s="105"/>
      <c r="DW202" s="105"/>
      <c r="DX202" s="105"/>
      <c r="DY202" s="105"/>
      <c r="DZ202" s="105"/>
      <c r="EA202" s="105"/>
      <c r="EB202" s="105"/>
      <c r="EC202" s="105"/>
      <c r="ED202" s="105"/>
      <c r="EE202" s="105"/>
      <c r="EF202" s="105"/>
      <c r="EG202" s="105"/>
      <c r="EH202" s="105"/>
      <c r="EI202" s="105"/>
      <c r="EJ202" s="105"/>
      <c r="EK202" s="105"/>
      <c r="EL202" s="105"/>
      <c r="EM202" s="105"/>
      <c r="EN202" s="105"/>
      <c r="EO202" s="105"/>
      <c r="EP202" s="105"/>
      <c r="EQ202" s="105"/>
      <c r="ER202" s="105"/>
      <c r="ES202" s="105"/>
      <c r="ET202" s="105"/>
      <c r="EU202" s="105"/>
      <c r="EV202" s="105"/>
      <c r="EW202" s="105"/>
      <c r="EX202" s="105"/>
      <c r="EY202" s="105"/>
      <c r="EZ202" s="105"/>
      <c r="FA202" s="105"/>
      <c r="FB202" s="105"/>
      <c r="FC202" s="105"/>
      <c r="FD202" s="105"/>
      <c r="FE202" s="105"/>
      <c r="FF202" s="105"/>
      <c r="FG202" s="105"/>
      <c r="FH202" s="105"/>
      <c r="FI202" s="105"/>
      <c r="FJ202" s="105"/>
      <c r="FK202" s="105"/>
      <c r="FL202" s="105"/>
    </row>
    <row r="203" spans="11:168">
      <c r="K203" s="105"/>
      <c r="L203" s="105"/>
      <c r="M203" s="105"/>
      <c r="N203" s="105"/>
      <c r="O203" s="105"/>
      <c r="P203" s="105"/>
      <c r="Q203" s="105"/>
      <c r="R203" s="105"/>
      <c r="S203" s="105"/>
      <c r="T203" s="105"/>
      <c r="U203" s="105"/>
      <c r="V203" s="105"/>
      <c r="W203" s="105"/>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c r="AS203" s="105"/>
      <c r="AT203" s="105"/>
      <c r="AU203" s="105"/>
      <c r="AV203" s="105"/>
      <c r="AW203" s="105"/>
      <c r="AX203" s="105"/>
      <c r="AY203" s="105"/>
      <c r="AZ203" s="105"/>
      <c r="BA203" s="105"/>
      <c r="BB203" s="105"/>
      <c r="BC203" s="105"/>
      <c r="BD203" s="105"/>
      <c r="BE203" s="105"/>
      <c r="BF203" s="105"/>
      <c r="BG203" s="105"/>
      <c r="BH203" s="105"/>
      <c r="BI203" s="105"/>
      <c r="BJ203" s="105"/>
      <c r="BK203" s="105"/>
      <c r="BL203" s="105"/>
      <c r="BM203" s="105"/>
      <c r="BN203" s="105"/>
      <c r="BO203" s="105"/>
      <c r="BP203" s="105"/>
      <c r="BQ203" s="105"/>
      <c r="BR203" s="105"/>
      <c r="BS203" s="105"/>
      <c r="BT203" s="105"/>
      <c r="BU203" s="105"/>
      <c r="BV203" s="105"/>
      <c r="BW203" s="105"/>
      <c r="BX203" s="105"/>
      <c r="BY203" s="105"/>
      <c r="BZ203" s="105"/>
      <c r="CA203" s="105"/>
      <c r="CB203" s="105"/>
      <c r="CC203" s="105"/>
      <c r="CD203" s="105"/>
      <c r="CE203" s="105"/>
      <c r="CF203" s="105"/>
      <c r="CG203" s="105"/>
      <c r="CH203" s="105"/>
      <c r="CI203" s="105"/>
      <c r="CJ203" s="105"/>
      <c r="CK203" s="105"/>
      <c r="CL203" s="105"/>
      <c r="CM203" s="105"/>
      <c r="CN203" s="105"/>
      <c r="CO203" s="105"/>
      <c r="CP203" s="105"/>
      <c r="CQ203" s="105"/>
      <c r="CR203" s="105"/>
      <c r="CS203" s="105"/>
      <c r="CT203" s="105"/>
      <c r="CU203" s="105"/>
      <c r="CV203" s="105"/>
      <c r="CW203" s="105"/>
      <c r="CX203" s="105"/>
      <c r="CY203" s="105"/>
      <c r="CZ203" s="105"/>
      <c r="DA203" s="105"/>
      <c r="DB203" s="105"/>
      <c r="DC203" s="105"/>
      <c r="DD203" s="105"/>
      <c r="DE203" s="105"/>
      <c r="DF203" s="105"/>
      <c r="DG203" s="105"/>
      <c r="DH203" s="105"/>
      <c r="DI203" s="105"/>
      <c r="DJ203" s="105"/>
      <c r="DK203" s="105"/>
      <c r="DL203" s="105"/>
      <c r="DM203" s="105"/>
      <c r="DN203" s="105"/>
      <c r="DO203" s="105"/>
      <c r="DP203" s="105"/>
      <c r="DQ203" s="105"/>
      <c r="DR203" s="105"/>
      <c r="DS203" s="105"/>
      <c r="DT203" s="105"/>
      <c r="DU203" s="105"/>
      <c r="DV203" s="105"/>
      <c r="DW203" s="105"/>
      <c r="DX203" s="105"/>
      <c r="DY203" s="105"/>
      <c r="DZ203" s="105"/>
      <c r="EA203" s="105"/>
      <c r="EB203" s="105"/>
      <c r="EC203" s="105"/>
      <c r="ED203" s="105"/>
      <c r="EE203" s="105"/>
      <c r="EF203" s="105"/>
      <c r="EG203" s="105"/>
      <c r="EH203" s="105"/>
      <c r="EI203" s="105"/>
      <c r="EJ203" s="105"/>
      <c r="EK203" s="105"/>
      <c r="EL203" s="105"/>
      <c r="EM203" s="105"/>
      <c r="EN203" s="105"/>
      <c r="EO203" s="105"/>
      <c r="EP203" s="105"/>
      <c r="EQ203" s="105"/>
      <c r="ER203" s="105"/>
      <c r="ES203" s="105"/>
      <c r="ET203" s="105"/>
      <c r="EU203" s="105"/>
      <c r="EV203" s="105"/>
      <c r="EW203" s="105"/>
      <c r="EX203" s="105"/>
      <c r="EY203" s="105"/>
      <c r="EZ203" s="105"/>
      <c r="FA203" s="105"/>
      <c r="FB203" s="105"/>
      <c r="FC203" s="105"/>
      <c r="FD203" s="105"/>
      <c r="FE203" s="105"/>
      <c r="FF203" s="105"/>
      <c r="FG203" s="105"/>
      <c r="FH203" s="105"/>
      <c r="FI203" s="105"/>
      <c r="FJ203" s="105"/>
      <c r="FK203" s="105"/>
      <c r="FL203" s="105"/>
    </row>
    <row r="204" spans="11:168">
      <c r="K204" s="105"/>
      <c r="L204" s="105"/>
      <c r="M204" s="105"/>
      <c r="N204" s="105"/>
      <c r="O204" s="105"/>
      <c r="P204" s="105"/>
      <c r="Q204" s="105"/>
      <c r="R204" s="105"/>
      <c r="S204" s="105"/>
      <c r="T204" s="105"/>
      <c r="U204" s="105"/>
      <c r="V204" s="105"/>
      <c r="W204" s="105"/>
      <c r="X204" s="105"/>
      <c r="Y204" s="105"/>
      <c r="Z204" s="105"/>
      <c r="AA204" s="105"/>
      <c r="AB204" s="105"/>
      <c r="AC204" s="105"/>
      <c r="AD204" s="105"/>
      <c r="AE204" s="105"/>
      <c r="AF204" s="105"/>
      <c r="AG204" s="105"/>
      <c r="AH204" s="105"/>
      <c r="AI204" s="105"/>
      <c r="AJ204" s="105"/>
      <c r="AK204" s="105"/>
      <c r="AL204" s="105"/>
      <c r="AM204" s="105"/>
      <c r="AN204" s="105"/>
      <c r="AO204" s="105"/>
      <c r="AP204" s="105"/>
      <c r="AQ204" s="105"/>
      <c r="AR204" s="105"/>
      <c r="AS204" s="105"/>
      <c r="AT204" s="105"/>
      <c r="AU204" s="105"/>
      <c r="AV204" s="105"/>
      <c r="AW204" s="105"/>
      <c r="AX204" s="105"/>
      <c r="AY204" s="105"/>
      <c r="AZ204" s="105"/>
      <c r="BA204" s="105"/>
      <c r="BB204" s="105"/>
      <c r="BC204" s="105"/>
      <c r="BD204" s="105"/>
      <c r="BE204" s="105"/>
      <c r="BF204" s="105"/>
      <c r="BG204" s="105"/>
      <c r="BH204" s="105"/>
      <c r="BI204" s="105"/>
      <c r="BJ204" s="105"/>
      <c r="BK204" s="105"/>
      <c r="BL204" s="105"/>
      <c r="BM204" s="105"/>
      <c r="BN204" s="105"/>
      <c r="BO204" s="105"/>
      <c r="BP204" s="105"/>
      <c r="BQ204" s="105"/>
      <c r="BR204" s="105"/>
      <c r="BS204" s="105"/>
      <c r="BT204" s="105"/>
      <c r="BU204" s="105"/>
      <c r="BV204" s="105"/>
      <c r="BW204" s="105"/>
      <c r="BX204" s="105"/>
      <c r="BY204" s="105"/>
      <c r="BZ204" s="105"/>
      <c r="CA204" s="105"/>
      <c r="CB204" s="105"/>
      <c r="CC204" s="105"/>
      <c r="CD204" s="105"/>
      <c r="CE204" s="105"/>
      <c r="CF204" s="105"/>
      <c r="CG204" s="105"/>
      <c r="CH204" s="105"/>
      <c r="CI204" s="105"/>
      <c r="CJ204" s="105"/>
      <c r="CK204" s="105"/>
      <c r="CL204" s="105"/>
      <c r="CM204" s="105"/>
      <c r="CN204" s="105"/>
      <c r="CO204" s="105"/>
      <c r="CP204" s="105"/>
      <c r="CQ204" s="105"/>
      <c r="CR204" s="105"/>
      <c r="CS204" s="105"/>
      <c r="CT204" s="105"/>
      <c r="CU204" s="105"/>
      <c r="CV204" s="105"/>
      <c r="CW204" s="105"/>
      <c r="CX204" s="105"/>
      <c r="CY204" s="105"/>
      <c r="CZ204" s="105"/>
      <c r="DA204" s="105"/>
      <c r="DB204" s="105"/>
      <c r="DC204" s="105"/>
      <c r="DD204" s="105"/>
      <c r="DE204" s="105"/>
      <c r="DF204" s="105"/>
      <c r="DG204" s="105"/>
      <c r="DH204" s="105"/>
      <c r="DI204" s="105"/>
      <c r="DJ204" s="105"/>
      <c r="DK204" s="105"/>
      <c r="DL204" s="105"/>
      <c r="DM204" s="105"/>
      <c r="DN204" s="105"/>
      <c r="DO204" s="105"/>
      <c r="DP204" s="105"/>
      <c r="DQ204" s="105"/>
      <c r="DR204" s="105"/>
      <c r="DS204" s="105"/>
      <c r="DT204" s="105"/>
      <c r="DU204" s="105"/>
      <c r="DV204" s="105"/>
      <c r="DW204" s="105"/>
      <c r="DX204" s="105"/>
      <c r="DY204" s="105"/>
      <c r="DZ204" s="105"/>
      <c r="EA204" s="105"/>
      <c r="EB204" s="105"/>
      <c r="EC204" s="105"/>
      <c r="ED204" s="105"/>
      <c r="EE204" s="105"/>
      <c r="EF204" s="105"/>
      <c r="EG204" s="105"/>
      <c r="EH204" s="105"/>
      <c r="EI204" s="105"/>
      <c r="EJ204" s="105"/>
      <c r="EK204" s="105"/>
      <c r="EL204" s="105"/>
      <c r="EM204" s="105"/>
      <c r="EN204" s="105"/>
      <c r="EO204" s="105"/>
      <c r="EP204" s="105"/>
      <c r="EQ204" s="105"/>
      <c r="ER204" s="105"/>
      <c r="ES204" s="105"/>
      <c r="ET204" s="105"/>
      <c r="EU204" s="105"/>
      <c r="EV204" s="105"/>
      <c r="EW204" s="105"/>
      <c r="EX204" s="105"/>
      <c r="EY204" s="105"/>
      <c r="EZ204" s="105"/>
      <c r="FA204" s="105"/>
      <c r="FB204" s="105"/>
      <c r="FC204" s="105"/>
      <c r="FD204" s="105"/>
      <c r="FE204" s="105"/>
      <c r="FF204" s="105"/>
      <c r="FG204" s="105"/>
      <c r="FH204" s="105"/>
      <c r="FI204" s="105"/>
      <c r="FJ204" s="105"/>
      <c r="FK204" s="105"/>
      <c r="FL204" s="105"/>
    </row>
    <row r="205" spans="11:168">
      <c r="K205" s="105"/>
      <c r="L205" s="105"/>
      <c r="M205" s="105"/>
      <c r="N205" s="105"/>
      <c r="O205" s="105"/>
      <c r="P205" s="105"/>
      <c r="Q205" s="105"/>
      <c r="R205" s="105"/>
      <c r="S205" s="105"/>
      <c r="T205" s="105"/>
      <c r="U205" s="105"/>
      <c r="V205" s="105"/>
      <c r="W205" s="105"/>
      <c r="X205" s="105"/>
      <c r="Y205" s="105"/>
      <c r="Z205" s="105"/>
      <c r="AA205" s="105"/>
      <c r="AB205" s="105"/>
      <c r="AC205" s="105"/>
      <c r="AD205" s="105"/>
      <c r="AE205" s="105"/>
      <c r="AF205" s="105"/>
      <c r="AG205" s="105"/>
      <c r="AH205" s="105"/>
      <c r="AI205" s="105"/>
      <c r="AJ205" s="105"/>
      <c r="AK205" s="105"/>
      <c r="AL205" s="105"/>
      <c r="AM205" s="105"/>
      <c r="AN205" s="105"/>
      <c r="AO205" s="105"/>
      <c r="AP205" s="105"/>
      <c r="AQ205" s="105"/>
      <c r="AR205" s="105"/>
      <c r="AS205" s="105"/>
      <c r="AT205" s="105"/>
      <c r="AU205" s="105"/>
      <c r="AV205" s="105"/>
      <c r="AW205" s="105"/>
      <c r="AX205" s="105"/>
      <c r="AY205" s="105"/>
      <c r="AZ205" s="105"/>
      <c r="BA205" s="105"/>
      <c r="BB205" s="105"/>
      <c r="BC205" s="105"/>
      <c r="BD205" s="105"/>
      <c r="BE205" s="105"/>
      <c r="BF205" s="105"/>
      <c r="BG205" s="105"/>
      <c r="BH205" s="105"/>
      <c r="BI205" s="105"/>
      <c r="BJ205" s="105"/>
      <c r="BK205" s="105"/>
      <c r="BL205" s="105"/>
      <c r="BM205" s="105"/>
      <c r="BN205" s="105"/>
      <c r="BO205" s="105"/>
      <c r="BP205" s="105"/>
      <c r="BQ205" s="105"/>
      <c r="BR205" s="105"/>
      <c r="BS205" s="105"/>
      <c r="BT205" s="105"/>
      <c r="BU205" s="105"/>
      <c r="BV205" s="105"/>
      <c r="BW205" s="105"/>
      <c r="BX205" s="105"/>
      <c r="BY205" s="105"/>
      <c r="BZ205" s="105"/>
      <c r="CA205" s="105"/>
      <c r="CB205" s="105"/>
      <c r="CC205" s="105"/>
      <c r="CD205" s="105"/>
      <c r="CE205" s="105"/>
      <c r="CF205" s="105"/>
      <c r="CG205" s="105"/>
      <c r="CH205" s="105"/>
      <c r="CI205" s="105"/>
      <c r="CJ205" s="105"/>
      <c r="CK205" s="105"/>
      <c r="CL205" s="105"/>
      <c r="CM205" s="105"/>
      <c r="CN205" s="105"/>
      <c r="CO205" s="105"/>
      <c r="CP205" s="105"/>
      <c r="CQ205" s="105"/>
      <c r="CR205" s="105"/>
      <c r="CS205" s="105"/>
      <c r="CT205" s="105"/>
      <c r="CU205" s="105"/>
      <c r="CV205" s="105"/>
      <c r="CW205" s="105"/>
      <c r="CX205" s="105"/>
      <c r="CY205" s="105"/>
      <c r="CZ205" s="105"/>
      <c r="DA205" s="105"/>
      <c r="DB205" s="105"/>
      <c r="DC205" s="105"/>
      <c r="DD205" s="105"/>
      <c r="DE205" s="105"/>
      <c r="DF205" s="105"/>
      <c r="DG205" s="105"/>
      <c r="DH205" s="105"/>
      <c r="DI205" s="105"/>
      <c r="DJ205" s="105"/>
      <c r="DK205" s="105"/>
      <c r="DL205" s="105"/>
      <c r="DM205" s="105"/>
      <c r="DN205" s="105"/>
      <c r="DO205" s="105"/>
      <c r="DP205" s="105"/>
      <c r="DQ205" s="105"/>
      <c r="DR205" s="105"/>
      <c r="DS205" s="105"/>
      <c r="DT205" s="105"/>
      <c r="DU205" s="105"/>
      <c r="DV205" s="105"/>
      <c r="DW205" s="105"/>
      <c r="DX205" s="105"/>
      <c r="DY205" s="105"/>
      <c r="DZ205" s="105"/>
      <c r="EA205" s="105"/>
      <c r="EB205" s="105"/>
      <c r="EC205" s="105"/>
      <c r="ED205" s="105"/>
      <c r="EE205" s="105"/>
      <c r="EF205" s="105"/>
      <c r="EG205" s="105"/>
      <c r="EH205" s="105"/>
      <c r="EI205" s="105"/>
      <c r="EJ205" s="105"/>
      <c r="EK205" s="105"/>
      <c r="EL205" s="105"/>
      <c r="EM205" s="105"/>
      <c r="EN205" s="105"/>
      <c r="EO205" s="105"/>
      <c r="EP205" s="105"/>
      <c r="EQ205" s="105"/>
      <c r="ER205" s="105"/>
      <c r="ES205" s="105"/>
      <c r="ET205" s="105"/>
      <c r="EU205" s="105"/>
      <c r="EV205" s="105"/>
      <c r="EW205" s="105"/>
      <c r="EX205" s="105"/>
      <c r="EY205" s="105"/>
      <c r="EZ205" s="105"/>
      <c r="FA205" s="105"/>
      <c r="FB205" s="105"/>
      <c r="FC205" s="105"/>
      <c r="FD205" s="105"/>
      <c r="FE205" s="105"/>
      <c r="FF205" s="105"/>
      <c r="FG205" s="105"/>
      <c r="FH205" s="105"/>
      <c r="FI205" s="105"/>
      <c r="FJ205" s="105"/>
      <c r="FK205" s="105"/>
      <c r="FL205" s="105"/>
    </row>
    <row r="206" spans="11:168">
      <c r="K206" s="105"/>
      <c r="L206" s="105"/>
      <c r="M206" s="105"/>
      <c r="N206" s="105"/>
      <c r="O206" s="105"/>
      <c r="P206" s="105"/>
      <c r="Q206" s="105"/>
      <c r="R206" s="105"/>
      <c r="S206" s="105"/>
      <c r="T206" s="105"/>
      <c r="U206" s="105"/>
      <c r="V206" s="105"/>
      <c r="W206" s="105"/>
      <c r="X206" s="105"/>
      <c r="Y206" s="105"/>
      <c r="Z206" s="105"/>
      <c r="AA206" s="105"/>
      <c r="AB206" s="105"/>
      <c r="AC206" s="105"/>
      <c r="AD206" s="105"/>
      <c r="AE206" s="105"/>
      <c r="AF206" s="105"/>
      <c r="AG206" s="105"/>
      <c r="AH206" s="105"/>
      <c r="AI206" s="105"/>
      <c r="AJ206" s="105"/>
      <c r="AK206" s="105"/>
      <c r="AL206" s="105"/>
      <c r="AM206" s="105"/>
      <c r="AN206" s="105"/>
      <c r="AO206" s="105"/>
      <c r="AP206" s="105"/>
      <c r="AQ206" s="105"/>
      <c r="AR206" s="105"/>
      <c r="AS206" s="105"/>
      <c r="AT206" s="105"/>
      <c r="AU206" s="105"/>
      <c r="AV206" s="105"/>
      <c r="AW206" s="105"/>
      <c r="AX206" s="105"/>
      <c r="AY206" s="105"/>
      <c r="AZ206" s="105"/>
      <c r="BA206" s="105"/>
      <c r="BB206" s="105"/>
      <c r="BC206" s="105"/>
      <c r="BD206" s="105"/>
      <c r="BE206" s="105"/>
      <c r="BF206" s="105"/>
      <c r="BG206" s="105"/>
      <c r="BH206" s="105"/>
      <c r="BI206" s="105"/>
      <c r="BJ206" s="105"/>
      <c r="BK206" s="105"/>
      <c r="BL206" s="105"/>
      <c r="BM206" s="105"/>
      <c r="BN206" s="105"/>
      <c r="BO206" s="105"/>
      <c r="BP206" s="105"/>
      <c r="BQ206" s="105"/>
      <c r="BR206" s="105"/>
      <c r="BS206" s="105"/>
      <c r="BT206" s="105"/>
      <c r="BU206" s="105"/>
      <c r="BV206" s="105"/>
      <c r="BW206" s="105"/>
      <c r="BX206" s="105"/>
      <c r="BY206" s="105"/>
      <c r="BZ206" s="105"/>
      <c r="CA206" s="105"/>
      <c r="CB206" s="105"/>
      <c r="CC206" s="105"/>
      <c r="CD206" s="105"/>
      <c r="CE206" s="105"/>
      <c r="CF206" s="105"/>
      <c r="CG206" s="105"/>
      <c r="CH206" s="105"/>
      <c r="CI206" s="105"/>
      <c r="CJ206" s="105"/>
      <c r="CK206" s="105"/>
      <c r="CL206" s="105"/>
      <c r="CM206" s="105"/>
      <c r="CN206" s="105"/>
      <c r="CO206" s="105"/>
      <c r="CP206" s="105"/>
      <c r="CQ206" s="105"/>
      <c r="CR206" s="105"/>
      <c r="CS206" s="105"/>
      <c r="CT206" s="105"/>
      <c r="CU206" s="105"/>
      <c r="CV206" s="105"/>
      <c r="CW206" s="105"/>
      <c r="CX206" s="105"/>
      <c r="CY206" s="105"/>
      <c r="CZ206" s="105"/>
      <c r="DA206" s="105"/>
      <c r="DB206" s="105"/>
      <c r="DC206" s="105"/>
      <c r="DD206" s="105"/>
      <c r="DE206" s="105"/>
      <c r="DF206" s="105"/>
      <c r="DG206" s="105"/>
      <c r="DH206" s="105"/>
      <c r="DI206" s="105"/>
      <c r="DJ206" s="105"/>
      <c r="DK206" s="105"/>
      <c r="DL206" s="105"/>
      <c r="DM206" s="105"/>
      <c r="DN206" s="105"/>
      <c r="DO206" s="105"/>
      <c r="DP206" s="105"/>
      <c r="DQ206" s="105"/>
      <c r="DR206" s="105"/>
      <c r="DS206" s="105"/>
      <c r="DT206" s="105"/>
      <c r="DU206" s="105"/>
      <c r="DV206" s="105"/>
      <c r="DW206" s="105"/>
      <c r="DX206" s="105"/>
      <c r="DY206" s="105"/>
      <c r="DZ206" s="105"/>
      <c r="EA206" s="105"/>
      <c r="EB206" s="105"/>
      <c r="EC206" s="105"/>
      <c r="ED206" s="105"/>
      <c r="EE206" s="105"/>
      <c r="EF206" s="105"/>
      <c r="EG206" s="105"/>
      <c r="EH206" s="105"/>
      <c r="EI206" s="105"/>
      <c r="EJ206" s="105"/>
      <c r="EK206" s="105"/>
      <c r="EL206" s="105"/>
      <c r="EM206" s="105"/>
      <c r="EN206" s="105"/>
      <c r="EO206" s="105"/>
      <c r="EP206" s="105"/>
      <c r="EQ206" s="105"/>
      <c r="ER206" s="105"/>
      <c r="ES206" s="105"/>
      <c r="ET206" s="105"/>
      <c r="EU206" s="105"/>
      <c r="EV206" s="105"/>
      <c r="EW206" s="105"/>
      <c r="EX206" s="105"/>
      <c r="EY206" s="105"/>
      <c r="EZ206" s="105"/>
      <c r="FA206" s="105"/>
      <c r="FB206" s="105"/>
      <c r="FC206" s="105"/>
      <c r="FD206" s="105"/>
      <c r="FE206" s="105"/>
      <c r="FF206" s="105"/>
      <c r="FG206" s="105"/>
      <c r="FH206" s="105"/>
      <c r="FI206" s="105"/>
      <c r="FJ206" s="105"/>
      <c r="FK206" s="105"/>
      <c r="FL206" s="105"/>
    </row>
    <row r="207" spans="11:168">
      <c r="K207" s="105"/>
      <c r="L207" s="105"/>
      <c r="M207" s="105"/>
      <c r="N207" s="105"/>
      <c r="O207" s="105"/>
      <c r="P207" s="105"/>
      <c r="Q207" s="105"/>
      <c r="R207" s="105"/>
      <c r="S207" s="105"/>
      <c r="T207" s="105"/>
      <c r="U207" s="105"/>
      <c r="V207" s="105"/>
      <c r="W207" s="105"/>
      <c r="X207" s="105"/>
      <c r="Y207" s="105"/>
      <c r="Z207" s="105"/>
      <c r="AA207" s="105"/>
      <c r="AB207" s="105"/>
      <c r="AC207" s="105"/>
      <c r="AD207" s="105"/>
      <c r="AE207" s="105"/>
      <c r="AF207" s="105"/>
      <c r="AG207" s="105"/>
      <c r="AH207" s="105"/>
      <c r="AI207" s="105"/>
      <c r="AJ207" s="105"/>
      <c r="AK207" s="105"/>
      <c r="AL207" s="105"/>
      <c r="AM207" s="105"/>
      <c r="AN207" s="105"/>
      <c r="AO207" s="105"/>
      <c r="AP207" s="105"/>
      <c r="AQ207" s="105"/>
      <c r="AR207" s="105"/>
      <c r="AS207" s="105"/>
      <c r="AT207" s="105"/>
      <c r="AU207" s="105"/>
      <c r="AV207" s="105"/>
      <c r="AW207" s="105"/>
      <c r="AX207" s="105"/>
      <c r="AY207" s="105"/>
      <c r="AZ207" s="105"/>
      <c r="BA207" s="105"/>
      <c r="BB207" s="105"/>
      <c r="BC207" s="105"/>
      <c r="BD207" s="105"/>
      <c r="BE207" s="105"/>
      <c r="BF207" s="105"/>
      <c r="BG207" s="105"/>
      <c r="BH207" s="105"/>
      <c r="BI207" s="105"/>
      <c r="BJ207" s="105"/>
      <c r="BK207" s="105"/>
      <c r="BL207" s="105"/>
      <c r="BM207" s="105"/>
      <c r="BN207" s="105"/>
      <c r="BO207" s="105"/>
      <c r="BP207" s="105"/>
      <c r="BQ207" s="105"/>
      <c r="BR207" s="105"/>
      <c r="BS207" s="105"/>
      <c r="BT207" s="105"/>
      <c r="BU207" s="105"/>
      <c r="BV207" s="105"/>
      <c r="BW207" s="105"/>
      <c r="BX207" s="105"/>
      <c r="BY207" s="105"/>
      <c r="BZ207" s="105"/>
      <c r="CA207" s="105"/>
      <c r="CB207" s="105"/>
      <c r="CC207" s="105"/>
      <c r="CD207" s="105"/>
      <c r="CE207" s="105"/>
      <c r="CF207" s="105"/>
      <c r="CG207" s="105"/>
      <c r="CH207" s="105"/>
      <c r="CI207" s="105"/>
      <c r="CJ207" s="105"/>
      <c r="CK207" s="105"/>
      <c r="CL207" s="105"/>
      <c r="CM207" s="105"/>
      <c r="CN207" s="105"/>
      <c r="CO207" s="105"/>
      <c r="CP207" s="105"/>
      <c r="CQ207" s="105"/>
      <c r="CR207" s="105"/>
      <c r="CS207" s="105"/>
      <c r="CT207" s="105"/>
      <c r="CU207" s="105"/>
      <c r="CV207" s="105"/>
      <c r="CW207" s="105"/>
      <c r="CX207" s="105"/>
      <c r="CY207" s="105"/>
      <c r="CZ207" s="105"/>
      <c r="DA207" s="105"/>
      <c r="DB207" s="105"/>
      <c r="DC207" s="105"/>
      <c r="DD207" s="105"/>
      <c r="DE207" s="105"/>
      <c r="DF207" s="105"/>
      <c r="DG207" s="105"/>
      <c r="DH207" s="105"/>
      <c r="DI207" s="105"/>
      <c r="DJ207" s="105"/>
      <c r="DK207" s="105"/>
      <c r="DL207" s="105"/>
      <c r="DM207" s="105"/>
      <c r="DN207" s="105"/>
      <c r="DO207" s="105"/>
      <c r="DP207" s="105"/>
      <c r="DQ207" s="105"/>
      <c r="DR207" s="105"/>
      <c r="DS207" s="105"/>
      <c r="DT207" s="105"/>
      <c r="DU207" s="105"/>
      <c r="DV207" s="105"/>
      <c r="DW207" s="105"/>
      <c r="DX207" s="105"/>
      <c r="DY207" s="105"/>
      <c r="DZ207" s="105"/>
      <c r="EA207" s="105"/>
      <c r="EB207" s="105"/>
      <c r="EC207" s="105"/>
      <c r="ED207" s="105"/>
      <c r="EE207" s="105"/>
      <c r="EF207" s="105"/>
      <c r="EG207" s="105"/>
      <c r="EH207" s="105"/>
      <c r="EI207" s="105"/>
      <c r="EJ207" s="105"/>
      <c r="EK207" s="105"/>
      <c r="EL207" s="105"/>
      <c r="EM207" s="105"/>
      <c r="EN207" s="105"/>
      <c r="EO207" s="105"/>
      <c r="EP207" s="105"/>
      <c r="EQ207" s="105"/>
      <c r="ER207" s="105"/>
      <c r="ES207" s="105"/>
      <c r="ET207" s="105"/>
      <c r="EU207" s="105"/>
      <c r="EV207" s="105"/>
      <c r="EW207" s="105"/>
      <c r="EX207" s="105"/>
      <c r="EY207" s="105"/>
      <c r="EZ207" s="105"/>
      <c r="FA207" s="105"/>
      <c r="FB207" s="105"/>
      <c r="FC207" s="105"/>
      <c r="FD207" s="105"/>
      <c r="FE207" s="105"/>
      <c r="FF207" s="105"/>
      <c r="FG207" s="105"/>
      <c r="FH207" s="105"/>
      <c r="FI207" s="105"/>
      <c r="FJ207" s="105"/>
      <c r="FK207" s="105"/>
      <c r="FL207" s="105"/>
    </row>
    <row r="208" spans="11:168">
      <c r="K208" s="105"/>
      <c r="L208" s="105"/>
      <c r="M208" s="105"/>
      <c r="N208" s="105"/>
      <c r="O208" s="105"/>
      <c r="P208" s="105"/>
      <c r="Q208" s="105"/>
      <c r="R208" s="105"/>
      <c r="S208" s="105"/>
      <c r="T208" s="105"/>
      <c r="U208" s="105"/>
      <c r="V208" s="105"/>
      <c r="W208" s="105"/>
      <c r="X208" s="105"/>
      <c r="Y208" s="105"/>
      <c r="Z208" s="105"/>
      <c r="AA208" s="105"/>
      <c r="AB208" s="105"/>
      <c r="AC208" s="105"/>
      <c r="AD208" s="105"/>
      <c r="AE208" s="105"/>
      <c r="AF208" s="105"/>
      <c r="AG208" s="105"/>
      <c r="AH208" s="105"/>
      <c r="AI208" s="105"/>
      <c r="AJ208" s="105"/>
      <c r="AK208" s="105"/>
      <c r="AL208" s="105"/>
      <c r="AM208" s="105"/>
      <c r="AN208" s="105"/>
      <c r="AO208" s="105"/>
      <c r="AP208" s="105"/>
      <c r="AQ208" s="105"/>
      <c r="AR208" s="105"/>
      <c r="AS208" s="105"/>
      <c r="AT208" s="105"/>
      <c r="AU208" s="105"/>
      <c r="AV208" s="105"/>
      <c r="AW208" s="105"/>
      <c r="AX208" s="105"/>
      <c r="AY208" s="105"/>
      <c r="AZ208" s="105"/>
      <c r="BA208" s="105"/>
      <c r="BB208" s="105"/>
      <c r="BC208" s="105"/>
      <c r="BD208" s="105"/>
      <c r="BE208" s="105"/>
      <c r="BF208" s="105"/>
      <c r="BG208" s="105"/>
      <c r="BH208" s="105"/>
      <c r="BI208" s="105"/>
      <c r="BJ208" s="105"/>
      <c r="BK208" s="105"/>
      <c r="BL208" s="105"/>
      <c r="BM208" s="105"/>
      <c r="BN208" s="105"/>
      <c r="BO208" s="105"/>
      <c r="BP208" s="105"/>
      <c r="BQ208" s="105"/>
      <c r="BR208" s="105"/>
      <c r="BS208" s="105"/>
      <c r="BT208" s="105"/>
      <c r="BU208" s="105"/>
      <c r="BV208" s="105"/>
      <c r="BW208" s="105"/>
      <c r="BX208" s="105"/>
      <c r="BY208" s="105"/>
      <c r="BZ208" s="105"/>
      <c r="CA208" s="105"/>
      <c r="CB208" s="105"/>
      <c r="CC208" s="105"/>
      <c r="CD208" s="105"/>
      <c r="CE208" s="105"/>
      <c r="CF208" s="105"/>
      <c r="CG208" s="105"/>
      <c r="CH208" s="105"/>
      <c r="CI208" s="105"/>
      <c r="CJ208" s="105"/>
      <c r="CK208" s="105"/>
      <c r="CL208" s="105"/>
      <c r="CM208" s="105"/>
      <c r="CN208" s="105"/>
      <c r="CO208" s="105"/>
      <c r="CP208" s="105"/>
      <c r="CQ208" s="105"/>
      <c r="CR208" s="105"/>
      <c r="CS208" s="105"/>
      <c r="CT208" s="105"/>
      <c r="CU208" s="105"/>
      <c r="CV208" s="105"/>
      <c r="CW208" s="105"/>
      <c r="CX208" s="105"/>
      <c r="CY208" s="105"/>
      <c r="CZ208" s="105"/>
      <c r="DA208" s="105"/>
      <c r="DB208" s="105"/>
      <c r="DC208" s="105"/>
      <c r="DD208" s="105"/>
      <c r="DE208" s="105"/>
      <c r="DF208" s="105"/>
      <c r="DG208" s="105"/>
      <c r="DH208" s="105"/>
      <c r="DI208" s="105"/>
      <c r="DJ208" s="105"/>
      <c r="DK208" s="105"/>
      <c r="DL208" s="105"/>
      <c r="DM208" s="105"/>
      <c r="DN208" s="105"/>
      <c r="DO208" s="105"/>
      <c r="DP208" s="105"/>
      <c r="DQ208" s="105"/>
      <c r="DR208" s="105"/>
      <c r="DS208" s="105"/>
      <c r="DT208" s="105"/>
      <c r="DU208" s="105"/>
      <c r="DV208" s="105"/>
      <c r="DW208" s="105"/>
      <c r="DX208" s="105"/>
      <c r="DY208" s="105"/>
      <c r="DZ208" s="105"/>
      <c r="EA208" s="105"/>
      <c r="EB208" s="105"/>
      <c r="EC208" s="105"/>
      <c r="ED208" s="105"/>
      <c r="EE208" s="105"/>
      <c r="EF208" s="105"/>
      <c r="EG208" s="105"/>
      <c r="EH208" s="105"/>
      <c r="EI208" s="105"/>
      <c r="EJ208" s="105"/>
      <c r="EK208" s="105"/>
      <c r="EL208" s="105"/>
      <c r="EM208" s="105"/>
      <c r="EN208" s="105"/>
      <c r="EO208" s="105"/>
      <c r="EP208" s="105"/>
      <c r="EQ208" s="105"/>
      <c r="ER208" s="105"/>
      <c r="ES208" s="105"/>
      <c r="ET208" s="105"/>
      <c r="EU208" s="105"/>
      <c r="EV208" s="105"/>
      <c r="EW208" s="105"/>
      <c r="EX208" s="105"/>
      <c r="EY208" s="105"/>
      <c r="EZ208" s="105"/>
      <c r="FA208" s="105"/>
      <c r="FB208" s="105"/>
      <c r="FC208" s="105"/>
      <c r="FD208" s="105"/>
      <c r="FE208" s="105"/>
      <c r="FF208" s="105"/>
      <c r="FG208" s="105"/>
      <c r="FH208" s="105"/>
      <c r="FI208" s="105"/>
      <c r="FJ208" s="105"/>
      <c r="FK208" s="105"/>
      <c r="FL208" s="105"/>
    </row>
    <row r="209" spans="11:168">
      <c r="K209" s="105"/>
      <c r="L209" s="105"/>
      <c r="M209" s="105"/>
      <c r="N209" s="105"/>
      <c r="O209" s="105"/>
      <c r="P209" s="105"/>
      <c r="Q209" s="105"/>
      <c r="R209" s="105"/>
      <c r="S209" s="105"/>
      <c r="T209" s="105"/>
      <c r="U209" s="105"/>
      <c r="V209" s="105"/>
      <c r="W209" s="105"/>
      <c r="X209" s="105"/>
      <c r="Y209" s="105"/>
      <c r="Z209" s="105"/>
      <c r="AA209" s="105"/>
      <c r="AB209" s="105"/>
      <c r="AC209" s="105"/>
      <c r="AD209" s="105"/>
      <c r="AE209" s="105"/>
      <c r="AF209" s="105"/>
      <c r="AG209" s="105"/>
      <c r="AH209" s="105"/>
      <c r="AI209" s="105"/>
      <c r="AJ209" s="105"/>
      <c r="AK209" s="105"/>
      <c r="AL209" s="105"/>
      <c r="AM209" s="105"/>
      <c r="AN209" s="105"/>
      <c r="AO209" s="105"/>
      <c r="AP209" s="105"/>
      <c r="AQ209" s="105"/>
      <c r="AR209" s="105"/>
      <c r="AS209" s="105"/>
      <c r="AT209" s="105"/>
      <c r="AU209" s="105"/>
      <c r="AV209" s="105"/>
      <c r="AW209" s="105"/>
      <c r="AX209" s="105"/>
      <c r="AY209" s="105"/>
      <c r="AZ209" s="105"/>
      <c r="BA209" s="105"/>
      <c r="BB209" s="105"/>
      <c r="BC209" s="105"/>
      <c r="BD209" s="105"/>
      <c r="BE209" s="105"/>
      <c r="BF209" s="105"/>
      <c r="BG209" s="105"/>
      <c r="BH209" s="105"/>
      <c r="BI209" s="105"/>
      <c r="BJ209" s="105"/>
      <c r="BK209" s="105"/>
      <c r="BL209" s="105"/>
      <c r="BM209" s="105"/>
      <c r="BN209" s="105"/>
      <c r="BO209" s="105"/>
      <c r="BP209" s="105"/>
      <c r="BQ209" s="105"/>
      <c r="BR209" s="105"/>
      <c r="BS209" s="105"/>
      <c r="BT209" s="105"/>
      <c r="BU209" s="105"/>
      <c r="BV209" s="105"/>
      <c r="BW209" s="105"/>
      <c r="BX209" s="105"/>
      <c r="BY209" s="105"/>
      <c r="BZ209" s="105"/>
      <c r="CA209" s="105"/>
      <c r="CB209" s="105"/>
      <c r="CC209" s="105"/>
      <c r="CD209" s="105"/>
      <c r="CE209" s="105"/>
      <c r="CF209" s="105"/>
      <c r="CG209" s="105"/>
      <c r="CH209" s="105"/>
      <c r="CI209" s="105"/>
      <c r="CJ209" s="105"/>
      <c r="CK209" s="105"/>
      <c r="CL209" s="105"/>
      <c r="CM209" s="105"/>
      <c r="CN209" s="105"/>
      <c r="CO209" s="105"/>
      <c r="CP209" s="105"/>
      <c r="CQ209" s="105"/>
      <c r="CR209" s="105"/>
      <c r="CS209" s="105"/>
      <c r="CT209" s="105"/>
      <c r="CU209" s="105"/>
      <c r="CV209" s="105"/>
      <c r="CW209" s="105"/>
      <c r="CX209" s="105"/>
      <c r="CY209" s="105"/>
      <c r="CZ209" s="105"/>
      <c r="DA209" s="105"/>
      <c r="DB209" s="105"/>
      <c r="DC209" s="105"/>
      <c r="DD209" s="105"/>
      <c r="DE209" s="105"/>
      <c r="DF209" s="105"/>
      <c r="DG209" s="105"/>
      <c r="DH209" s="105"/>
      <c r="DI209" s="105"/>
      <c r="DJ209" s="105"/>
      <c r="DK209" s="105"/>
      <c r="DL209" s="105"/>
      <c r="DM209" s="105"/>
      <c r="DN209" s="105"/>
      <c r="DO209" s="105"/>
      <c r="DP209" s="105"/>
      <c r="DQ209" s="105"/>
      <c r="DR209" s="105"/>
      <c r="DS209" s="105"/>
      <c r="DT209" s="105"/>
      <c r="DU209" s="105"/>
      <c r="DV209" s="105"/>
      <c r="DW209" s="105"/>
      <c r="DX209" s="105"/>
      <c r="DY209" s="105"/>
      <c r="DZ209" s="105"/>
      <c r="EA209" s="105"/>
      <c r="EB209" s="105"/>
      <c r="EC209" s="105"/>
      <c r="ED209" s="105"/>
      <c r="EE209" s="105"/>
      <c r="EF209" s="105"/>
      <c r="EG209" s="105"/>
      <c r="EH209" s="105"/>
      <c r="EI209" s="105"/>
      <c r="EJ209" s="105"/>
      <c r="EK209" s="105"/>
      <c r="EL209" s="105"/>
      <c r="EM209" s="105"/>
      <c r="EN209" s="105"/>
      <c r="EO209" s="105"/>
      <c r="EP209" s="105"/>
      <c r="EQ209" s="105"/>
      <c r="ER209" s="105"/>
      <c r="ES209" s="105"/>
      <c r="ET209" s="105"/>
      <c r="EU209" s="105"/>
      <c r="EV209" s="105"/>
      <c r="EW209" s="105"/>
      <c r="EX209" s="105"/>
      <c r="EY209" s="105"/>
      <c r="EZ209" s="105"/>
      <c r="FA209" s="105"/>
      <c r="FB209" s="105"/>
      <c r="FC209" s="105"/>
      <c r="FD209" s="105"/>
      <c r="FE209" s="105"/>
      <c r="FF209" s="105"/>
      <c r="FG209" s="105"/>
      <c r="FH209" s="105"/>
      <c r="FI209" s="105"/>
      <c r="FJ209" s="105"/>
      <c r="FK209" s="105"/>
      <c r="FL209" s="105"/>
    </row>
    <row r="210" spans="11:168">
      <c r="K210" s="105"/>
      <c r="L210" s="105"/>
      <c r="M210" s="105"/>
      <c r="N210" s="105"/>
      <c r="O210" s="105"/>
      <c r="P210" s="105"/>
      <c r="Q210" s="105"/>
      <c r="R210" s="105"/>
      <c r="S210" s="105"/>
      <c r="T210" s="105"/>
      <c r="U210" s="105"/>
      <c r="V210" s="105"/>
      <c r="W210" s="105"/>
      <c r="X210" s="105"/>
      <c r="Y210" s="105"/>
      <c r="Z210" s="105"/>
      <c r="AA210" s="105"/>
      <c r="AB210" s="105"/>
      <c r="AC210" s="105"/>
      <c r="AD210" s="105"/>
      <c r="AE210" s="105"/>
      <c r="AF210" s="105"/>
      <c r="AG210" s="105"/>
      <c r="AH210" s="105"/>
      <c r="AI210" s="105"/>
      <c r="AJ210" s="105"/>
      <c r="AK210" s="105"/>
      <c r="AL210" s="105"/>
      <c r="AM210" s="105"/>
      <c r="AN210" s="105"/>
      <c r="AO210" s="105"/>
      <c r="AP210" s="105"/>
      <c r="AQ210" s="105"/>
      <c r="AR210" s="105"/>
      <c r="AS210" s="105"/>
      <c r="AT210" s="105"/>
      <c r="AU210" s="105"/>
      <c r="AV210" s="105"/>
      <c r="AW210" s="105"/>
      <c r="AX210" s="105"/>
      <c r="AY210" s="105"/>
      <c r="AZ210" s="105"/>
      <c r="BA210" s="105"/>
      <c r="BB210" s="105"/>
      <c r="BC210" s="105"/>
      <c r="BD210" s="105"/>
      <c r="BE210" s="105"/>
      <c r="BF210" s="105"/>
      <c r="BG210" s="105"/>
      <c r="BH210" s="105"/>
      <c r="BI210" s="105"/>
      <c r="BJ210" s="105"/>
      <c r="BK210" s="105"/>
      <c r="BL210" s="105"/>
      <c r="BM210" s="105"/>
      <c r="BN210" s="105"/>
      <c r="BO210" s="105"/>
      <c r="BP210" s="105"/>
      <c r="BQ210" s="105"/>
      <c r="BR210" s="105"/>
      <c r="BS210" s="105"/>
      <c r="BT210" s="105"/>
      <c r="BU210" s="105"/>
      <c r="BV210" s="105"/>
      <c r="BW210" s="105"/>
      <c r="BX210" s="105"/>
      <c r="BY210" s="105"/>
      <c r="BZ210" s="105"/>
      <c r="CA210" s="105"/>
      <c r="CB210" s="105"/>
      <c r="CC210" s="105"/>
      <c r="CD210" s="105"/>
      <c r="CE210" s="105"/>
      <c r="CF210" s="105"/>
      <c r="CG210" s="105"/>
      <c r="CH210" s="105"/>
      <c r="CI210" s="105"/>
      <c r="CJ210" s="105"/>
      <c r="CK210" s="105"/>
      <c r="CL210" s="105"/>
      <c r="CM210" s="105"/>
      <c r="CN210" s="105"/>
      <c r="CO210" s="105"/>
      <c r="CP210" s="105"/>
      <c r="CQ210" s="105"/>
      <c r="CR210" s="105"/>
      <c r="CS210" s="105"/>
      <c r="CT210" s="105"/>
      <c r="CU210" s="105"/>
      <c r="CV210" s="105"/>
      <c r="CW210" s="105"/>
      <c r="CX210" s="105"/>
      <c r="CY210" s="105"/>
      <c r="CZ210" s="105"/>
      <c r="DA210" s="105"/>
      <c r="DB210" s="105"/>
      <c r="DC210" s="105"/>
      <c r="DD210" s="105"/>
      <c r="DE210" s="105"/>
      <c r="DF210" s="105"/>
      <c r="DG210" s="105"/>
      <c r="DH210" s="105"/>
      <c r="DI210" s="105"/>
      <c r="DJ210" s="105"/>
      <c r="DK210" s="105"/>
      <c r="DL210" s="105"/>
      <c r="DM210" s="105"/>
      <c r="DN210" s="105"/>
      <c r="DO210" s="105"/>
      <c r="DP210" s="105"/>
      <c r="DQ210" s="105"/>
      <c r="DR210" s="105"/>
      <c r="DS210" s="105"/>
      <c r="DT210" s="105"/>
      <c r="DU210" s="105"/>
      <c r="DV210" s="105"/>
      <c r="DW210" s="105"/>
      <c r="DX210" s="105"/>
      <c r="DY210" s="105"/>
      <c r="DZ210" s="105"/>
      <c r="EA210" s="105"/>
      <c r="EB210" s="105"/>
      <c r="EC210" s="105"/>
      <c r="ED210" s="105"/>
      <c r="EE210" s="105"/>
      <c r="EF210" s="105"/>
      <c r="EG210" s="105"/>
      <c r="EH210" s="105"/>
      <c r="EI210" s="105"/>
      <c r="EJ210" s="105"/>
      <c r="EK210" s="105"/>
      <c r="EL210" s="105"/>
      <c r="EM210" s="105"/>
      <c r="EN210" s="105"/>
      <c r="EO210" s="105"/>
      <c r="EP210" s="105"/>
      <c r="EQ210" s="105"/>
      <c r="ER210" s="105"/>
      <c r="ES210" s="105"/>
      <c r="ET210" s="105"/>
      <c r="EU210" s="105"/>
      <c r="EV210" s="105"/>
      <c r="EW210" s="105"/>
      <c r="EX210" s="105"/>
      <c r="EY210" s="105"/>
      <c r="EZ210" s="105"/>
      <c r="FA210" s="105"/>
      <c r="FB210" s="105"/>
      <c r="FC210" s="105"/>
      <c r="FD210" s="105"/>
      <c r="FE210" s="105"/>
      <c r="FF210" s="105"/>
      <c r="FG210" s="105"/>
      <c r="FH210" s="105"/>
      <c r="FI210" s="105"/>
      <c r="FJ210" s="105"/>
      <c r="FK210" s="105"/>
      <c r="FL210" s="105"/>
    </row>
    <row r="211" spans="11:168">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c r="AG211" s="105"/>
      <c r="AH211" s="105"/>
      <c r="AI211" s="105"/>
      <c r="AJ211" s="105"/>
      <c r="AK211" s="105"/>
      <c r="AL211" s="105"/>
      <c r="AM211" s="105"/>
      <c r="AN211" s="105"/>
      <c r="AO211" s="105"/>
      <c r="AP211" s="105"/>
      <c r="AQ211" s="105"/>
      <c r="AR211" s="105"/>
      <c r="AS211" s="105"/>
      <c r="AT211" s="105"/>
      <c r="AU211" s="105"/>
      <c r="AV211" s="105"/>
      <c r="AW211" s="105"/>
      <c r="AX211" s="105"/>
      <c r="AY211" s="105"/>
      <c r="AZ211" s="105"/>
      <c r="BA211" s="105"/>
      <c r="BB211" s="105"/>
      <c r="BC211" s="105"/>
      <c r="BD211" s="105"/>
      <c r="BE211" s="105"/>
      <c r="BF211" s="105"/>
      <c r="BG211" s="105"/>
      <c r="BH211" s="105"/>
      <c r="BI211" s="105"/>
      <c r="BJ211" s="105"/>
      <c r="BK211" s="105"/>
      <c r="BL211" s="105"/>
      <c r="BM211" s="105"/>
      <c r="BN211" s="105"/>
      <c r="BO211" s="105"/>
      <c r="BP211" s="105"/>
      <c r="BQ211" s="105"/>
      <c r="BR211" s="105"/>
      <c r="BS211" s="105"/>
      <c r="BT211" s="105"/>
      <c r="BU211" s="105"/>
      <c r="BV211" s="105"/>
      <c r="BW211" s="105"/>
      <c r="BX211" s="105"/>
      <c r="BY211" s="105"/>
      <c r="BZ211" s="105"/>
      <c r="CA211" s="105"/>
      <c r="CB211" s="105"/>
      <c r="CC211" s="105"/>
      <c r="CD211" s="105"/>
      <c r="CE211" s="105"/>
      <c r="CF211" s="105"/>
      <c r="CG211" s="105"/>
      <c r="CH211" s="105"/>
      <c r="CI211" s="105"/>
      <c r="CJ211" s="105"/>
      <c r="CK211" s="105"/>
      <c r="CL211" s="105"/>
      <c r="CM211" s="105"/>
      <c r="CN211" s="105"/>
      <c r="CO211" s="105"/>
      <c r="CP211" s="105"/>
      <c r="CQ211" s="105"/>
      <c r="CR211" s="105"/>
      <c r="CS211" s="105"/>
      <c r="CT211" s="105"/>
      <c r="CU211" s="105"/>
      <c r="CV211" s="105"/>
      <c r="CW211" s="105"/>
      <c r="CX211" s="105"/>
      <c r="CY211" s="105"/>
      <c r="CZ211" s="105"/>
      <c r="DA211" s="105"/>
      <c r="DB211" s="105"/>
      <c r="DC211" s="105"/>
      <c r="DD211" s="105"/>
      <c r="DE211" s="105"/>
      <c r="DF211" s="105"/>
      <c r="DG211" s="105"/>
      <c r="DH211" s="105"/>
      <c r="DI211" s="105"/>
      <c r="DJ211" s="105"/>
      <c r="DK211" s="105"/>
      <c r="DL211" s="105"/>
      <c r="DM211" s="105"/>
      <c r="DN211" s="105"/>
      <c r="DO211" s="105"/>
      <c r="DP211" s="105"/>
      <c r="DQ211" s="105"/>
      <c r="DR211" s="105"/>
      <c r="DS211" s="105"/>
      <c r="DT211" s="105"/>
      <c r="DU211" s="105"/>
      <c r="DV211" s="105"/>
      <c r="DW211" s="105"/>
      <c r="DX211" s="105"/>
      <c r="DY211" s="105"/>
      <c r="DZ211" s="105"/>
      <c r="EA211" s="105"/>
      <c r="EB211" s="105"/>
      <c r="EC211" s="105"/>
      <c r="ED211" s="105"/>
      <c r="EE211" s="105"/>
      <c r="EF211" s="105"/>
      <c r="EG211" s="105"/>
      <c r="EH211" s="105"/>
      <c r="EI211" s="105"/>
      <c r="EJ211" s="105"/>
      <c r="EK211" s="105"/>
      <c r="EL211" s="105"/>
      <c r="EM211" s="105"/>
      <c r="EN211" s="105"/>
      <c r="EO211" s="105"/>
      <c r="EP211" s="105"/>
      <c r="EQ211" s="105"/>
      <c r="ER211" s="105"/>
      <c r="ES211" s="105"/>
      <c r="ET211" s="105"/>
      <c r="EU211" s="105"/>
      <c r="EV211" s="105"/>
      <c r="EW211" s="105"/>
      <c r="EX211" s="105"/>
      <c r="EY211" s="105"/>
      <c r="EZ211" s="105"/>
      <c r="FA211" s="105"/>
      <c r="FB211" s="105"/>
      <c r="FC211" s="105"/>
      <c r="FD211" s="105"/>
      <c r="FE211" s="105"/>
      <c r="FF211" s="105"/>
      <c r="FG211" s="105"/>
      <c r="FH211" s="105"/>
      <c r="FI211" s="105"/>
      <c r="FJ211" s="105"/>
      <c r="FK211" s="105"/>
      <c r="FL211" s="105"/>
    </row>
    <row r="212" spans="11:168">
      <c r="K212" s="105"/>
      <c r="L212" s="105"/>
      <c r="M212" s="105"/>
      <c r="N212" s="105"/>
      <c r="O212" s="105"/>
      <c r="P212" s="105"/>
      <c r="Q212" s="105"/>
      <c r="R212" s="105"/>
      <c r="S212" s="105"/>
      <c r="T212" s="105"/>
      <c r="U212" s="105"/>
      <c r="V212" s="105"/>
      <c r="W212" s="105"/>
      <c r="X212" s="105"/>
      <c r="Y212" s="105"/>
      <c r="Z212" s="105"/>
      <c r="AA212" s="105"/>
      <c r="AB212" s="105"/>
      <c r="AC212" s="105"/>
      <c r="AD212" s="105"/>
      <c r="AE212" s="105"/>
      <c r="AF212" s="105"/>
      <c r="AG212" s="105"/>
      <c r="AH212" s="105"/>
      <c r="AI212" s="105"/>
      <c r="AJ212" s="105"/>
      <c r="AK212" s="105"/>
      <c r="AL212" s="105"/>
      <c r="AM212" s="105"/>
      <c r="AN212" s="105"/>
      <c r="AO212" s="105"/>
      <c r="AP212" s="105"/>
      <c r="AQ212" s="105"/>
      <c r="AR212" s="105"/>
      <c r="AS212" s="105"/>
      <c r="AT212" s="105"/>
      <c r="AU212" s="105"/>
      <c r="AV212" s="105"/>
      <c r="AW212" s="105"/>
      <c r="AX212" s="105"/>
      <c r="AY212" s="105"/>
      <c r="AZ212" s="105"/>
      <c r="BA212" s="105"/>
      <c r="BB212" s="105"/>
      <c r="BC212" s="105"/>
      <c r="BD212" s="105"/>
      <c r="BE212" s="105"/>
      <c r="BF212" s="105"/>
      <c r="BG212" s="105"/>
      <c r="BH212" s="105"/>
      <c r="BI212" s="105"/>
      <c r="BJ212" s="105"/>
      <c r="BK212" s="105"/>
      <c r="BL212" s="105"/>
      <c r="BM212" s="105"/>
      <c r="BN212" s="105"/>
      <c r="BO212" s="105"/>
      <c r="BP212" s="105"/>
      <c r="BQ212" s="105"/>
      <c r="BR212" s="105"/>
      <c r="BS212" s="105"/>
      <c r="BT212" s="105"/>
      <c r="BU212" s="105"/>
      <c r="BV212" s="105"/>
      <c r="BW212" s="105"/>
      <c r="BX212" s="105"/>
      <c r="BY212" s="105"/>
      <c r="BZ212" s="105"/>
      <c r="CA212" s="105"/>
      <c r="CB212" s="105"/>
      <c r="CC212" s="105"/>
      <c r="CD212" s="105"/>
      <c r="CE212" s="105"/>
      <c r="CF212" s="105"/>
      <c r="CG212" s="105"/>
      <c r="CH212" s="105"/>
      <c r="CI212" s="105"/>
      <c r="CJ212" s="105"/>
      <c r="CK212" s="105"/>
      <c r="CL212" s="105"/>
      <c r="CM212" s="105"/>
      <c r="CN212" s="105"/>
      <c r="CO212" s="105"/>
      <c r="CP212" s="105"/>
      <c r="CQ212" s="105"/>
      <c r="CR212" s="105"/>
      <c r="CS212" s="105"/>
      <c r="CT212" s="105"/>
      <c r="CU212" s="105"/>
      <c r="CV212" s="105"/>
      <c r="CW212" s="105"/>
      <c r="CX212" s="105"/>
      <c r="CY212" s="105"/>
      <c r="CZ212" s="105"/>
      <c r="DA212" s="105"/>
      <c r="DB212" s="105"/>
      <c r="DC212" s="105"/>
      <c r="DD212" s="105"/>
      <c r="DE212" s="105"/>
      <c r="DF212" s="105"/>
      <c r="DG212" s="105"/>
      <c r="DH212" s="105"/>
      <c r="DI212" s="105"/>
      <c r="DJ212" s="105"/>
      <c r="DK212" s="105"/>
      <c r="DL212" s="105"/>
      <c r="DM212" s="105"/>
      <c r="DN212" s="105"/>
      <c r="DO212" s="105"/>
      <c r="DP212" s="105"/>
      <c r="DQ212" s="105"/>
      <c r="DR212" s="105"/>
      <c r="DS212" s="105"/>
      <c r="DT212" s="105"/>
      <c r="DU212" s="105"/>
      <c r="DV212" s="105"/>
      <c r="DW212" s="105"/>
      <c r="DX212" s="105"/>
      <c r="DY212" s="105"/>
      <c r="DZ212" s="105"/>
      <c r="EA212" s="105"/>
      <c r="EB212" s="105"/>
      <c r="EC212" s="105"/>
      <c r="ED212" s="105"/>
      <c r="EE212" s="105"/>
      <c r="EF212" s="105"/>
      <c r="EG212" s="105"/>
      <c r="EH212" s="105"/>
      <c r="EI212" s="105"/>
      <c r="EJ212" s="105"/>
      <c r="EK212" s="105"/>
      <c r="EL212" s="105"/>
      <c r="EM212" s="105"/>
      <c r="EN212" s="105"/>
      <c r="EO212" s="105"/>
      <c r="EP212" s="105"/>
      <c r="EQ212" s="105"/>
      <c r="ER212" s="105"/>
      <c r="ES212" s="105"/>
      <c r="ET212" s="105"/>
      <c r="EU212" s="105"/>
      <c r="EV212" s="105"/>
      <c r="EW212" s="105"/>
      <c r="EX212" s="105"/>
      <c r="EY212" s="105"/>
      <c r="EZ212" s="105"/>
      <c r="FA212" s="105"/>
      <c r="FB212" s="105"/>
      <c r="FC212" s="105"/>
      <c r="FD212" s="105"/>
      <c r="FE212" s="105"/>
      <c r="FF212" s="105"/>
      <c r="FG212" s="105"/>
      <c r="FH212" s="105"/>
      <c r="FI212" s="105"/>
      <c r="FJ212" s="105"/>
      <c r="FK212" s="105"/>
      <c r="FL212" s="105"/>
    </row>
    <row r="213" spans="11:168">
      <c r="K213" s="105"/>
      <c r="L213" s="105"/>
      <c r="M213" s="105"/>
      <c r="N213" s="105"/>
      <c r="O213" s="105"/>
      <c r="P213" s="105"/>
      <c r="Q213" s="105"/>
      <c r="R213" s="105"/>
      <c r="S213" s="105"/>
      <c r="T213" s="105"/>
      <c r="U213" s="105"/>
      <c r="V213" s="105"/>
      <c r="W213" s="105"/>
      <c r="X213" s="105"/>
      <c r="Y213" s="105"/>
      <c r="Z213" s="105"/>
      <c r="AA213" s="105"/>
      <c r="AB213" s="105"/>
      <c r="AC213" s="105"/>
      <c r="AD213" s="105"/>
      <c r="AE213" s="105"/>
      <c r="AF213" s="105"/>
      <c r="AG213" s="105"/>
      <c r="AH213" s="105"/>
      <c r="AI213" s="105"/>
      <c r="AJ213" s="105"/>
      <c r="AK213" s="105"/>
      <c r="AL213" s="105"/>
      <c r="AM213" s="105"/>
      <c r="AN213" s="105"/>
      <c r="AO213" s="105"/>
      <c r="AP213" s="105"/>
      <c r="AQ213" s="105"/>
      <c r="AR213" s="105"/>
      <c r="AS213" s="105"/>
      <c r="AT213" s="105"/>
      <c r="AU213" s="105"/>
      <c r="AV213" s="105"/>
      <c r="AW213" s="105"/>
      <c r="AX213" s="105"/>
      <c r="AY213" s="105"/>
      <c r="AZ213" s="105"/>
      <c r="BA213" s="105"/>
      <c r="BB213" s="105"/>
      <c r="BC213" s="105"/>
      <c r="BD213" s="105"/>
      <c r="BE213" s="105"/>
      <c r="BF213" s="105"/>
      <c r="BG213" s="105"/>
      <c r="BH213" s="105"/>
      <c r="BI213" s="105"/>
      <c r="BJ213" s="105"/>
      <c r="BK213" s="105"/>
      <c r="BL213" s="105"/>
      <c r="BM213" s="105"/>
      <c r="BN213" s="105"/>
      <c r="BO213" s="105"/>
      <c r="BP213" s="105"/>
      <c r="BQ213" s="105"/>
      <c r="BR213" s="105"/>
      <c r="BS213" s="105"/>
      <c r="BT213" s="105"/>
      <c r="BU213" s="105"/>
      <c r="BV213" s="105"/>
      <c r="BW213" s="105"/>
      <c r="BX213" s="105"/>
      <c r="BY213" s="105"/>
      <c r="BZ213" s="105"/>
      <c r="CA213" s="105"/>
      <c r="CB213" s="105"/>
      <c r="CC213" s="105"/>
      <c r="CD213" s="105"/>
      <c r="CE213" s="105"/>
      <c r="CF213" s="105"/>
      <c r="CG213" s="105"/>
      <c r="CH213" s="105"/>
      <c r="CI213" s="105"/>
      <c r="CJ213" s="105"/>
      <c r="CK213" s="105"/>
      <c r="CL213" s="105"/>
      <c r="CM213" s="105"/>
      <c r="CN213" s="105"/>
      <c r="CO213" s="105"/>
      <c r="CP213" s="105"/>
      <c r="CQ213" s="105"/>
      <c r="CR213" s="105"/>
      <c r="CS213" s="105"/>
      <c r="CT213" s="105"/>
      <c r="CU213" s="105"/>
      <c r="CV213" s="105"/>
      <c r="CW213" s="105"/>
      <c r="CX213" s="105"/>
      <c r="CY213" s="105"/>
      <c r="CZ213" s="105"/>
      <c r="DA213" s="105"/>
      <c r="DB213" s="105"/>
      <c r="DC213" s="105"/>
      <c r="DD213" s="105"/>
      <c r="DE213" s="105"/>
      <c r="DF213" s="105"/>
      <c r="DG213" s="105"/>
      <c r="DH213" s="105"/>
      <c r="DI213" s="105"/>
      <c r="DJ213" s="105"/>
      <c r="DK213" s="105"/>
      <c r="DL213" s="105"/>
      <c r="DM213" s="105"/>
      <c r="DN213" s="105"/>
      <c r="DO213" s="105"/>
      <c r="DP213" s="105"/>
      <c r="DQ213" s="105"/>
      <c r="DR213" s="105"/>
      <c r="DS213" s="105"/>
      <c r="DT213" s="105"/>
      <c r="DU213" s="105"/>
      <c r="DV213" s="105"/>
      <c r="DW213" s="105"/>
      <c r="DX213" s="105"/>
      <c r="DY213" s="105"/>
      <c r="DZ213" s="105"/>
      <c r="EA213" s="105"/>
      <c r="EB213" s="105"/>
      <c r="EC213" s="105"/>
      <c r="ED213" s="105"/>
      <c r="EE213" s="105"/>
      <c r="EF213" s="105"/>
      <c r="EG213" s="105"/>
      <c r="EH213" s="105"/>
      <c r="EI213" s="105"/>
      <c r="EJ213" s="105"/>
      <c r="EK213" s="105"/>
      <c r="EL213" s="105"/>
      <c r="EM213" s="105"/>
      <c r="EN213" s="105"/>
      <c r="EO213" s="105"/>
      <c r="EP213" s="105"/>
      <c r="EQ213" s="105"/>
      <c r="ER213" s="105"/>
      <c r="ES213" s="105"/>
      <c r="ET213" s="105"/>
      <c r="EU213" s="105"/>
      <c r="EV213" s="105"/>
      <c r="EW213" s="105"/>
      <c r="EX213" s="105"/>
      <c r="EY213" s="105"/>
      <c r="EZ213" s="105"/>
      <c r="FA213" s="105"/>
      <c r="FB213" s="105"/>
      <c r="FC213" s="105"/>
      <c r="FD213" s="105"/>
      <c r="FE213" s="105"/>
      <c r="FF213" s="105"/>
      <c r="FG213" s="105"/>
      <c r="FH213" s="105"/>
      <c r="FI213" s="105"/>
      <c r="FJ213" s="105"/>
      <c r="FK213" s="105"/>
      <c r="FL213" s="105"/>
    </row>
    <row r="214" spans="11:168">
      <c r="K214" s="105"/>
      <c r="L214" s="105"/>
      <c r="M214" s="105"/>
      <c r="N214" s="105"/>
      <c r="O214" s="105"/>
      <c r="P214" s="105"/>
      <c r="Q214" s="105"/>
      <c r="R214" s="105"/>
      <c r="S214" s="105"/>
      <c r="T214" s="105"/>
      <c r="U214" s="105"/>
      <c r="V214" s="105"/>
      <c r="W214" s="105"/>
      <c r="X214" s="105"/>
      <c r="Y214" s="105"/>
      <c r="Z214" s="105"/>
      <c r="AA214" s="105"/>
      <c r="AB214" s="105"/>
      <c r="AC214" s="105"/>
      <c r="AD214" s="105"/>
      <c r="AE214" s="105"/>
      <c r="AF214" s="105"/>
      <c r="AG214" s="105"/>
      <c r="AH214" s="105"/>
      <c r="AI214" s="105"/>
      <c r="AJ214" s="105"/>
      <c r="AK214" s="105"/>
      <c r="AL214" s="105"/>
      <c r="AM214" s="105"/>
      <c r="AN214" s="105"/>
      <c r="AO214" s="105"/>
      <c r="AP214" s="105"/>
      <c r="AQ214" s="105"/>
      <c r="AR214" s="105"/>
      <c r="AS214" s="105"/>
      <c r="AT214" s="105"/>
      <c r="AU214" s="105"/>
      <c r="AV214" s="105"/>
      <c r="AW214" s="105"/>
      <c r="AX214" s="105"/>
      <c r="AY214" s="105"/>
      <c r="AZ214" s="105"/>
      <c r="BA214" s="105"/>
      <c r="BB214" s="105"/>
      <c r="BC214" s="105"/>
      <c r="BD214" s="105"/>
      <c r="BE214" s="105"/>
      <c r="BF214" s="105"/>
      <c r="BG214" s="105"/>
      <c r="BH214" s="105"/>
      <c r="BI214" s="105"/>
      <c r="BJ214" s="105"/>
      <c r="BK214" s="105"/>
      <c r="BL214" s="105"/>
      <c r="BM214" s="105"/>
      <c r="BN214" s="105"/>
      <c r="BO214" s="105"/>
      <c r="BP214" s="105"/>
      <c r="BQ214" s="105"/>
      <c r="BR214" s="105"/>
      <c r="BS214" s="105"/>
      <c r="BT214" s="105"/>
      <c r="BU214" s="105"/>
      <c r="BV214" s="105"/>
      <c r="BW214" s="105"/>
      <c r="BX214" s="105"/>
      <c r="BY214" s="105"/>
      <c r="BZ214" s="105"/>
      <c r="CA214" s="105"/>
      <c r="CB214" s="105"/>
      <c r="CC214" s="105"/>
      <c r="CD214" s="105"/>
      <c r="CE214" s="105"/>
      <c r="CF214" s="105"/>
      <c r="CG214" s="105"/>
      <c r="CH214" s="105"/>
      <c r="CI214" s="105"/>
      <c r="CJ214" s="105"/>
      <c r="CK214" s="105"/>
      <c r="CL214" s="105"/>
      <c r="CM214" s="105"/>
      <c r="CN214" s="105"/>
      <c r="CO214" s="105"/>
      <c r="CP214" s="105"/>
      <c r="CQ214" s="105"/>
      <c r="CR214" s="105"/>
      <c r="CS214" s="105"/>
      <c r="CT214" s="105"/>
      <c r="CU214" s="105"/>
      <c r="CV214" s="105"/>
      <c r="CW214" s="105"/>
      <c r="CX214" s="105"/>
      <c r="CY214" s="105"/>
      <c r="CZ214" s="105"/>
      <c r="DA214" s="105"/>
      <c r="DB214" s="105"/>
      <c r="DC214" s="105"/>
      <c r="DD214" s="105"/>
      <c r="DE214" s="105"/>
      <c r="DF214" s="105"/>
      <c r="DG214" s="105"/>
      <c r="DH214" s="105"/>
      <c r="DI214" s="105"/>
      <c r="DJ214" s="105"/>
      <c r="DK214" s="105"/>
      <c r="DL214" s="105"/>
      <c r="DM214" s="105"/>
      <c r="DN214" s="105"/>
      <c r="DO214" s="105"/>
      <c r="DP214" s="105"/>
      <c r="DQ214" s="105"/>
      <c r="DR214" s="105"/>
      <c r="DS214" s="105"/>
      <c r="DT214" s="105"/>
      <c r="DU214" s="105"/>
      <c r="DV214" s="105"/>
      <c r="DW214" s="105"/>
      <c r="DX214" s="105"/>
      <c r="DY214" s="105"/>
      <c r="DZ214" s="105"/>
      <c r="EA214" s="105"/>
      <c r="EB214" s="105"/>
      <c r="EC214" s="105"/>
      <c r="ED214" s="105"/>
      <c r="EE214" s="105"/>
      <c r="EF214" s="105"/>
      <c r="EG214" s="105"/>
      <c r="EH214" s="105"/>
      <c r="EI214" s="105"/>
      <c r="EJ214" s="105"/>
      <c r="EK214" s="105"/>
      <c r="EL214" s="105"/>
      <c r="EM214" s="105"/>
      <c r="EN214" s="105"/>
      <c r="EO214" s="105"/>
      <c r="EP214" s="105"/>
      <c r="EQ214" s="105"/>
      <c r="ER214" s="105"/>
      <c r="ES214" s="105"/>
      <c r="ET214" s="105"/>
      <c r="EU214" s="105"/>
      <c r="EV214" s="105"/>
      <c r="EW214" s="105"/>
      <c r="EX214" s="105"/>
      <c r="EY214" s="105"/>
      <c r="EZ214" s="105"/>
      <c r="FA214" s="105"/>
      <c r="FB214" s="105"/>
      <c r="FC214" s="105"/>
      <c r="FD214" s="105"/>
      <c r="FE214" s="105"/>
      <c r="FF214" s="105"/>
      <c r="FG214" s="105"/>
      <c r="FH214" s="105"/>
      <c r="FI214" s="105"/>
      <c r="FJ214" s="105"/>
      <c r="FK214" s="105"/>
      <c r="FL214" s="105"/>
    </row>
    <row r="215" spans="11:168">
      <c r="K215" s="105"/>
      <c r="L215" s="105"/>
      <c r="M215" s="105"/>
      <c r="N215" s="105"/>
      <c r="O215" s="105"/>
      <c r="P215" s="105"/>
      <c r="Q215" s="105"/>
      <c r="R215" s="105"/>
      <c r="S215" s="105"/>
      <c r="T215" s="105"/>
      <c r="U215" s="105"/>
      <c r="V215" s="105"/>
      <c r="W215" s="105"/>
      <c r="X215" s="105"/>
      <c r="Y215" s="105"/>
      <c r="Z215" s="105"/>
      <c r="AA215" s="105"/>
      <c r="AB215" s="105"/>
      <c r="AC215" s="105"/>
      <c r="AD215" s="105"/>
      <c r="AE215" s="105"/>
      <c r="AF215" s="105"/>
      <c r="AG215" s="105"/>
      <c r="AH215" s="105"/>
      <c r="AI215" s="105"/>
      <c r="AJ215" s="105"/>
      <c r="AK215" s="105"/>
      <c r="AL215" s="105"/>
      <c r="AM215" s="105"/>
      <c r="AN215" s="105"/>
      <c r="AO215" s="105"/>
      <c r="AP215" s="105"/>
      <c r="AQ215" s="105"/>
      <c r="AR215" s="105"/>
      <c r="AS215" s="105"/>
      <c r="AT215" s="105"/>
      <c r="AU215" s="105"/>
      <c r="AV215" s="105"/>
      <c r="AW215" s="105"/>
      <c r="AX215" s="105"/>
      <c r="AY215" s="105"/>
      <c r="AZ215" s="105"/>
      <c r="BA215" s="105"/>
      <c r="BB215" s="105"/>
      <c r="BC215" s="105"/>
      <c r="BD215" s="105"/>
      <c r="BE215" s="105"/>
      <c r="BF215" s="105"/>
      <c r="BG215" s="105"/>
      <c r="BH215" s="105"/>
      <c r="BI215" s="105"/>
      <c r="BJ215" s="105"/>
      <c r="BK215" s="105"/>
      <c r="BL215" s="105"/>
      <c r="BM215" s="105"/>
      <c r="BN215" s="105"/>
      <c r="BO215" s="105"/>
      <c r="BP215" s="105"/>
      <c r="BQ215" s="105"/>
      <c r="BR215" s="105"/>
      <c r="BS215" s="105"/>
      <c r="BT215" s="105"/>
      <c r="BU215" s="105"/>
      <c r="BV215" s="105"/>
      <c r="BW215" s="105"/>
      <c r="BX215" s="105"/>
      <c r="BY215" s="105"/>
      <c r="BZ215" s="105"/>
      <c r="CA215" s="105"/>
      <c r="CB215" s="105"/>
      <c r="CC215" s="105"/>
      <c r="CD215" s="105"/>
      <c r="CE215" s="105"/>
      <c r="CF215" s="105"/>
      <c r="CG215" s="105"/>
      <c r="CH215" s="105"/>
      <c r="CI215" s="105"/>
      <c r="CJ215" s="105"/>
      <c r="CK215" s="105"/>
      <c r="CL215" s="105"/>
      <c r="CM215" s="105"/>
      <c r="CN215" s="105"/>
      <c r="CO215" s="105"/>
      <c r="CP215" s="105"/>
      <c r="CQ215" s="105"/>
      <c r="CR215" s="105"/>
      <c r="CS215" s="105"/>
      <c r="CT215" s="105"/>
      <c r="CU215" s="105"/>
      <c r="CV215" s="105"/>
      <c r="CW215" s="105"/>
      <c r="CX215" s="105"/>
      <c r="CY215" s="105"/>
      <c r="CZ215" s="105"/>
      <c r="DA215" s="105"/>
      <c r="DB215" s="105"/>
      <c r="DC215" s="105"/>
      <c r="DD215" s="105"/>
      <c r="DE215" s="105"/>
      <c r="DF215" s="105"/>
      <c r="DG215" s="105"/>
      <c r="DH215" s="105"/>
      <c r="DI215" s="105"/>
      <c r="DJ215" s="105"/>
      <c r="DK215" s="105"/>
      <c r="DL215" s="105"/>
      <c r="DM215" s="105"/>
      <c r="DN215" s="105"/>
      <c r="DO215" s="105"/>
      <c r="DP215" s="105"/>
      <c r="DQ215" s="105"/>
      <c r="DR215" s="105"/>
      <c r="DS215" s="105"/>
      <c r="DT215" s="105"/>
      <c r="DU215" s="105"/>
      <c r="DV215" s="105"/>
      <c r="DW215" s="105"/>
      <c r="DX215" s="105"/>
      <c r="DY215" s="105"/>
      <c r="DZ215" s="105"/>
      <c r="EA215" s="105"/>
      <c r="EB215" s="105"/>
      <c r="EC215" s="105"/>
      <c r="ED215" s="105"/>
      <c r="EE215" s="105"/>
      <c r="EF215" s="105"/>
      <c r="EG215" s="105"/>
      <c r="EH215" s="105"/>
      <c r="EI215" s="105"/>
      <c r="EJ215" s="105"/>
      <c r="EK215" s="105"/>
      <c r="EL215" s="105"/>
      <c r="EM215" s="105"/>
      <c r="EN215" s="105"/>
      <c r="EO215" s="105"/>
      <c r="EP215" s="105"/>
      <c r="EQ215" s="105"/>
      <c r="ER215" s="105"/>
      <c r="ES215" s="105"/>
      <c r="ET215" s="105"/>
      <c r="EU215" s="105"/>
      <c r="EV215" s="105"/>
      <c r="EW215" s="105"/>
      <c r="EX215" s="105"/>
      <c r="EY215" s="105"/>
      <c r="EZ215" s="105"/>
      <c r="FA215" s="105"/>
      <c r="FB215" s="105"/>
      <c r="FC215" s="105"/>
      <c r="FD215" s="105"/>
      <c r="FE215" s="105"/>
      <c r="FF215" s="105"/>
      <c r="FG215" s="105"/>
      <c r="FH215" s="105"/>
      <c r="FI215" s="105"/>
      <c r="FJ215" s="105"/>
      <c r="FK215" s="105"/>
      <c r="FL215" s="105"/>
    </row>
    <row r="216" spans="11:168">
      <c r="K216" s="105"/>
      <c r="L216" s="105"/>
      <c r="M216" s="105"/>
      <c r="N216" s="105"/>
      <c r="O216" s="105"/>
      <c r="P216" s="105"/>
      <c r="Q216" s="105"/>
      <c r="R216" s="105"/>
      <c r="S216" s="105"/>
      <c r="T216" s="105"/>
      <c r="U216" s="105"/>
      <c r="V216" s="105"/>
      <c r="W216" s="105"/>
      <c r="X216" s="105"/>
      <c r="Y216" s="105"/>
      <c r="Z216" s="105"/>
      <c r="AA216" s="105"/>
      <c r="AB216" s="105"/>
      <c r="AC216" s="105"/>
      <c r="AD216" s="105"/>
      <c r="AE216" s="105"/>
      <c r="AF216" s="105"/>
      <c r="AG216" s="105"/>
      <c r="AH216" s="105"/>
      <c r="AI216" s="105"/>
      <c r="AJ216" s="105"/>
      <c r="AK216" s="105"/>
      <c r="AL216" s="105"/>
      <c r="AM216" s="105"/>
      <c r="AN216" s="105"/>
      <c r="AO216" s="105"/>
      <c r="AP216" s="105"/>
      <c r="AQ216" s="105"/>
      <c r="AR216" s="105"/>
      <c r="AS216" s="105"/>
      <c r="AT216" s="105"/>
      <c r="AU216" s="105"/>
      <c r="AV216" s="105"/>
      <c r="AW216" s="105"/>
      <c r="AX216" s="105"/>
      <c r="AY216" s="105"/>
      <c r="AZ216" s="105"/>
      <c r="BA216" s="105"/>
      <c r="BB216" s="105"/>
      <c r="BC216" s="105"/>
      <c r="BD216" s="105"/>
      <c r="BE216" s="105"/>
      <c r="BF216" s="105"/>
      <c r="BG216" s="105"/>
      <c r="BH216" s="105"/>
      <c r="BI216" s="105"/>
      <c r="BJ216" s="105"/>
      <c r="BK216" s="105"/>
      <c r="BL216" s="105"/>
      <c r="BM216" s="105"/>
      <c r="BN216" s="105"/>
      <c r="BO216" s="105"/>
      <c r="BP216" s="105"/>
      <c r="BQ216" s="105"/>
      <c r="BR216" s="105"/>
      <c r="BS216" s="105"/>
      <c r="BT216" s="105"/>
      <c r="BU216" s="105"/>
      <c r="BV216" s="105"/>
      <c r="BW216" s="105"/>
      <c r="BX216" s="105"/>
      <c r="BY216" s="105"/>
      <c r="BZ216" s="105"/>
      <c r="CA216" s="105"/>
      <c r="CB216" s="105"/>
      <c r="CC216" s="105"/>
      <c r="CD216" s="105"/>
      <c r="CE216" s="105"/>
      <c r="CF216" s="105"/>
      <c r="CG216" s="105"/>
      <c r="CH216" s="105"/>
      <c r="CI216" s="105"/>
      <c r="CJ216" s="105"/>
      <c r="CK216" s="105"/>
      <c r="CL216" s="105"/>
      <c r="CM216" s="105"/>
      <c r="CN216" s="105"/>
      <c r="CO216" s="105"/>
      <c r="CP216" s="105"/>
      <c r="CQ216" s="105"/>
      <c r="CR216" s="105"/>
      <c r="CS216" s="105"/>
      <c r="CT216" s="105"/>
      <c r="CU216" s="105"/>
      <c r="CV216" s="105"/>
      <c r="CW216" s="105"/>
      <c r="CX216" s="105"/>
      <c r="CY216" s="105"/>
      <c r="CZ216" s="105"/>
      <c r="DA216" s="105"/>
      <c r="DB216" s="105"/>
      <c r="DC216" s="105"/>
      <c r="DD216" s="105"/>
      <c r="DE216" s="105"/>
      <c r="DF216" s="105"/>
      <c r="DG216" s="105"/>
      <c r="DH216" s="105"/>
      <c r="DI216" s="105"/>
      <c r="DJ216" s="105"/>
      <c r="DK216" s="105"/>
      <c r="DL216" s="105"/>
      <c r="DM216" s="105"/>
      <c r="DN216" s="105"/>
      <c r="DO216" s="105"/>
      <c r="DP216" s="105"/>
      <c r="DQ216" s="105"/>
      <c r="DR216" s="105"/>
      <c r="DS216" s="105"/>
      <c r="DT216" s="105"/>
      <c r="DU216" s="105"/>
      <c r="DV216" s="105"/>
      <c r="DW216" s="105"/>
      <c r="DX216" s="105"/>
      <c r="DY216" s="105"/>
      <c r="DZ216" s="105"/>
      <c r="EA216" s="105"/>
      <c r="EB216" s="105"/>
      <c r="EC216" s="105"/>
      <c r="ED216" s="105"/>
      <c r="EE216" s="105"/>
      <c r="EF216" s="105"/>
      <c r="EG216" s="105"/>
      <c r="EH216" s="105"/>
      <c r="EI216" s="105"/>
      <c r="EJ216" s="105"/>
      <c r="EK216" s="105"/>
      <c r="EL216" s="105"/>
      <c r="EM216" s="105"/>
      <c r="EN216" s="105"/>
      <c r="EO216" s="105"/>
      <c r="EP216" s="105"/>
      <c r="EQ216" s="105"/>
      <c r="ER216" s="105"/>
      <c r="ES216" s="105"/>
      <c r="ET216" s="105"/>
      <c r="EU216" s="105"/>
      <c r="EV216" s="105"/>
      <c r="EW216" s="105"/>
      <c r="EX216" s="105"/>
      <c r="EY216" s="105"/>
      <c r="EZ216" s="105"/>
      <c r="FA216" s="105"/>
      <c r="FB216" s="105"/>
      <c r="FC216" s="105"/>
      <c r="FD216" s="105"/>
      <c r="FE216" s="105"/>
      <c r="FF216" s="105"/>
      <c r="FG216" s="105"/>
      <c r="FH216" s="105"/>
      <c r="FI216" s="105"/>
      <c r="FJ216" s="105"/>
      <c r="FK216" s="105"/>
      <c r="FL216" s="105"/>
    </row>
    <row r="217" spans="11:168">
      <c r="K217" s="105"/>
      <c r="L217" s="105"/>
      <c r="M217" s="105"/>
      <c r="N217" s="105"/>
      <c r="O217" s="105"/>
      <c r="P217" s="105"/>
      <c r="Q217" s="105"/>
      <c r="R217" s="105"/>
      <c r="S217" s="105"/>
      <c r="T217" s="105"/>
      <c r="U217" s="105"/>
      <c r="V217" s="105"/>
      <c r="W217" s="105"/>
      <c r="X217" s="105"/>
      <c r="Y217" s="105"/>
      <c r="Z217" s="105"/>
      <c r="AA217" s="105"/>
      <c r="AB217" s="105"/>
      <c r="AC217" s="105"/>
      <c r="AD217" s="105"/>
      <c r="AE217" s="105"/>
      <c r="AF217" s="105"/>
      <c r="AG217" s="105"/>
      <c r="AH217" s="105"/>
      <c r="AI217" s="105"/>
      <c r="AJ217" s="105"/>
      <c r="AK217" s="105"/>
      <c r="AL217" s="105"/>
      <c r="AM217" s="105"/>
      <c r="AN217" s="105"/>
      <c r="AO217" s="105"/>
      <c r="AP217" s="105"/>
      <c r="AQ217" s="105"/>
      <c r="AR217" s="105"/>
      <c r="AS217" s="105"/>
      <c r="AT217" s="105"/>
      <c r="AU217" s="105"/>
      <c r="AV217" s="105"/>
      <c r="AW217" s="105"/>
      <c r="AX217" s="105"/>
      <c r="AY217" s="105"/>
      <c r="AZ217" s="105"/>
      <c r="BA217" s="105"/>
      <c r="BB217" s="105"/>
      <c r="BC217" s="105"/>
      <c r="BD217" s="105"/>
      <c r="BE217" s="105"/>
      <c r="BF217" s="105"/>
      <c r="BG217" s="105"/>
      <c r="BH217" s="105"/>
      <c r="BI217" s="105"/>
      <c r="BJ217" s="105"/>
      <c r="BK217" s="105"/>
      <c r="BL217" s="105"/>
      <c r="BM217" s="105"/>
      <c r="BN217" s="105"/>
      <c r="BO217" s="105"/>
      <c r="BP217" s="105"/>
      <c r="BQ217" s="105"/>
      <c r="BR217" s="105"/>
      <c r="BS217" s="105"/>
      <c r="BT217" s="105"/>
      <c r="BU217" s="105"/>
      <c r="BV217" s="105"/>
      <c r="BW217" s="105"/>
      <c r="BX217" s="105"/>
      <c r="BY217" s="105"/>
      <c r="BZ217" s="105"/>
      <c r="CA217" s="105"/>
      <c r="CB217" s="105"/>
      <c r="CC217" s="105"/>
      <c r="CD217" s="105"/>
      <c r="CE217" s="105"/>
      <c r="CF217" s="105"/>
      <c r="CG217" s="105"/>
      <c r="CH217" s="105"/>
      <c r="CI217" s="105"/>
      <c r="CJ217" s="105"/>
      <c r="CK217" s="105"/>
      <c r="CL217" s="105"/>
      <c r="CM217" s="105"/>
      <c r="CN217" s="105"/>
      <c r="CO217" s="105"/>
      <c r="CP217" s="105"/>
      <c r="CQ217" s="105"/>
      <c r="CR217" s="105"/>
      <c r="CS217" s="105"/>
      <c r="CT217" s="105"/>
      <c r="CU217" s="105"/>
      <c r="CV217" s="105"/>
      <c r="CW217" s="105"/>
      <c r="CX217" s="105"/>
      <c r="CY217" s="105"/>
      <c r="CZ217" s="105"/>
      <c r="DA217" s="105"/>
      <c r="DB217" s="105"/>
      <c r="DC217" s="105"/>
      <c r="DD217" s="105"/>
      <c r="DE217" s="105"/>
      <c r="DF217" s="105"/>
      <c r="DG217" s="105"/>
      <c r="DH217" s="105"/>
      <c r="DI217" s="105"/>
      <c r="DJ217" s="105"/>
      <c r="DK217" s="105"/>
      <c r="DL217" s="105"/>
      <c r="DM217" s="105"/>
      <c r="DN217" s="105"/>
      <c r="DO217" s="105"/>
      <c r="DP217" s="105"/>
      <c r="DQ217" s="105"/>
      <c r="DR217" s="105"/>
      <c r="DS217" s="105"/>
      <c r="DT217" s="105"/>
      <c r="DU217" s="105"/>
      <c r="DV217" s="105"/>
      <c r="DW217" s="105"/>
      <c r="DX217" s="105"/>
      <c r="DY217" s="105"/>
      <c r="DZ217" s="105"/>
      <c r="EA217" s="105"/>
      <c r="EB217" s="105"/>
      <c r="EC217" s="105"/>
      <c r="ED217" s="105"/>
      <c r="EE217" s="105"/>
      <c r="EF217" s="105"/>
      <c r="EG217" s="105"/>
      <c r="EH217" s="105"/>
      <c r="EI217" s="105"/>
      <c r="EJ217" s="105"/>
      <c r="EK217" s="105"/>
      <c r="EL217" s="105"/>
      <c r="EM217" s="105"/>
      <c r="EN217" s="105"/>
      <c r="EO217" s="105"/>
      <c r="EP217" s="105"/>
      <c r="EQ217" s="105"/>
      <c r="ER217" s="105"/>
      <c r="ES217" s="105"/>
      <c r="ET217" s="105"/>
      <c r="EU217" s="105"/>
      <c r="EV217" s="105"/>
      <c r="EW217" s="105"/>
      <c r="EX217" s="105"/>
      <c r="EY217" s="105"/>
      <c r="EZ217" s="105"/>
      <c r="FA217" s="105"/>
      <c r="FB217" s="105"/>
      <c r="FC217" s="105"/>
      <c r="FD217" s="105"/>
      <c r="FE217" s="105"/>
      <c r="FF217" s="105"/>
      <c r="FG217" s="105"/>
      <c r="FH217" s="105"/>
      <c r="FI217" s="105"/>
      <c r="FJ217" s="105"/>
      <c r="FK217" s="105"/>
      <c r="FL217" s="105"/>
    </row>
    <row r="218" spans="11:168">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c r="AS218" s="105"/>
      <c r="AT218" s="105"/>
      <c r="AU218" s="105"/>
      <c r="AV218" s="105"/>
      <c r="AW218" s="105"/>
      <c r="AX218" s="105"/>
      <c r="AY218" s="105"/>
      <c r="AZ218" s="105"/>
      <c r="BA218" s="105"/>
      <c r="BB218" s="105"/>
      <c r="BC218" s="105"/>
      <c r="BD218" s="105"/>
      <c r="BE218" s="105"/>
      <c r="BF218" s="105"/>
      <c r="BG218" s="105"/>
      <c r="BH218" s="105"/>
      <c r="BI218" s="105"/>
      <c r="BJ218" s="105"/>
      <c r="BK218" s="105"/>
      <c r="BL218" s="105"/>
      <c r="BM218" s="105"/>
      <c r="BN218" s="105"/>
      <c r="BO218" s="105"/>
      <c r="BP218" s="105"/>
      <c r="BQ218" s="105"/>
      <c r="BR218" s="105"/>
      <c r="BS218" s="105"/>
      <c r="BT218" s="105"/>
      <c r="BU218" s="105"/>
      <c r="BV218" s="105"/>
      <c r="BW218" s="105"/>
      <c r="BX218" s="105"/>
      <c r="BY218" s="105"/>
      <c r="BZ218" s="105"/>
      <c r="CA218" s="105"/>
      <c r="CB218" s="105"/>
      <c r="CC218" s="105"/>
      <c r="CD218" s="105"/>
      <c r="CE218" s="105"/>
      <c r="CF218" s="105"/>
      <c r="CG218" s="105"/>
      <c r="CH218" s="105"/>
      <c r="CI218" s="105"/>
      <c r="CJ218" s="105"/>
      <c r="CK218" s="105"/>
      <c r="CL218" s="105"/>
      <c r="CM218" s="105"/>
      <c r="CN218" s="105"/>
      <c r="CO218" s="105"/>
      <c r="CP218" s="105"/>
      <c r="CQ218" s="105"/>
      <c r="CR218" s="105"/>
      <c r="CS218" s="105"/>
      <c r="CT218" s="105"/>
      <c r="CU218" s="105"/>
      <c r="CV218" s="105"/>
      <c r="CW218" s="105"/>
      <c r="CX218" s="105"/>
      <c r="CY218" s="105"/>
      <c r="CZ218" s="105"/>
      <c r="DA218" s="105"/>
      <c r="DB218" s="105"/>
      <c r="DC218" s="105"/>
      <c r="DD218" s="105"/>
      <c r="DE218" s="105"/>
      <c r="DF218" s="105"/>
      <c r="DG218" s="105"/>
      <c r="DH218" s="105"/>
      <c r="DI218" s="105"/>
      <c r="DJ218" s="105"/>
      <c r="DK218" s="105"/>
      <c r="DL218" s="105"/>
      <c r="DM218" s="105"/>
      <c r="DN218" s="105"/>
      <c r="DO218" s="105"/>
      <c r="DP218" s="105"/>
      <c r="DQ218" s="105"/>
      <c r="DR218" s="105"/>
      <c r="DS218" s="105"/>
      <c r="DT218" s="105"/>
      <c r="DU218" s="105"/>
      <c r="DV218" s="105"/>
      <c r="DW218" s="105"/>
      <c r="DX218" s="105"/>
      <c r="DY218" s="105"/>
      <c r="DZ218" s="105"/>
      <c r="EA218" s="105"/>
      <c r="EB218" s="105"/>
      <c r="EC218" s="105"/>
      <c r="ED218" s="105"/>
      <c r="EE218" s="105"/>
      <c r="EF218" s="105"/>
      <c r="EG218" s="105"/>
      <c r="EH218" s="105"/>
      <c r="EI218" s="105"/>
      <c r="EJ218" s="105"/>
      <c r="EK218" s="105"/>
      <c r="EL218" s="105"/>
      <c r="EM218" s="105"/>
      <c r="EN218" s="105"/>
      <c r="EO218" s="105"/>
      <c r="EP218" s="105"/>
      <c r="EQ218" s="105"/>
      <c r="ER218" s="105"/>
      <c r="ES218" s="105"/>
      <c r="ET218" s="105"/>
      <c r="EU218" s="105"/>
      <c r="EV218" s="105"/>
      <c r="EW218" s="105"/>
      <c r="EX218" s="105"/>
      <c r="EY218" s="105"/>
      <c r="EZ218" s="105"/>
      <c r="FA218" s="105"/>
      <c r="FB218" s="105"/>
      <c r="FC218" s="105"/>
      <c r="FD218" s="105"/>
      <c r="FE218" s="105"/>
      <c r="FF218" s="105"/>
      <c r="FG218" s="105"/>
      <c r="FH218" s="105"/>
      <c r="FI218" s="105"/>
      <c r="FJ218" s="105"/>
      <c r="FK218" s="105"/>
      <c r="FL218" s="105"/>
    </row>
    <row r="219" spans="11:168">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c r="AU219" s="105"/>
      <c r="AV219" s="105"/>
      <c r="AW219" s="105"/>
      <c r="AX219" s="105"/>
      <c r="AY219" s="105"/>
      <c r="AZ219" s="105"/>
      <c r="BA219" s="105"/>
      <c r="BB219" s="105"/>
      <c r="BC219" s="105"/>
      <c r="BD219" s="105"/>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5"/>
      <c r="CB219" s="105"/>
      <c r="CC219" s="105"/>
      <c r="CD219" s="105"/>
      <c r="CE219" s="105"/>
      <c r="CF219" s="105"/>
      <c r="CG219" s="105"/>
      <c r="CH219" s="105"/>
      <c r="CI219" s="105"/>
      <c r="CJ219" s="105"/>
      <c r="CK219" s="105"/>
      <c r="CL219" s="105"/>
      <c r="CM219" s="105"/>
      <c r="CN219" s="105"/>
      <c r="CO219" s="105"/>
      <c r="CP219" s="105"/>
      <c r="CQ219" s="105"/>
      <c r="CR219" s="105"/>
      <c r="CS219" s="105"/>
      <c r="CT219" s="105"/>
      <c r="CU219" s="105"/>
      <c r="CV219" s="105"/>
      <c r="CW219" s="105"/>
      <c r="CX219" s="105"/>
      <c r="CY219" s="105"/>
      <c r="CZ219" s="105"/>
      <c r="DA219" s="105"/>
      <c r="DB219" s="105"/>
      <c r="DC219" s="105"/>
      <c r="DD219" s="105"/>
      <c r="DE219" s="105"/>
      <c r="DF219" s="105"/>
      <c r="DG219" s="105"/>
      <c r="DH219" s="105"/>
      <c r="DI219" s="105"/>
      <c r="DJ219" s="105"/>
      <c r="DK219" s="105"/>
      <c r="DL219" s="105"/>
      <c r="DM219" s="105"/>
      <c r="DN219" s="105"/>
      <c r="DO219" s="105"/>
      <c r="DP219" s="105"/>
      <c r="DQ219" s="105"/>
      <c r="DR219" s="105"/>
      <c r="DS219" s="105"/>
      <c r="DT219" s="105"/>
      <c r="DU219" s="105"/>
      <c r="DV219" s="105"/>
      <c r="DW219" s="105"/>
      <c r="DX219" s="105"/>
      <c r="DY219" s="105"/>
      <c r="DZ219" s="105"/>
      <c r="EA219" s="105"/>
      <c r="EB219" s="105"/>
      <c r="EC219" s="105"/>
      <c r="ED219" s="105"/>
      <c r="EE219" s="105"/>
      <c r="EF219" s="105"/>
      <c r="EG219" s="105"/>
      <c r="EH219" s="105"/>
      <c r="EI219" s="105"/>
      <c r="EJ219" s="105"/>
      <c r="EK219" s="105"/>
      <c r="EL219" s="105"/>
      <c r="EM219" s="105"/>
      <c r="EN219" s="105"/>
      <c r="EO219" s="105"/>
      <c r="EP219" s="105"/>
      <c r="EQ219" s="105"/>
      <c r="ER219" s="105"/>
      <c r="ES219" s="105"/>
      <c r="ET219" s="105"/>
      <c r="EU219" s="105"/>
      <c r="EV219" s="105"/>
      <c r="EW219" s="105"/>
      <c r="EX219" s="105"/>
      <c r="EY219" s="105"/>
      <c r="EZ219" s="105"/>
      <c r="FA219" s="105"/>
      <c r="FB219" s="105"/>
      <c r="FC219" s="105"/>
      <c r="FD219" s="105"/>
      <c r="FE219" s="105"/>
      <c r="FF219" s="105"/>
      <c r="FG219" s="105"/>
      <c r="FH219" s="105"/>
      <c r="FI219" s="105"/>
      <c r="FJ219" s="105"/>
      <c r="FK219" s="105"/>
      <c r="FL219" s="105"/>
    </row>
    <row r="220" spans="11:168">
      <c r="K220" s="105"/>
      <c r="L220" s="105"/>
      <c r="M220" s="105"/>
      <c r="N220" s="105"/>
      <c r="O220" s="105"/>
      <c r="P220" s="105"/>
      <c r="Q220" s="105"/>
      <c r="R220" s="105"/>
      <c r="S220" s="105"/>
      <c r="T220" s="105"/>
      <c r="U220" s="105"/>
      <c r="V220" s="105"/>
      <c r="W220" s="105"/>
      <c r="X220" s="105"/>
      <c r="Y220" s="105"/>
      <c r="Z220" s="105"/>
      <c r="AA220" s="105"/>
      <c r="AB220" s="105"/>
      <c r="AC220" s="105"/>
      <c r="AD220" s="105"/>
      <c r="AE220" s="105"/>
      <c r="AF220" s="105"/>
      <c r="AG220" s="105"/>
      <c r="AH220" s="105"/>
      <c r="AI220" s="105"/>
      <c r="AJ220" s="105"/>
      <c r="AK220" s="105"/>
      <c r="AL220" s="105"/>
      <c r="AM220" s="105"/>
      <c r="AN220" s="105"/>
      <c r="AO220" s="105"/>
      <c r="AP220" s="105"/>
      <c r="AQ220" s="105"/>
      <c r="AR220" s="105"/>
      <c r="AS220" s="105"/>
      <c r="AT220" s="105"/>
      <c r="AU220" s="105"/>
      <c r="AV220" s="105"/>
      <c r="AW220" s="105"/>
      <c r="AX220" s="105"/>
      <c r="AY220" s="105"/>
      <c r="AZ220" s="105"/>
      <c r="BA220" s="105"/>
      <c r="BB220" s="105"/>
      <c r="BC220" s="105"/>
      <c r="BD220" s="105"/>
      <c r="BE220" s="105"/>
      <c r="BF220" s="105"/>
      <c r="BG220" s="105"/>
      <c r="BH220" s="105"/>
      <c r="BI220" s="105"/>
      <c r="BJ220" s="105"/>
      <c r="BK220" s="105"/>
      <c r="BL220" s="105"/>
      <c r="BM220" s="105"/>
      <c r="BN220" s="105"/>
      <c r="BO220" s="105"/>
      <c r="BP220" s="105"/>
      <c r="BQ220" s="105"/>
      <c r="BR220" s="105"/>
      <c r="BS220" s="105"/>
      <c r="BT220" s="105"/>
      <c r="BU220" s="105"/>
      <c r="BV220" s="105"/>
      <c r="BW220" s="105"/>
      <c r="BX220" s="105"/>
      <c r="BY220" s="105"/>
      <c r="BZ220" s="105"/>
      <c r="CA220" s="105"/>
      <c r="CB220" s="105"/>
      <c r="CC220" s="105"/>
      <c r="CD220" s="105"/>
      <c r="CE220" s="105"/>
      <c r="CF220" s="105"/>
      <c r="CG220" s="105"/>
      <c r="CH220" s="105"/>
      <c r="CI220" s="105"/>
      <c r="CJ220" s="105"/>
      <c r="CK220" s="105"/>
      <c r="CL220" s="105"/>
      <c r="CM220" s="105"/>
      <c r="CN220" s="105"/>
      <c r="CO220" s="105"/>
      <c r="CP220" s="105"/>
      <c r="CQ220" s="105"/>
      <c r="CR220" s="105"/>
      <c r="CS220" s="105"/>
      <c r="CT220" s="105"/>
      <c r="CU220" s="105"/>
      <c r="CV220" s="105"/>
      <c r="CW220" s="105"/>
      <c r="CX220" s="105"/>
      <c r="CY220" s="105"/>
      <c r="CZ220" s="105"/>
      <c r="DA220" s="105"/>
      <c r="DB220" s="105"/>
      <c r="DC220" s="105"/>
      <c r="DD220" s="105"/>
      <c r="DE220" s="105"/>
      <c r="DF220" s="105"/>
      <c r="DG220" s="105"/>
      <c r="DH220" s="105"/>
      <c r="DI220" s="105"/>
      <c r="DJ220" s="105"/>
      <c r="DK220" s="105"/>
      <c r="DL220" s="105"/>
      <c r="DM220" s="105"/>
      <c r="DN220" s="105"/>
      <c r="DO220" s="105"/>
      <c r="DP220" s="105"/>
      <c r="DQ220" s="105"/>
      <c r="DR220" s="105"/>
      <c r="DS220" s="105"/>
      <c r="DT220" s="105"/>
      <c r="DU220" s="105"/>
      <c r="DV220" s="105"/>
      <c r="DW220" s="105"/>
      <c r="DX220" s="105"/>
      <c r="DY220" s="105"/>
      <c r="DZ220" s="105"/>
      <c r="EA220" s="105"/>
      <c r="EB220" s="105"/>
      <c r="EC220" s="105"/>
      <c r="ED220" s="105"/>
      <c r="EE220" s="105"/>
      <c r="EF220" s="105"/>
      <c r="EG220" s="105"/>
      <c r="EH220" s="105"/>
      <c r="EI220" s="105"/>
      <c r="EJ220" s="105"/>
      <c r="EK220" s="105"/>
      <c r="EL220" s="105"/>
      <c r="EM220" s="105"/>
      <c r="EN220" s="105"/>
      <c r="EO220" s="105"/>
      <c r="EP220" s="105"/>
      <c r="EQ220" s="105"/>
      <c r="ER220" s="105"/>
      <c r="ES220" s="105"/>
      <c r="ET220" s="105"/>
      <c r="EU220" s="105"/>
      <c r="EV220" s="105"/>
      <c r="EW220" s="105"/>
      <c r="EX220" s="105"/>
      <c r="EY220" s="105"/>
      <c r="EZ220" s="105"/>
      <c r="FA220" s="105"/>
      <c r="FB220" s="105"/>
      <c r="FC220" s="105"/>
      <c r="FD220" s="105"/>
      <c r="FE220" s="105"/>
      <c r="FF220" s="105"/>
      <c r="FG220" s="105"/>
      <c r="FH220" s="105"/>
      <c r="FI220" s="105"/>
      <c r="FJ220" s="105"/>
      <c r="FK220" s="105"/>
      <c r="FL220" s="105"/>
    </row>
    <row r="221" spans="11:168">
      <c r="K221" s="105"/>
      <c r="L221" s="105"/>
      <c r="M221" s="105"/>
      <c r="N221" s="105"/>
      <c r="O221" s="105"/>
      <c r="P221" s="105"/>
      <c r="Q221" s="105"/>
      <c r="R221" s="105"/>
      <c r="S221" s="105"/>
      <c r="T221" s="105"/>
      <c r="U221" s="105"/>
      <c r="V221" s="105"/>
      <c r="W221" s="105"/>
      <c r="X221" s="105"/>
      <c r="Y221" s="105"/>
      <c r="Z221" s="105"/>
      <c r="AA221" s="105"/>
      <c r="AB221" s="105"/>
      <c r="AC221" s="105"/>
      <c r="AD221" s="105"/>
      <c r="AE221" s="105"/>
      <c r="AF221" s="105"/>
      <c r="AG221" s="105"/>
      <c r="AH221" s="105"/>
      <c r="AI221" s="105"/>
      <c r="AJ221" s="105"/>
      <c r="AK221" s="105"/>
      <c r="AL221" s="105"/>
      <c r="AM221" s="105"/>
      <c r="AN221" s="105"/>
      <c r="AO221" s="105"/>
      <c r="AP221" s="105"/>
      <c r="AQ221" s="105"/>
      <c r="AR221" s="105"/>
      <c r="AS221" s="105"/>
      <c r="AT221" s="105"/>
      <c r="AU221" s="105"/>
      <c r="AV221" s="105"/>
      <c r="AW221" s="105"/>
      <c r="AX221" s="105"/>
      <c r="AY221" s="105"/>
      <c r="AZ221" s="105"/>
      <c r="BA221" s="105"/>
      <c r="BB221" s="105"/>
      <c r="BC221" s="105"/>
      <c r="BD221" s="105"/>
      <c r="BE221" s="105"/>
      <c r="BF221" s="105"/>
      <c r="BG221" s="105"/>
      <c r="BH221" s="105"/>
      <c r="BI221" s="105"/>
      <c r="BJ221" s="105"/>
      <c r="BK221" s="105"/>
      <c r="BL221" s="105"/>
      <c r="BM221" s="105"/>
      <c r="BN221" s="105"/>
      <c r="BO221" s="105"/>
      <c r="BP221" s="105"/>
      <c r="BQ221" s="105"/>
      <c r="BR221" s="105"/>
      <c r="BS221" s="105"/>
      <c r="BT221" s="105"/>
      <c r="BU221" s="105"/>
      <c r="BV221" s="105"/>
      <c r="BW221" s="105"/>
      <c r="BX221" s="105"/>
      <c r="BY221" s="105"/>
      <c r="BZ221" s="105"/>
      <c r="CA221" s="105"/>
      <c r="CB221" s="105"/>
      <c r="CC221" s="105"/>
      <c r="CD221" s="105"/>
      <c r="CE221" s="105"/>
      <c r="CF221" s="105"/>
      <c r="CG221" s="105"/>
      <c r="CH221" s="105"/>
      <c r="CI221" s="105"/>
      <c r="CJ221" s="105"/>
      <c r="CK221" s="105"/>
      <c r="CL221" s="105"/>
      <c r="CM221" s="105"/>
      <c r="CN221" s="105"/>
      <c r="CO221" s="105"/>
      <c r="CP221" s="105"/>
      <c r="CQ221" s="105"/>
      <c r="CR221" s="105"/>
      <c r="CS221" s="105"/>
      <c r="CT221" s="105"/>
      <c r="CU221" s="105"/>
      <c r="CV221" s="105"/>
      <c r="CW221" s="105"/>
      <c r="CX221" s="105"/>
      <c r="CY221" s="105"/>
      <c r="CZ221" s="105"/>
      <c r="DA221" s="105"/>
      <c r="DB221" s="105"/>
      <c r="DC221" s="105"/>
      <c r="DD221" s="105"/>
      <c r="DE221" s="105"/>
      <c r="DF221" s="105"/>
      <c r="DG221" s="105"/>
      <c r="DH221" s="105"/>
      <c r="DI221" s="105"/>
      <c r="DJ221" s="105"/>
      <c r="DK221" s="105"/>
      <c r="DL221" s="105"/>
      <c r="DM221" s="105"/>
      <c r="DN221" s="105"/>
      <c r="DO221" s="105"/>
      <c r="DP221" s="105"/>
      <c r="DQ221" s="105"/>
      <c r="DR221" s="105"/>
      <c r="DS221" s="105"/>
      <c r="DT221" s="105"/>
      <c r="DU221" s="105"/>
      <c r="DV221" s="105"/>
      <c r="DW221" s="105"/>
      <c r="DX221" s="105"/>
      <c r="DY221" s="105"/>
      <c r="DZ221" s="105"/>
      <c r="EA221" s="105"/>
      <c r="EB221" s="105"/>
      <c r="EC221" s="105"/>
      <c r="ED221" s="105"/>
      <c r="EE221" s="105"/>
      <c r="EF221" s="105"/>
      <c r="EG221" s="105"/>
      <c r="EH221" s="105"/>
      <c r="EI221" s="105"/>
      <c r="EJ221" s="105"/>
      <c r="EK221" s="105"/>
      <c r="EL221" s="105"/>
      <c r="EM221" s="105"/>
      <c r="EN221" s="105"/>
      <c r="EO221" s="105"/>
      <c r="EP221" s="105"/>
      <c r="EQ221" s="105"/>
      <c r="ER221" s="105"/>
      <c r="ES221" s="105"/>
      <c r="ET221" s="105"/>
      <c r="EU221" s="105"/>
      <c r="EV221" s="105"/>
      <c r="EW221" s="105"/>
      <c r="EX221" s="105"/>
      <c r="EY221" s="105"/>
      <c r="EZ221" s="105"/>
      <c r="FA221" s="105"/>
      <c r="FB221" s="105"/>
      <c r="FC221" s="105"/>
      <c r="FD221" s="105"/>
      <c r="FE221" s="105"/>
      <c r="FF221" s="105"/>
      <c r="FG221" s="105"/>
      <c r="FH221" s="105"/>
      <c r="FI221" s="105"/>
      <c r="FJ221" s="105"/>
      <c r="FK221" s="105"/>
      <c r="FL221" s="105"/>
    </row>
    <row r="222" spans="11:168">
      <c r="K222" s="105"/>
      <c r="L222" s="105"/>
      <c r="M222" s="105"/>
      <c r="N222" s="105"/>
      <c r="O222" s="105"/>
      <c r="P222" s="105"/>
      <c r="Q222" s="105"/>
      <c r="R222" s="105"/>
      <c r="S222" s="105"/>
      <c r="T222" s="105"/>
      <c r="U222" s="105"/>
      <c r="V222" s="105"/>
      <c r="W222" s="105"/>
      <c r="X222" s="105"/>
      <c r="Y222" s="105"/>
      <c r="Z222" s="105"/>
      <c r="AA222" s="105"/>
      <c r="AB222" s="105"/>
      <c r="AC222" s="105"/>
      <c r="AD222" s="105"/>
      <c r="AE222" s="105"/>
      <c r="AF222" s="105"/>
      <c r="AG222" s="105"/>
      <c r="AH222" s="105"/>
      <c r="AI222" s="105"/>
      <c r="AJ222" s="105"/>
      <c r="AK222" s="105"/>
      <c r="AL222" s="105"/>
      <c r="AM222" s="105"/>
      <c r="AN222" s="105"/>
      <c r="AO222" s="105"/>
      <c r="AP222" s="105"/>
      <c r="AQ222" s="105"/>
      <c r="AR222" s="105"/>
      <c r="AS222" s="105"/>
      <c r="AT222" s="105"/>
      <c r="AU222" s="105"/>
      <c r="AV222" s="105"/>
      <c r="AW222" s="105"/>
      <c r="AX222" s="105"/>
      <c r="AY222" s="105"/>
      <c r="AZ222" s="105"/>
      <c r="BA222" s="105"/>
      <c r="BB222" s="105"/>
      <c r="BC222" s="105"/>
      <c r="BD222" s="105"/>
      <c r="BE222" s="105"/>
      <c r="BF222" s="105"/>
      <c r="BG222" s="105"/>
      <c r="BH222" s="105"/>
      <c r="BI222" s="105"/>
      <c r="BJ222" s="105"/>
      <c r="BK222" s="105"/>
      <c r="BL222" s="105"/>
      <c r="BM222" s="105"/>
      <c r="BN222" s="105"/>
      <c r="BO222" s="105"/>
      <c r="BP222" s="105"/>
      <c r="BQ222" s="105"/>
      <c r="BR222" s="105"/>
      <c r="BS222" s="105"/>
      <c r="BT222" s="105"/>
      <c r="BU222" s="105"/>
      <c r="BV222" s="105"/>
      <c r="BW222" s="105"/>
      <c r="BX222" s="105"/>
      <c r="BY222" s="105"/>
      <c r="BZ222" s="105"/>
      <c r="CA222" s="105"/>
      <c r="CB222" s="105"/>
      <c r="CC222" s="105"/>
      <c r="CD222" s="105"/>
      <c r="CE222" s="105"/>
      <c r="CF222" s="105"/>
      <c r="CG222" s="105"/>
      <c r="CH222" s="105"/>
      <c r="CI222" s="105"/>
      <c r="CJ222" s="105"/>
      <c r="CK222" s="105"/>
      <c r="CL222" s="105"/>
      <c r="CM222" s="105"/>
      <c r="CN222" s="105"/>
      <c r="CO222" s="105"/>
      <c r="CP222" s="105"/>
      <c r="CQ222" s="105"/>
      <c r="CR222" s="105"/>
      <c r="CS222" s="105"/>
      <c r="CT222" s="105"/>
      <c r="CU222" s="105"/>
      <c r="CV222" s="105"/>
      <c r="CW222" s="105"/>
      <c r="CX222" s="105"/>
      <c r="CY222" s="105"/>
      <c r="CZ222" s="105"/>
      <c r="DA222" s="105"/>
      <c r="DB222" s="105"/>
      <c r="DC222" s="105"/>
      <c r="DD222" s="105"/>
      <c r="DE222" s="105"/>
      <c r="DF222" s="105"/>
      <c r="DG222" s="105"/>
      <c r="DH222" s="105"/>
      <c r="DI222" s="105"/>
      <c r="DJ222" s="105"/>
      <c r="DK222" s="105"/>
      <c r="DL222" s="105"/>
      <c r="DM222" s="105"/>
      <c r="DN222" s="105"/>
      <c r="DO222" s="105"/>
      <c r="DP222" s="105"/>
      <c r="DQ222" s="105"/>
      <c r="DR222" s="105"/>
      <c r="DS222" s="105"/>
      <c r="DT222" s="105"/>
      <c r="DU222" s="105"/>
      <c r="DV222" s="105"/>
      <c r="DW222" s="105"/>
      <c r="DX222" s="105"/>
      <c r="DY222" s="105"/>
      <c r="DZ222" s="105"/>
      <c r="EA222" s="105"/>
      <c r="EB222" s="105"/>
      <c r="EC222" s="105"/>
      <c r="ED222" s="105"/>
      <c r="EE222" s="105"/>
      <c r="EF222" s="105"/>
      <c r="EG222" s="105"/>
      <c r="EH222" s="105"/>
      <c r="EI222" s="105"/>
      <c r="EJ222" s="105"/>
      <c r="EK222" s="105"/>
      <c r="EL222" s="105"/>
      <c r="EM222" s="105"/>
      <c r="EN222" s="105"/>
      <c r="EO222" s="105"/>
      <c r="EP222" s="105"/>
      <c r="EQ222" s="105"/>
      <c r="ER222" s="105"/>
      <c r="ES222" s="105"/>
      <c r="ET222" s="105"/>
      <c r="EU222" s="105"/>
      <c r="EV222" s="105"/>
      <c r="EW222" s="105"/>
      <c r="EX222" s="105"/>
      <c r="EY222" s="105"/>
      <c r="EZ222" s="105"/>
      <c r="FA222" s="105"/>
      <c r="FB222" s="105"/>
      <c r="FC222" s="105"/>
      <c r="FD222" s="105"/>
      <c r="FE222" s="105"/>
      <c r="FF222" s="105"/>
      <c r="FG222" s="105"/>
      <c r="FH222" s="105"/>
      <c r="FI222" s="105"/>
      <c r="FJ222" s="105"/>
      <c r="FK222" s="105"/>
      <c r="FL222" s="105"/>
    </row>
    <row r="223" spans="11:168">
      <c r="K223" s="105"/>
      <c r="L223" s="105"/>
      <c r="M223" s="105"/>
      <c r="N223" s="105"/>
      <c r="O223" s="105"/>
      <c r="P223" s="105"/>
      <c r="Q223" s="105"/>
      <c r="R223" s="105"/>
      <c r="S223" s="105"/>
      <c r="T223" s="105"/>
      <c r="U223" s="105"/>
      <c r="V223" s="105"/>
      <c r="W223" s="105"/>
      <c r="X223" s="105"/>
      <c r="Y223" s="105"/>
      <c r="Z223" s="105"/>
      <c r="AA223" s="105"/>
      <c r="AB223" s="105"/>
      <c r="AC223" s="105"/>
      <c r="AD223" s="105"/>
      <c r="AE223" s="105"/>
      <c r="AF223" s="105"/>
      <c r="AG223" s="105"/>
      <c r="AH223" s="105"/>
      <c r="AI223" s="105"/>
      <c r="AJ223" s="105"/>
      <c r="AK223" s="105"/>
      <c r="AL223" s="105"/>
      <c r="AM223" s="105"/>
      <c r="AN223" s="105"/>
      <c r="AO223" s="105"/>
      <c r="AP223" s="105"/>
      <c r="AQ223" s="105"/>
      <c r="AR223" s="105"/>
      <c r="AS223" s="105"/>
      <c r="AT223" s="105"/>
      <c r="AU223" s="105"/>
      <c r="AV223" s="105"/>
      <c r="AW223" s="105"/>
      <c r="AX223" s="105"/>
      <c r="AY223" s="105"/>
      <c r="AZ223" s="105"/>
      <c r="BA223" s="105"/>
      <c r="BB223" s="105"/>
      <c r="BC223" s="105"/>
      <c r="BD223" s="105"/>
      <c r="BE223" s="105"/>
      <c r="BF223" s="105"/>
      <c r="BG223" s="105"/>
      <c r="BH223" s="105"/>
      <c r="BI223" s="105"/>
      <c r="BJ223" s="105"/>
      <c r="BK223" s="105"/>
      <c r="BL223" s="105"/>
      <c r="BM223" s="105"/>
      <c r="BN223" s="105"/>
      <c r="BO223" s="105"/>
      <c r="BP223" s="105"/>
      <c r="BQ223" s="105"/>
      <c r="BR223" s="105"/>
      <c r="BS223" s="105"/>
      <c r="BT223" s="105"/>
      <c r="BU223" s="105"/>
      <c r="BV223" s="105"/>
      <c r="BW223" s="105"/>
      <c r="BX223" s="105"/>
      <c r="BY223" s="105"/>
      <c r="BZ223" s="105"/>
      <c r="CA223" s="105"/>
      <c r="CB223" s="105"/>
      <c r="CC223" s="105"/>
      <c r="CD223" s="105"/>
      <c r="CE223" s="105"/>
      <c r="CF223" s="105"/>
      <c r="CG223" s="105"/>
      <c r="CH223" s="105"/>
      <c r="CI223" s="105"/>
      <c r="CJ223" s="105"/>
      <c r="CK223" s="105"/>
      <c r="CL223" s="105"/>
      <c r="CM223" s="105"/>
      <c r="CN223" s="105"/>
      <c r="CO223" s="105"/>
      <c r="CP223" s="105"/>
      <c r="CQ223" s="105"/>
      <c r="CR223" s="105"/>
      <c r="CS223" s="105"/>
      <c r="CT223" s="105"/>
      <c r="CU223" s="105"/>
      <c r="CV223" s="105"/>
      <c r="CW223" s="105"/>
      <c r="CX223" s="105"/>
      <c r="CY223" s="105"/>
      <c r="CZ223" s="105"/>
      <c r="DA223" s="105"/>
      <c r="DB223" s="105"/>
      <c r="DC223" s="105"/>
      <c r="DD223" s="105"/>
      <c r="DE223" s="105"/>
      <c r="DF223" s="105"/>
      <c r="DG223" s="105"/>
      <c r="DH223" s="105"/>
      <c r="DI223" s="105"/>
      <c r="DJ223" s="105"/>
      <c r="DK223" s="105"/>
      <c r="DL223" s="105"/>
      <c r="DM223" s="105"/>
      <c r="DN223" s="105"/>
      <c r="DO223" s="105"/>
      <c r="DP223" s="105"/>
      <c r="DQ223" s="105"/>
      <c r="DR223" s="105"/>
      <c r="DS223" s="105"/>
      <c r="DT223" s="105"/>
      <c r="DU223" s="105"/>
      <c r="DV223" s="105"/>
      <c r="DW223" s="105"/>
      <c r="DX223" s="105"/>
      <c r="DY223" s="105"/>
      <c r="DZ223" s="105"/>
      <c r="EA223" s="105"/>
      <c r="EB223" s="105"/>
      <c r="EC223" s="105"/>
      <c r="ED223" s="105"/>
      <c r="EE223" s="105"/>
      <c r="EF223" s="105"/>
      <c r="EG223" s="105"/>
      <c r="EH223" s="105"/>
      <c r="EI223" s="105"/>
      <c r="EJ223" s="105"/>
      <c r="EK223" s="105"/>
      <c r="EL223" s="105"/>
      <c r="EM223" s="105"/>
      <c r="EN223" s="105"/>
      <c r="EO223" s="105"/>
      <c r="EP223" s="105"/>
      <c r="EQ223" s="105"/>
      <c r="ER223" s="105"/>
      <c r="ES223" s="105"/>
      <c r="ET223" s="105"/>
      <c r="EU223" s="105"/>
      <c r="EV223" s="105"/>
      <c r="EW223" s="105"/>
      <c r="EX223" s="105"/>
      <c r="EY223" s="105"/>
      <c r="EZ223" s="105"/>
      <c r="FA223" s="105"/>
      <c r="FB223" s="105"/>
      <c r="FC223" s="105"/>
      <c r="FD223" s="105"/>
      <c r="FE223" s="105"/>
      <c r="FF223" s="105"/>
      <c r="FG223" s="105"/>
      <c r="FH223" s="105"/>
      <c r="FI223" s="105"/>
      <c r="FJ223" s="105"/>
      <c r="FK223" s="105"/>
      <c r="FL223" s="105"/>
    </row>
    <row r="224" spans="11:168">
      <c r="K224" s="105"/>
      <c r="L224" s="105"/>
      <c r="M224" s="105"/>
      <c r="N224" s="105"/>
      <c r="O224" s="105"/>
      <c r="P224" s="105"/>
      <c r="Q224" s="105"/>
      <c r="R224" s="105"/>
      <c r="S224" s="105"/>
      <c r="T224" s="105"/>
      <c r="U224" s="105"/>
      <c r="V224" s="105"/>
      <c r="W224" s="105"/>
      <c r="X224" s="105"/>
      <c r="Y224" s="105"/>
      <c r="Z224" s="105"/>
      <c r="AA224" s="105"/>
      <c r="AB224" s="105"/>
      <c r="AC224" s="105"/>
      <c r="AD224" s="105"/>
      <c r="AE224" s="105"/>
      <c r="AF224" s="105"/>
      <c r="AG224" s="105"/>
      <c r="AH224" s="105"/>
      <c r="AI224" s="105"/>
      <c r="AJ224" s="105"/>
      <c r="AK224" s="105"/>
      <c r="AL224" s="105"/>
      <c r="AM224" s="105"/>
      <c r="AN224" s="105"/>
      <c r="AO224" s="105"/>
      <c r="AP224" s="105"/>
      <c r="AQ224" s="105"/>
      <c r="AR224" s="105"/>
      <c r="AS224" s="105"/>
      <c r="AT224" s="105"/>
      <c r="AU224" s="105"/>
      <c r="AV224" s="105"/>
      <c r="AW224" s="105"/>
      <c r="AX224" s="105"/>
      <c r="AY224" s="105"/>
      <c r="AZ224" s="105"/>
      <c r="BA224" s="105"/>
      <c r="BB224" s="105"/>
      <c r="BC224" s="105"/>
      <c r="BD224" s="105"/>
      <c r="BE224" s="105"/>
      <c r="BF224" s="105"/>
      <c r="BG224" s="105"/>
      <c r="BH224" s="105"/>
      <c r="BI224" s="105"/>
      <c r="BJ224" s="105"/>
      <c r="BK224" s="105"/>
      <c r="BL224" s="105"/>
      <c r="BM224" s="105"/>
      <c r="BN224" s="105"/>
      <c r="BO224" s="105"/>
      <c r="BP224" s="105"/>
      <c r="BQ224" s="105"/>
      <c r="BR224" s="105"/>
      <c r="BS224" s="105"/>
      <c r="BT224" s="105"/>
      <c r="BU224" s="105"/>
      <c r="BV224" s="105"/>
      <c r="BW224" s="105"/>
      <c r="BX224" s="105"/>
      <c r="BY224" s="105"/>
      <c r="BZ224" s="105"/>
      <c r="CA224" s="105"/>
      <c r="CB224" s="105"/>
      <c r="CC224" s="105"/>
      <c r="CD224" s="105"/>
      <c r="CE224" s="105"/>
      <c r="CF224" s="105"/>
      <c r="CG224" s="105"/>
      <c r="CH224" s="105"/>
      <c r="CI224" s="105"/>
      <c r="CJ224" s="105"/>
      <c r="CK224" s="105"/>
      <c r="CL224" s="105"/>
      <c r="CM224" s="105"/>
      <c r="CN224" s="105"/>
      <c r="CO224" s="105"/>
      <c r="CP224" s="105"/>
      <c r="CQ224" s="105"/>
      <c r="CR224" s="105"/>
      <c r="CS224" s="105"/>
      <c r="CT224" s="105"/>
      <c r="CU224" s="105"/>
      <c r="CV224" s="105"/>
      <c r="CW224" s="105"/>
      <c r="CX224" s="105"/>
      <c r="CY224" s="105"/>
      <c r="CZ224" s="105"/>
      <c r="DA224" s="105"/>
      <c r="DB224" s="105"/>
      <c r="DC224" s="105"/>
      <c r="DD224" s="105"/>
      <c r="DE224" s="105"/>
      <c r="DF224" s="105"/>
      <c r="DG224" s="105"/>
      <c r="DH224" s="105"/>
      <c r="DI224" s="105"/>
      <c r="DJ224" s="105"/>
      <c r="DK224" s="105"/>
      <c r="DL224" s="105"/>
      <c r="DM224" s="105"/>
      <c r="DN224" s="105"/>
      <c r="DO224" s="105"/>
      <c r="DP224" s="105"/>
      <c r="DQ224" s="105"/>
      <c r="DR224" s="105"/>
      <c r="DS224" s="105"/>
      <c r="DT224" s="105"/>
      <c r="DU224" s="105"/>
      <c r="DV224" s="105"/>
      <c r="DW224" s="105"/>
      <c r="DX224" s="105"/>
      <c r="DY224" s="105"/>
      <c r="DZ224" s="105"/>
      <c r="EA224" s="105"/>
      <c r="EB224" s="105"/>
      <c r="EC224" s="105"/>
      <c r="ED224" s="105"/>
      <c r="EE224" s="105"/>
      <c r="EF224" s="105"/>
      <c r="EG224" s="105"/>
      <c r="EH224" s="105"/>
      <c r="EI224" s="105"/>
      <c r="EJ224" s="105"/>
      <c r="EK224" s="105"/>
      <c r="EL224" s="105"/>
      <c r="EM224" s="105"/>
      <c r="EN224" s="105"/>
      <c r="EO224" s="105"/>
      <c r="EP224" s="105"/>
      <c r="EQ224" s="105"/>
      <c r="ER224" s="105"/>
      <c r="ES224" s="105"/>
      <c r="ET224" s="105"/>
      <c r="EU224" s="105"/>
      <c r="EV224" s="105"/>
      <c r="EW224" s="105"/>
      <c r="EX224" s="105"/>
      <c r="EY224" s="105"/>
      <c r="EZ224" s="105"/>
      <c r="FA224" s="105"/>
      <c r="FB224" s="105"/>
      <c r="FC224" s="105"/>
      <c r="FD224" s="105"/>
      <c r="FE224" s="105"/>
      <c r="FF224" s="105"/>
      <c r="FG224" s="105"/>
      <c r="FH224" s="105"/>
      <c r="FI224" s="105"/>
      <c r="FJ224" s="105"/>
      <c r="FK224" s="105"/>
      <c r="FL224" s="105"/>
    </row>
    <row r="225" spans="11:168">
      <c r="K225" s="105"/>
      <c r="L225" s="105"/>
      <c r="M225" s="105"/>
      <c r="N225" s="105"/>
      <c r="O225" s="105"/>
      <c r="P225" s="105"/>
      <c r="Q225" s="105"/>
      <c r="R225" s="105"/>
      <c r="S225" s="105"/>
      <c r="T225" s="105"/>
      <c r="U225" s="105"/>
      <c r="V225" s="105"/>
      <c r="W225" s="105"/>
      <c r="X225" s="105"/>
      <c r="Y225" s="105"/>
      <c r="Z225" s="105"/>
      <c r="AA225" s="105"/>
      <c r="AB225" s="105"/>
      <c r="AC225" s="105"/>
      <c r="AD225" s="105"/>
      <c r="AE225" s="105"/>
      <c r="AF225" s="105"/>
      <c r="AG225" s="105"/>
      <c r="AH225" s="105"/>
      <c r="AI225" s="105"/>
      <c r="AJ225" s="105"/>
      <c r="AK225" s="105"/>
      <c r="AL225" s="105"/>
      <c r="AM225" s="105"/>
      <c r="AN225" s="105"/>
      <c r="AO225" s="105"/>
      <c r="AP225" s="105"/>
      <c r="AQ225" s="105"/>
      <c r="AR225" s="105"/>
      <c r="AS225" s="105"/>
      <c r="AT225" s="105"/>
      <c r="AU225" s="105"/>
      <c r="AV225" s="105"/>
      <c r="AW225" s="105"/>
      <c r="AX225" s="105"/>
      <c r="AY225" s="105"/>
      <c r="AZ225" s="105"/>
      <c r="BA225" s="105"/>
      <c r="BB225" s="105"/>
      <c r="BC225" s="105"/>
      <c r="BD225" s="105"/>
      <c r="BE225" s="105"/>
      <c r="BF225" s="105"/>
      <c r="BG225" s="105"/>
      <c r="BH225" s="105"/>
      <c r="BI225" s="105"/>
      <c r="BJ225" s="105"/>
      <c r="BK225" s="105"/>
      <c r="BL225" s="105"/>
      <c r="BM225" s="105"/>
      <c r="BN225" s="105"/>
      <c r="BO225" s="105"/>
      <c r="BP225" s="105"/>
      <c r="BQ225" s="105"/>
      <c r="BR225" s="105"/>
      <c r="BS225" s="105"/>
      <c r="BT225" s="105"/>
      <c r="BU225" s="105"/>
      <c r="BV225" s="105"/>
      <c r="BW225" s="105"/>
      <c r="BX225" s="105"/>
      <c r="BY225" s="105"/>
      <c r="BZ225" s="105"/>
      <c r="CA225" s="105"/>
      <c r="CB225" s="105"/>
      <c r="CC225" s="105"/>
      <c r="CD225" s="105"/>
      <c r="CE225" s="105"/>
      <c r="CF225" s="105"/>
      <c r="CG225" s="105"/>
      <c r="CH225" s="105"/>
      <c r="CI225" s="105"/>
      <c r="CJ225" s="105"/>
      <c r="CK225" s="105"/>
      <c r="CL225" s="105"/>
      <c r="CM225" s="105"/>
      <c r="CN225" s="105"/>
      <c r="CO225" s="105"/>
      <c r="CP225" s="105"/>
      <c r="CQ225" s="105"/>
      <c r="CR225" s="105"/>
      <c r="CS225" s="105"/>
      <c r="CT225" s="105"/>
      <c r="CU225" s="105"/>
      <c r="CV225" s="105"/>
      <c r="CW225" s="105"/>
      <c r="CX225" s="105"/>
      <c r="CY225" s="105"/>
      <c r="CZ225" s="105"/>
      <c r="DA225" s="105"/>
      <c r="DB225" s="105"/>
      <c r="DC225" s="105"/>
      <c r="DD225" s="105"/>
      <c r="DE225" s="105"/>
      <c r="DF225" s="105"/>
      <c r="DG225" s="105"/>
      <c r="DH225" s="105"/>
      <c r="DI225" s="105"/>
      <c r="DJ225" s="105"/>
      <c r="DK225" s="105"/>
      <c r="DL225" s="105"/>
      <c r="DM225" s="105"/>
      <c r="DN225" s="105"/>
      <c r="DO225" s="105"/>
      <c r="DP225" s="105"/>
      <c r="DQ225" s="105"/>
      <c r="DR225" s="105"/>
      <c r="DS225" s="105"/>
      <c r="DT225" s="105"/>
      <c r="DU225" s="105"/>
      <c r="DV225" s="105"/>
      <c r="DW225" s="105"/>
      <c r="DX225" s="105"/>
      <c r="DY225" s="105"/>
      <c r="DZ225" s="105"/>
      <c r="EA225" s="105"/>
      <c r="EB225" s="105"/>
      <c r="EC225" s="105"/>
      <c r="ED225" s="105"/>
      <c r="EE225" s="105"/>
      <c r="EF225" s="105"/>
      <c r="EG225" s="105"/>
      <c r="EH225" s="105"/>
      <c r="EI225" s="105"/>
      <c r="EJ225" s="105"/>
      <c r="EK225" s="105"/>
      <c r="EL225" s="105"/>
      <c r="EM225" s="105"/>
      <c r="EN225" s="105"/>
      <c r="EO225" s="105"/>
      <c r="EP225" s="105"/>
      <c r="EQ225" s="105"/>
      <c r="ER225" s="105"/>
      <c r="ES225" s="105"/>
      <c r="ET225" s="105"/>
      <c r="EU225" s="105"/>
      <c r="EV225" s="105"/>
      <c r="EW225" s="105"/>
      <c r="EX225" s="105"/>
      <c r="EY225" s="105"/>
      <c r="EZ225" s="105"/>
      <c r="FA225" s="105"/>
      <c r="FB225" s="105"/>
      <c r="FC225" s="105"/>
      <c r="FD225" s="105"/>
      <c r="FE225" s="105"/>
      <c r="FF225" s="105"/>
      <c r="FG225" s="105"/>
      <c r="FH225" s="105"/>
      <c r="FI225" s="105"/>
      <c r="FJ225" s="105"/>
      <c r="FK225" s="105"/>
      <c r="FL225" s="105"/>
    </row>
    <row r="226" spans="11:168">
      <c r="K226" s="105"/>
      <c r="L226" s="105"/>
      <c r="M226" s="105"/>
      <c r="N226" s="105"/>
      <c r="O226" s="105"/>
      <c r="P226" s="105"/>
      <c r="Q226" s="105"/>
      <c r="R226" s="105"/>
      <c r="S226" s="105"/>
      <c r="T226" s="105"/>
      <c r="U226" s="105"/>
      <c r="V226" s="105"/>
      <c r="W226" s="105"/>
      <c r="X226" s="105"/>
      <c r="Y226" s="105"/>
      <c r="Z226" s="105"/>
      <c r="AA226" s="105"/>
      <c r="AB226" s="105"/>
      <c r="AC226" s="105"/>
      <c r="AD226" s="105"/>
      <c r="AE226" s="105"/>
      <c r="AF226" s="105"/>
      <c r="AG226" s="105"/>
      <c r="AH226" s="105"/>
      <c r="AI226" s="105"/>
      <c r="AJ226" s="105"/>
      <c r="AK226" s="105"/>
      <c r="AL226" s="105"/>
      <c r="AM226" s="105"/>
      <c r="AN226" s="105"/>
      <c r="AO226" s="105"/>
      <c r="AP226" s="105"/>
      <c r="AQ226" s="105"/>
      <c r="AR226" s="105"/>
      <c r="AS226" s="105"/>
      <c r="AT226" s="105"/>
      <c r="AU226" s="105"/>
      <c r="AV226" s="105"/>
      <c r="AW226" s="105"/>
      <c r="AX226" s="105"/>
      <c r="AY226" s="105"/>
      <c r="AZ226" s="105"/>
      <c r="BA226" s="105"/>
      <c r="BB226" s="105"/>
      <c r="BC226" s="105"/>
      <c r="BD226" s="105"/>
      <c r="BE226" s="105"/>
      <c r="BF226" s="105"/>
      <c r="BG226" s="105"/>
      <c r="BH226" s="105"/>
      <c r="BI226" s="105"/>
      <c r="BJ226" s="105"/>
      <c r="BK226" s="105"/>
      <c r="BL226" s="105"/>
      <c r="BM226" s="105"/>
      <c r="BN226" s="105"/>
      <c r="BO226" s="105"/>
      <c r="BP226" s="105"/>
      <c r="BQ226" s="105"/>
      <c r="BR226" s="105"/>
      <c r="BS226" s="105"/>
      <c r="BT226" s="105"/>
      <c r="BU226" s="105"/>
      <c r="BV226" s="105"/>
      <c r="BW226" s="105"/>
      <c r="BX226" s="105"/>
      <c r="BY226" s="105"/>
      <c r="BZ226" s="105"/>
      <c r="CA226" s="105"/>
      <c r="CB226" s="105"/>
      <c r="CC226" s="105"/>
      <c r="CD226" s="105"/>
      <c r="CE226" s="105"/>
      <c r="CF226" s="105"/>
      <c r="CG226" s="105"/>
      <c r="CH226" s="105"/>
      <c r="CI226" s="105"/>
      <c r="CJ226" s="105"/>
      <c r="CK226" s="105"/>
      <c r="CL226" s="105"/>
      <c r="CM226" s="105"/>
      <c r="CN226" s="105"/>
      <c r="CO226" s="105"/>
      <c r="CP226" s="105"/>
      <c r="CQ226" s="105"/>
      <c r="CR226" s="105"/>
      <c r="CS226" s="105"/>
      <c r="CT226" s="105"/>
      <c r="CU226" s="105"/>
      <c r="CV226" s="105"/>
      <c r="CW226" s="105"/>
      <c r="CX226" s="105"/>
      <c r="CY226" s="105"/>
      <c r="CZ226" s="105"/>
      <c r="DA226" s="105"/>
      <c r="DB226" s="105"/>
      <c r="DC226" s="105"/>
      <c r="DD226" s="105"/>
      <c r="DE226" s="105"/>
      <c r="DF226" s="105"/>
      <c r="DG226" s="105"/>
      <c r="DH226" s="105"/>
      <c r="DI226" s="105"/>
      <c r="DJ226" s="105"/>
      <c r="DK226" s="105"/>
      <c r="DL226" s="105"/>
      <c r="DM226" s="105"/>
      <c r="DN226" s="105"/>
      <c r="DO226" s="105"/>
      <c r="DP226" s="105"/>
      <c r="DQ226" s="105"/>
      <c r="DR226" s="105"/>
      <c r="DS226" s="105"/>
      <c r="DT226" s="105"/>
      <c r="DU226" s="105"/>
      <c r="DV226" s="105"/>
      <c r="DW226" s="105"/>
      <c r="DX226" s="105"/>
      <c r="DY226" s="105"/>
      <c r="DZ226" s="105"/>
      <c r="EA226" s="105"/>
      <c r="EB226" s="105"/>
      <c r="EC226" s="105"/>
      <c r="ED226" s="105"/>
      <c r="EE226" s="105"/>
      <c r="EF226" s="105"/>
      <c r="EG226" s="105"/>
      <c r="EH226" s="105"/>
      <c r="EI226" s="105"/>
      <c r="EJ226" s="105"/>
      <c r="EK226" s="105"/>
      <c r="EL226" s="105"/>
      <c r="EM226" s="105"/>
      <c r="EN226" s="105"/>
      <c r="EO226" s="105"/>
      <c r="EP226" s="105"/>
      <c r="EQ226" s="105"/>
      <c r="ER226" s="105"/>
      <c r="ES226" s="105"/>
      <c r="ET226" s="105"/>
      <c r="EU226" s="105"/>
      <c r="EV226" s="105"/>
      <c r="EW226" s="105"/>
      <c r="EX226" s="105"/>
      <c r="EY226" s="105"/>
      <c r="EZ226" s="105"/>
      <c r="FA226" s="105"/>
      <c r="FB226" s="105"/>
      <c r="FC226" s="105"/>
      <c r="FD226" s="105"/>
      <c r="FE226" s="105"/>
      <c r="FF226" s="105"/>
      <c r="FG226" s="105"/>
      <c r="FH226" s="105"/>
      <c r="FI226" s="105"/>
      <c r="FJ226" s="105"/>
      <c r="FK226" s="105"/>
      <c r="FL226" s="105"/>
    </row>
    <row r="227" spans="11:168">
      <c r="K227" s="105"/>
      <c r="L227" s="105"/>
      <c r="M227" s="105"/>
      <c r="N227" s="105"/>
      <c r="O227" s="105"/>
      <c r="P227" s="105"/>
      <c r="Q227" s="105"/>
      <c r="R227" s="105"/>
      <c r="S227" s="105"/>
      <c r="T227" s="105"/>
      <c r="U227" s="105"/>
      <c r="V227" s="105"/>
      <c r="W227" s="105"/>
      <c r="X227" s="105"/>
      <c r="Y227" s="105"/>
      <c r="Z227" s="105"/>
      <c r="AA227" s="105"/>
      <c r="AB227" s="105"/>
      <c r="AC227" s="105"/>
      <c r="AD227" s="105"/>
      <c r="AE227" s="105"/>
      <c r="AF227" s="105"/>
      <c r="AG227" s="105"/>
      <c r="AH227" s="105"/>
      <c r="AI227" s="105"/>
      <c r="AJ227" s="105"/>
      <c r="AK227" s="105"/>
      <c r="AL227" s="105"/>
      <c r="AM227" s="105"/>
      <c r="AN227" s="105"/>
      <c r="AO227" s="105"/>
      <c r="AP227" s="105"/>
      <c r="AQ227" s="105"/>
      <c r="AR227" s="105"/>
      <c r="AS227" s="105"/>
      <c r="AT227" s="105"/>
      <c r="AU227" s="105"/>
      <c r="AV227" s="105"/>
      <c r="AW227" s="105"/>
      <c r="AX227" s="105"/>
      <c r="AY227" s="105"/>
      <c r="AZ227" s="105"/>
      <c r="BA227" s="105"/>
      <c r="BB227" s="105"/>
      <c r="BC227" s="105"/>
      <c r="BD227" s="105"/>
      <c r="BE227" s="105"/>
      <c r="BF227" s="105"/>
      <c r="BG227" s="105"/>
      <c r="BH227" s="105"/>
      <c r="BI227" s="105"/>
      <c r="BJ227" s="105"/>
      <c r="BK227" s="105"/>
      <c r="BL227" s="105"/>
      <c r="BM227" s="105"/>
      <c r="BN227" s="105"/>
      <c r="BO227" s="105"/>
      <c r="BP227" s="105"/>
      <c r="BQ227" s="105"/>
      <c r="BR227" s="105"/>
      <c r="BS227" s="105"/>
      <c r="BT227" s="105"/>
      <c r="BU227" s="105"/>
      <c r="BV227" s="105"/>
      <c r="BW227" s="105"/>
      <c r="BX227" s="105"/>
      <c r="BY227" s="105"/>
      <c r="BZ227" s="105"/>
      <c r="CA227" s="105"/>
      <c r="CB227" s="105"/>
      <c r="CC227" s="105"/>
      <c r="CD227" s="105"/>
      <c r="CE227" s="105"/>
      <c r="CF227" s="105"/>
      <c r="CG227" s="105"/>
      <c r="CH227" s="105"/>
      <c r="CI227" s="105"/>
      <c r="CJ227" s="105"/>
      <c r="CK227" s="105"/>
      <c r="CL227" s="105"/>
      <c r="CM227" s="105"/>
      <c r="CN227" s="105"/>
      <c r="CO227" s="105"/>
      <c r="CP227" s="105"/>
      <c r="CQ227" s="105"/>
      <c r="CR227" s="105"/>
      <c r="CS227" s="105"/>
      <c r="CT227" s="105"/>
      <c r="CU227" s="105"/>
      <c r="CV227" s="105"/>
      <c r="CW227" s="105"/>
      <c r="CX227" s="105"/>
      <c r="CY227" s="105"/>
      <c r="CZ227" s="105"/>
      <c r="DA227" s="105"/>
      <c r="DB227" s="105"/>
      <c r="DC227" s="105"/>
      <c r="DD227" s="105"/>
      <c r="DE227" s="105"/>
      <c r="DF227" s="105"/>
      <c r="DG227" s="105"/>
      <c r="DH227" s="105"/>
      <c r="DI227" s="105"/>
      <c r="DJ227" s="105"/>
      <c r="DK227" s="105"/>
      <c r="DL227" s="105"/>
      <c r="DM227" s="105"/>
      <c r="DN227" s="105"/>
      <c r="DO227" s="105"/>
      <c r="DP227" s="105"/>
      <c r="DQ227" s="105"/>
      <c r="DR227" s="105"/>
      <c r="DS227" s="105"/>
      <c r="DT227" s="105"/>
      <c r="DU227" s="105"/>
      <c r="DV227" s="105"/>
      <c r="DW227" s="105"/>
      <c r="DX227" s="105"/>
      <c r="DY227" s="105"/>
      <c r="DZ227" s="105"/>
      <c r="EA227" s="105"/>
      <c r="EB227" s="105"/>
      <c r="EC227" s="105"/>
      <c r="ED227" s="105"/>
      <c r="EE227" s="105"/>
      <c r="EF227" s="105"/>
      <c r="EG227" s="105"/>
      <c r="EH227" s="105"/>
      <c r="EI227" s="105"/>
      <c r="EJ227" s="105"/>
      <c r="EK227" s="105"/>
      <c r="EL227" s="105"/>
      <c r="EM227" s="105"/>
      <c r="EN227" s="105"/>
      <c r="EO227" s="105"/>
      <c r="EP227" s="105"/>
      <c r="EQ227" s="105"/>
      <c r="ER227" s="105"/>
      <c r="ES227" s="105"/>
      <c r="ET227" s="105"/>
      <c r="EU227" s="105"/>
      <c r="EV227" s="105"/>
      <c r="EW227" s="105"/>
      <c r="EX227" s="105"/>
      <c r="EY227" s="105"/>
      <c r="EZ227" s="105"/>
      <c r="FA227" s="105"/>
      <c r="FB227" s="105"/>
      <c r="FC227" s="105"/>
      <c r="FD227" s="105"/>
      <c r="FE227" s="105"/>
      <c r="FF227" s="105"/>
      <c r="FG227" s="105"/>
      <c r="FH227" s="105"/>
      <c r="FI227" s="105"/>
      <c r="FJ227" s="105"/>
      <c r="FK227" s="105"/>
      <c r="FL227" s="105"/>
    </row>
    <row r="228" spans="11:168">
      <c r="K228" s="105"/>
      <c r="L228" s="105"/>
      <c r="M228" s="105"/>
      <c r="N228" s="105"/>
      <c r="O228" s="105"/>
      <c r="P228" s="105"/>
      <c r="Q228" s="105"/>
      <c r="R228" s="105"/>
      <c r="S228" s="105"/>
      <c r="T228" s="105"/>
      <c r="U228" s="105"/>
      <c r="V228" s="105"/>
      <c r="W228" s="105"/>
      <c r="X228" s="105"/>
      <c r="Y228" s="105"/>
      <c r="Z228" s="105"/>
      <c r="AA228" s="105"/>
      <c r="AB228" s="105"/>
      <c r="AC228" s="105"/>
      <c r="AD228" s="105"/>
      <c r="AE228" s="105"/>
      <c r="AF228" s="105"/>
      <c r="AG228" s="105"/>
      <c r="AH228" s="105"/>
      <c r="AI228" s="105"/>
      <c r="AJ228" s="105"/>
      <c r="AK228" s="105"/>
      <c r="AL228" s="105"/>
      <c r="AM228" s="105"/>
      <c r="AN228" s="105"/>
      <c r="AO228" s="105"/>
      <c r="AP228" s="105"/>
      <c r="AQ228" s="105"/>
      <c r="AR228" s="105"/>
      <c r="AS228" s="105"/>
      <c r="AT228" s="105"/>
      <c r="AU228" s="105"/>
      <c r="AV228" s="105"/>
      <c r="AW228" s="105"/>
      <c r="AX228" s="105"/>
      <c r="AY228" s="105"/>
      <c r="AZ228" s="105"/>
      <c r="BA228" s="105"/>
      <c r="BB228" s="105"/>
      <c r="BC228" s="105"/>
      <c r="BD228" s="105"/>
      <c r="BE228" s="105"/>
      <c r="BF228" s="105"/>
      <c r="BG228" s="105"/>
      <c r="BH228" s="105"/>
      <c r="BI228" s="105"/>
      <c r="BJ228" s="105"/>
      <c r="BK228" s="105"/>
      <c r="BL228" s="105"/>
      <c r="BM228" s="105"/>
      <c r="BN228" s="105"/>
      <c r="BO228" s="105"/>
      <c r="BP228" s="105"/>
      <c r="BQ228" s="105"/>
      <c r="BR228" s="105"/>
      <c r="BS228" s="105"/>
      <c r="BT228" s="105"/>
      <c r="BU228" s="105"/>
      <c r="BV228" s="105"/>
      <c r="BW228" s="105"/>
      <c r="BX228" s="105"/>
      <c r="BY228" s="105"/>
      <c r="BZ228" s="105"/>
      <c r="CA228" s="105"/>
      <c r="CB228" s="105"/>
      <c r="CC228" s="105"/>
      <c r="CD228" s="105"/>
      <c r="CE228" s="105"/>
      <c r="CF228" s="105"/>
      <c r="CG228" s="105"/>
      <c r="CH228" s="105"/>
      <c r="CI228" s="105"/>
      <c r="CJ228" s="105"/>
      <c r="CK228" s="105"/>
      <c r="CL228" s="105"/>
      <c r="CM228" s="105"/>
      <c r="CN228" s="105"/>
      <c r="CO228" s="105"/>
      <c r="CP228" s="105"/>
      <c r="CQ228" s="105"/>
      <c r="CR228" s="105"/>
      <c r="CS228" s="105"/>
      <c r="CT228" s="105"/>
      <c r="CU228" s="105"/>
      <c r="CV228" s="105"/>
      <c r="CW228" s="105"/>
      <c r="CX228" s="105"/>
      <c r="CY228" s="105"/>
      <c r="CZ228" s="105"/>
      <c r="DA228" s="105"/>
      <c r="DB228" s="105"/>
      <c r="DC228" s="105"/>
      <c r="DD228" s="105"/>
      <c r="DE228" s="105"/>
      <c r="DF228" s="105"/>
      <c r="DG228" s="105"/>
      <c r="DH228" s="105"/>
      <c r="DI228" s="105"/>
      <c r="DJ228" s="105"/>
      <c r="DK228" s="105"/>
      <c r="DL228" s="105"/>
      <c r="DM228" s="105"/>
      <c r="DN228" s="105"/>
      <c r="DO228" s="105"/>
      <c r="DP228" s="105"/>
      <c r="DQ228" s="105"/>
      <c r="DR228" s="105"/>
      <c r="DS228" s="105"/>
      <c r="DT228" s="105"/>
      <c r="DU228" s="105"/>
      <c r="DV228" s="105"/>
      <c r="DW228" s="105"/>
      <c r="DX228" s="105"/>
      <c r="DY228" s="105"/>
      <c r="DZ228" s="105"/>
      <c r="EA228" s="105"/>
      <c r="EB228" s="105"/>
      <c r="EC228" s="105"/>
      <c r="ED228" s="105"/>
      <c r="EE228" s="105"/>
      <c r="EF228" s="105"/>
      <c r="EG228" s="105"/>
      <c r="EH228" s="105"/>
      <c r="EI228" s="105"/>
      <c r="EJ228" s="105"/>
      <c r="EK228" s="105"/>
      <c r="EL228" s="105"/>
      <c r="EM228" s="105"/>
      <c r="EN228" s="105"/>
      <c r="EO228" s="105"/>
      <c r="EP228" s="105"/>
      <c r="EQ228" s="105"/>
      <c r="ER228" s="105"/>
      <c r="ES228" s="105"/>
      <c r="ET228" s="105"/>
      <c r="EU228" s="105"/>
      <c r="EV228" s="105"/>
      <c r="EW228" s="105"/>
      <c r="EX228" s="105"/>
      <c r="EY228" s="105"/>
      <c r="EZ228" s="105"/>
      <c r="FA228" s="105"/>
      <c r="FB228" s="105"/>
      <c r="FC228" s="105"/>
      <c r="FD228" s="105"/>
      <c r="FE228" s="105"/>
      <c r="FF228" s="105"/>
      <c r="FG228" s="105"/>
      <c r="FH228" s="105"/>
      <c r="FI228" s="105"/>
      <c r="FJ228" s="105"/>
      <c r="FK228" s="105"/>
      <c r="FL228" s="105"/>
    </row>
    <row r="229" spans="11:168">
      <c r="K229" s="105"/>
      <c r="L229" s="105"/>
      <c r="M229" s="105"/>
      <c r="N229" s="105"/>
      <c r="O229" s="105"/>
      <c r="P229" s="105"/>
      <c r="Q229" s="105"/>
      <c r="R229" s="105"/>
      <c r="S229" s="105"/>
      <c r="T229" s="105"/>
      <c r="U229" s="105"/>
      <c r="V229" s="105"/>
      <c r="W229" s="105"/>
      <c r="X229" s="105"/>
      <c r="Y229" s="105"/>
      <c r="Z229" s="105"/>
      <c r="AA229" s="105"/>
      <c r="AB229" s="105"/>
      <c r="AC229" s="105"/>
      <c r="AD229" s="105"/>
      <c r="AE229" s="105"/>
      <c r="AF229" s="105"/>
      <c r="AG229" s="105"/>
      <c r="AH229" s="105"/>
      <c r="AI229" s="105"/>
      <c r="AJ229" s="105"/>
      <c r="AK229" s="105"/>
      <c r="AL229" s="105"/>
      <c r="AM229" s="105"/>
      <c r="AN229" s="105"/>
      <c r="AO229" s="105"/>
      <c r="AP229" s="105"/>
      <c r="AQ229" s="105"/>
      <c r="AR229" s="105"/>
      <c r="AS229" s="105"/>
      <c r="AT229" s="105"/>
      <c r="AU229" s="105"/>
      <c r="AV229" s="105"/>
      <c r="AW229" s="105"/>
      <c r="AX229" s="105"/>
      <c r="AY229" s="105"/>
      <c r="AZ229" s="105"/>
      <c r="BA229" s="105"/>
      <c r="BB229" s="105"/>
      <c r="BC229" s="105"/>
      <c r="BD229" s="105"/>
      <c r="BE229" s="105"/>
      <c r="BF229" s="105"/>
      <c r="BG229" s="105"/>
      <c r="BH229" s="105"/>
      <c r="BI229" s="105"/>
      <c r="BJ229" s="105"/>
      <c r="BK229" s="105"/>
      <c r="BL229" s="105"/>
      <c r="BM229" s="105"/>
      <c r="BN229" s="105"/>
      <c r="BO229" s="105"/>
      <c r="BP229" s="105"/>
      <c r="BQ229" s="105"/>
      <c r="BR229" s="105"/>
      <c r="BS229" s="105"/>
      <c r="BT229" s="105"/>
      <c r="BU229" s="105"/>
      <c r="BV229" s="105"/>
      <c r="BW229" s="105"/>
      <c r="BX229" s="105"/>
      <c r="BY229" s="105"/>
      <c r="BZ229" s="105"/>
      <c r="CA229" s="105"/>
      <c r="CB229" s="105"/>
      <c r="CC229" s="105"/>
      <c r="CD229" s="105"/>
      <c r="CE229" s="105"/>
      <c r="CF229" s="105"/>
      <c r="CG229" s="105"/>
      <c r="CH229" s="105"/>
      <c r="CI229" s="105"/>
      <c r="CJ229" s="105"/>
      <c r="CK229" s="105"/>
      <c r="CL229" s="105"/>
      <c r="CM229" s="105"/>
      <c r="CN229" s="105"/>
      <c r="CO229" s="105"/>
      <c r="CP229" s="105"/>
      <c r="CQ229" s="105"/>
      <c r="CR229" s="105"/>
      <c r="CS229" s="105"/>
      <c r="CT229" s="105"/>
      <c r="CU229" s="105"/>
      <c r="CV229" s="105"/>
      <c r="CW229" s="105"/>
      <c r="CX229" s="105"/>
      <c r="CY229" s="105"/>
      <c r="CZ229" s="105"/>
      <c r="DA229" s="105"/>
      <c r="DB229" s="105"/>
      <c r="DC229" s="105"/>
      <c r="DD229" s="105"/>
      <c r="DE229" s="105"/>
      <c r="DF229" s="105"/>
      <c r="DG229" s="105"/>
      <c r="DH229" s="105"/>
      <c r="DI229" s="105"/>
      <c r="DJ229" s="105"/>
      <c r="DK229" s="105"/>
      <c r="DL229" s="105"/>
      <c r="DM229" s="105"/>
      <c r="DN229" s="105"/>
      <c r="DO229" s="105"/>
      <c r="DP229" s="105"/>
      <c r="DQ229" s="105"/>
      <c r="DR229" s="105"/>
      <c r="DS229" s="105"/>
      <c r="DT229" s="105"/>
      <c r="DU229" s="105"/>
      <c r="DV229" s="105"/>
      <c r="DW229" s="105"/>
      <c r="DX229" s="105"/>
      <c r="DY229" s="105"/>
      <c r="DZ229" s="105"/>
      <c r="EA229" s="105"/>
      <c r="EB229" s="105"/>
      <c r="EC229" s="105"/>
      <c r="ED229" s="105"/>
      <c r="EE229" s="105"/>
      <c r="EF229" s="105"/>
      <c r="EG229" s="105"/>
      <c r="EH229" s="105"/>
      <c r="EI229" s="105"/>
      <c r="EJ229" s="105"/>
      <c r="EK229" s="105"/>
      <c r="EL229" s="105"/>
      <c r="EM229" s="105"/>
      <c r="EN229" s="105"/>
      <c r="EO229" s="105"/>
      <c r="EP229" s="105"/>
      <c r="EQ229" s="105"/>
      <c r="ER229" s="105"/>
      <c r="ES229" s="105"/>
      <c r="ET229" s="105"/>
      <c r="EU229" s="105"/>
      <c r="EV229" s="105"/>
      <c r="EW229" s="105"/>
      <c r="EX229" s="105"/>
      <c r="EY229" s="105"/>
      <c r="EZ229" s="105"/>
      <c r="FA229" s="105"/>
      <c r="FB229" s="105"/>
      <c r="FC229" s="105"/>
      <c r="FD229" s="105"/>
      <c r="FE229" s="105"/>
      <c r="FF229" s="105"/>
      <c r="FG229" s="105"/>
      <c r="FH229" s="105"/>
      <c r="FI229" s="105"/>
      <c r="FJ229" s="105"/>
      <c r="FK229" s="105"/>
      <c r="FL229" s="105"/>
    </row>
    <row r="230" spans="11:168">
      <c r="K230" s="105"/>
      <c r="L230" s="105"/>
      <c r="M230" s="105"/>
      <c r="N230" s="105"/>
      <c r="O230" s="105"/>
      <c r="P230" s="105"/>
      <c r="Q230" s="105"/>
      <c r="R230" s="105"/>
      <c r="S230" s="105"/>
      <c r="T230" s="105"/>
      <c r="U230" s="105"/>
      <c r="V230" s="105"/>
      <c r="W230" s="105"/>
      <c r="X230" s="105"/>
      <c r="Y230" s="105"/>
      <c r="Z230" s="105"/>
      <c r="AA230" s="105"/>
      <c r="AB230" s="105"/>
      <c r="AC230" s="105"/>
      <c r="AD230" s="105"/>
      <c r="AE230" s="105"/>
      <c r="AF230" s="105"/>
      <c r="AG230" s="105"/>
      <c r="AH230" s="105"/>
      <c r="AI230" s="105"/>
      <c r="AJ230" s="105"/>
      <c r="AK230" s="105"/>
      <c r="AL230" s="105"/>
      <c r="AM230" s="105"/>
      <c r="AN230" s="105"/>
      <c r="AO230" s="105"/>
      <c r="AP230" s="105"/>
      <c r="AQ230" s="105"/>
      <c r="AR230" s="105"/>
      <c r="AS230" s="105"/>
      <c r="AT230" s="105"/>
      <c r="AU230" s="105"/>
      <c r="AV230" s="105"/>
      <c r="AW230" s="105"/>
      <c r="AX230" s="105"/>
      <c r="AY230" s="105"/>
      <c r="AZ230" s="105"/>
      <c r="BA230" s="105"/>
      <c r="BB230" s="105"/>
      <c r="BC230" s="105"/>
      <c r="BD230" s="105"/>
      <c r="BE230" s="105"/>
      <c r="BF230" s="105"/>
      <c r="BG230" s="105"/>
      <c r="BH230" s="105"/>
      <c r="BI230" s="105"/>
      <c r="BJ230" s="105"/>
      <c r="BK230" s="105"/>
      <c r="BL230" s="105"/>
      <c r="BM230" s="105"/>
      <c r="BN230" s="105"/>
      <c r="BO230" s="105"/>
      <c r="BP230" s="105"/>
      <c r="BQ230" s="105"/>
      <c r="BR230" s="105"/>
      <c r="BS230" s="105"/>
      <c r="BT230" s="105"/>
      <c r="BU230" s="105"/>
      <c r="BV230" s="105"/>
      <c r="BW230" s="105"/>
      <c r="BX230" s="105"/>
      <c r="BY230" s="105"/>
      <c r="BZ230" s="105"/>
      <c r="CA230" s="105"/>
      <c r="CB230" s="105"/>
      <c r="CC230" s="105"/>
      <c r="CD230" s="105"/>
      <c r="CE230" s="105"/>
      <c r="CF230" s="105"/>
      <c r="CG230" s="105"/>
      <c r="CH230" s="105"/>
      <c r="CI230" s="105"/>
      <c r="CJ230" s="105"/>
      <c r="CK230" s="105"/>
      <c r="CL230" s="105"/>
      <c r="CM230" s="105"/>
      <c r="CN230" s="105"/>
      <c r="CO230" s="105"/>
      <c r="CP230" s="105"/>
      <c r="CQ230" s="105"/>
      <c r="CR230" s="105"/>
      <c r="CS230" s="105"/>
      <c r="CT230" s="105"/>
      <c r="CU230" s="105"/>
      <c r="CV230" s="105"/>
      <c r="CW230" s="105"/>
      <c r="CX230" s="105"/>
      <c r="CY230" s="105"/>
      <c r="CZ230" s="105"/>
      <c r="DA230" s="105"/>
      <c r="DB230" s="105"/>
      <c r="DC230" s="105"/>
      <c r="DD230" s="105"/>
      <c r="DE230" s="105"/>
      <c r="DF230" s="105"/>
      <c r="DG230" s="105"/>
      <c r="DH230" s="105"/>
      <c r="DI230" s="105"/>
      <c r="DJ230" s="105"/>
      <c r="DK230" s="105"/>
      <c r="DL230" s="105"/>
      <c r="DM230" s="105"/>
      <c r="DN230" s="105"/>
      <c r="DO230" s="105"/>
      <c r="DP230" s="105"/>
      <c r="DQ230" s="105"/>
      <c r="DR230" s="105"/>
      <c r="DS230" s="105"/>
      <c r="DT230" s="105"/>
      <c r="DU230" s="105"/>
      <c r="DV230" s="105"/>
      <c r="DW230" s="105"/>
      <c r="DX230" s="105"/>
      <c r="DY230" s="105"/>
      <c r="DZ230" s="105"/>
      <c r="EA230" s="105"/>
      <c r="EB230" s="105"/>
      <c r="EC230" s="105"/>
      <c r="ED230" s="105"/>
      <c r="EE230" s="105"/>
      <c r="EF230" s="105"/>
      <c r="EG230" s="105"/>
      <c r="EH230" s="105"/>
      <c r="EI230" s="105"/>
      <c r="EJ230" s="105"/>
      <c r="EK230" s="105"/>
      <c r="EL230" s="105"/>
      <c r="EM230" s="105"/>
      <c r="EN230" s="105"/>
      <c r="EO230" s="105"/>
      <c r="EP230" s="105"/>
      <c r="EQ230" s="105"/>
      <c r="ER230" s="105"/>
      <c r="ES230" s="105"/>
      <c r="ET230" s="105"/>
      <c r="EU230" s="105"/>
      <c r="EV230" s="105"/>
      <c r="EW230" s="105"/>
      <c r="EX230" s="105"/>
      <c r="EY230" s="105"/>
      <c r="EZ230" s="105"/>
      <c r="FA230" s="105"/>
      <c r="FB230" s="105"/>
      <c r="FC230" s="105"/>
      <c r="FD230" s="105"/>
      <c r="FE230" s="105"/>
      <c r="FF230" s="105"/>
      <c r="FG230" s="105"/>
      <c r="FH230" s="105"/>
      <c r="FI230" s="105"/>
      <c r="FJ230" s="105"/>
      <c r="FK230" s="105"/>
      <c r="FL230" s="105"/>
    </row>
    <row r="231" spans="11:168">
      <c r="K231" s="105"/>
      <c r="L231" s="105"/>
      <c r="M231" s="105"/>
      <c r="N231" s="105"/>
      <c r="O231" s="105"/>
      <c r="P231" s="105"/>
      <c r="Q231" s="105"/>
      <c r="R231" s="105"/>
      <c r="S231" s="105"/>
      <c r="T231" s="105"/>
      <c r="U231" s="105"/>
      <c r="V231" s="105"/>
      <c r="W231" s="105"/>
      <c r="X231" s="105"/>
      <c r="Y231" s="105"/>
      <c r="Z231" s="105"/>
      <c r="AA231" s="105"/>
      <c r="AB231" s="105"/>
      <c r="AC231" s="105"/>
      <c r="AD231" s="105"/>
      <c r="AE231" s="105"/>
      <c r="AF231" s="105"/>
      <c r="AG231" s="105"/>
      <c r="AH231" s="105"/>
      <c r="AI231" s="105"/>
      <c r="AJ231" s="105"/>
      <c r="AK231" s="105"/>
      <c r="AL231" s="105"/>
      <c r="AM231" s="105"/>
      <c r="AN231" s="105"/>
      <c r="AO231" s="105"/>
      <c r="AP231" s="105"/>
      <c r="AQ231" s="105"/>
      <c r="AR231" s="105"/>
      <c r="AS231" s="105"/>
      <c r="AT231" s="105"/>
      <c r="AU231" s="105"/>
      <c r="AV231" s="105"/>
      <c r="AW231" s="105"/>
      <c r="AX231" s="105"/>
      <c r="AY231" s="105"/>
      <c r="AZ231" s="105"/>
      <c r="BA231" s="105"/>
      <c r="BB231" s="105"/>
      <c r="BC231" s="105"/>
      <c r="BD231" s="105"/>
      <c r="BE231" s="105"/>
      <c r="BF231" s="105"/>
      <c r="BG231" s="105"/>
      <c r="BH231" s="105"/>
      <c r="BI231" s="105"/>
      <c r="BJ231" s="105"/>
      <c r="BK231" s="105"/>
      <c r="BL231" s="105"/>
      <c r="BM231" s="105"/>
      <c r="BN231" s="105"/>
      <c r="BO231" s="105"/>
      <c r="BP231" s="105"/>
      <c r="BQ231" s="105"/>
      <c r="BR231" s="105"/>
      <c r="BS231" s="105"/>
      <c r="BT231" s="105"/>
      <c r="BU231" s="105"/>
      <c r="BV231" s="105"/>
      <c r="BW231" s="105"/>
      <c r="BX231" s="105"/>
      <c r="BY231" s="105"/>
      <c r="BZ231" s="105"/>
      <c r="CA231" s="105"/>
      <c r="CB231" s="105"/>
      <c r="CC231" s="105"/>
      <c r="CD231" s="105"/>
      <c r="CE231" s="105"/>
      <c r="CF231" s="105"/>
      <c r="CG231" s="105"/>
      <c r="CH231" s="105"/>
      <c r="CI231" s="105"/>
      <c r="CJ231" s="105"/>
      <c r="CK231" s="105"/>
      <c r="CL231" s="105"/>
      <c r="CM231" s="105"/>
      <c r="CN231" s="105"/>
      <c r="CO231" s="105"/>
      <c r="CP231" s="105"/>
      <c r="CQ231" s="105"/>
      <c r="CR231" s="105"/>
      <c r="CS231" s="105"/>
      <c r="CT231" s="105"/>
      <c r="CU231" s="105"/>
      <c r="CV231" s="105"/>
      <c r="CW231" s="105"/>
      <c r="CX231" s="105"/>
      <c r="CY231" s="105"/>
      <c r="CZ231" s="105"/>
      <c r="DA231" s="105"/>
      <c r="DB231" s="105"/>
      <c r="DC231" s="105"/>
      <c r="DD231" s="105"/>
      <c r="DE231" s="105"/>
      <c r="DF231" s="105"/>
      <c r="DG231" s="105"/>
      <c r="DH231" s="105"/>
      <c r="DI231" s="105"/>
      <c r="DJ231" s="105"/>
      <c r="DK231" s="105"/>
      <c r="DL231" s="105"/>
      <c r="DM231" s="105"/>
      <c r="DN231" s="105"/>
      <c r="DO231" s="105"/>
      <c r="DP231" s="105"/>
      <c r="DQ231" s="105"/>
      <c r="DR231" s="105"/>
      <c r="DS231" s="105"/>
      <c r="DT231" s="105"/>
      <c r="DU231" s="105"/>
      <c r="DV231" s="105"/>
      <c r="DW231" s="105"/>
      <c r="DX231" s="105"/>
      <c r="DY231" s="105"/>
      <c r="DZ231" s="105"/>
      <c r="EA231" s="105"/>
      <c r="EB231" s="105"/>
      <c r="EC231" s="105"/>
      <c r="ED231" s="105"/>
      <c r="EE231" s="105"/>
      <c r="EF231" s="105"/>
      <c r="EG231" s="105"/>
      <c r="EH231" s="105"/>
      <c r="EI231" s="105"/>
      <c r="EJ231" s="105"/>
      <c r="EK231" s="105"/>
      <c r="EL231" s="105"/>
      <c r="EM231" s="105"/>
      <c r="EN231" s="105"/>
      <c r="EO231" s="105"/>
      <c r="EP231" s="105"/>
      <c r="EQ231" s="105"/>
      <c r="ER231" s="105"/>
      <c r="ES231" s="105"/>
      <c r="ET231" s="105"/>
      <c r="EU231" s="105"/>
      <c r="EV231" s="105"/>
      <c r="EW231" s="105"/>
      <c r="EX231" s="105"/>
      <c r="EY231" s="105"/>
      <c r="EZ231" s="105"/>
      <c r="FA231" s="105"/>
      <c r="FB231" s="105"/>
      <c r="FC231" s="105"/>
      <c r="FD231" s="105"/>
      <c r="FE231" s="105"/>
      <c r="FF231" s="105"/>
      <c r="FG231" s="105"/>
      <c r="FH231" s="105"/>
      <c r="FI231" s="105"/>
      <c r="FJ231" s="105"/>
      <c r="FK231" s="105"/>
      <c r="FL231" s="105"/>
    </row>
    <row r="232" spans="11:168">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5"/>
      <c r="AL232" s="105"/>
      <c r="AM232" s="105"/>
      <c r="AN232" s="105"/>
      <c r="AO232" s="105"/>
      <c r="AP232" s="105"/>
      <c r="AQ232" s="105"/>
      <c r="AR232" s="105"/>
      <c r="AS232" s="105"/>
      <c r="AT232" s="105"/>
      <c r="AU232" s="105"/>
      <c r="AV232" s="105"/>
      <c r="AW232" s="105"/>
      <c r="AX232" s="105"/>
      <c r="AY232" s="105"/>
      <c r="AZ232" s="105"/>
      <c r="BA232" s="105"/>
      <c r="BB232" s="105"/>
      <c r="BC232" s="105"/>
      <c r="BD232" s="105"/>
      <c r="BE232" s="105"/>
      <c r="BF232" s="105"/>
      <c r="BG232" s="105"/>
      <c r="BH232" s="105"/>
      <c r="BI232" s="105"/>
      <c r="BJ232" s="105"/>
      <c r="BK232" s="105"/>
      <c r="BL232" s="105"/>
      <c r="BM232" s="105"/>
      <c r="BN232" s="105"/>
      <c r="BO232" s="105"/>
      <c r="BP232" s="105"/>
      <c r="BQ232" s="105"/>
      <c r="BR232" s="105"/>
      <c r="BS232" s="105"/>
      <c r="BT232" s="105"/>
      <c r="BU232" s="105"/>
      <c r="BV232" s="105"/>
      <c r="BW232" s="105"/>
      <c r="BX232" s="105"/>
      <c r="BY232" s="105"/>
      <c r="BZ232" s="105"/>
      <c r="CA232" s="105"/>
      <c r="CB232" s="105"/>
      <c r="CC232" s="105"/>
      <c r="CD232" s="105"/>
      <c r="CE232" s="105"/>
      <c r="CF232" s="105"/>
      <c r="CG232" s="105"/>
      <c r="CH232" s="105"/>
      <c r="CI232" s="105"/>
      <c r="CJ232" s="105"/>
      <c r="CK232" s="105"/>
      <c r="CL232" s="105"/>
      <c r="CM232" s="105"/>
      <c r="CN232" s="105"/>
      <c r="CO232" s="105"/>
      <c r="CP232" s="105"/>
      <c r="CQ232" s="105"/>
      <c r="CR232" s="105"/>
      <c r="CS232" s="105"/>
      <c r="CT232" s="105"/>
      <c r="CU232" s="105"/>
      <c r="CV232" s="105"/>
      <c r="CW232" s="105"/>
      <c r="CX232" s="105"/>
      <c r="CY232" s="105"/>
      <c r="CZ232" s="105"/>
      <c r="DA232" s="105"/>
      <c r="DB232" s="105"/>
      <c r="DC232" s="105"/>
      <c r="DD232" s="105"/>
      <c r="DE232" s="105"/>
      <c r="DF232" s="105"/>
      <c r="DG232" s="105"/>
      <c r="DH232" s="105"/>
      <c r="DI232" s="105"/>
      <c r="DJ232" s="105"/>
      <c r="DK232" s="105"/>
      <c r="DL232" s="105"/>
      <c r="DM232" s="105"/>
      <c r="DN232" s="105"/>
      <c r="DO232" s="105"/>
      <c r="DP232" s="105"/>
      <c r="DQ232" s="105"/>
      <c r="DR232" s="105"/>
      <c r="DS232" s="105"/>
      <c r="DT232" s="105"/>
      <c r="DU232" s="105"/>
      <c r="DV232" s="105"/>
      <c r="DW232" s="105"/>
      <c r="DX232" s="105"/>
      <c r="DY232" s="105"/>
      <c r="DZ232" s="105"/>
      <c r="EA232" s="105"/>
      <c r="EB232" s="105"/>
      <c r="EC232" s="105"/>
      <c r="ED232" s="105"/>
      <c r="EE232" s="105"/>
      <c r="EF232" s="105"/>
      <c r="EG232" s="105"/>
      <c r="EH232" s="105"/>
      <c r="EI232" s="105"/>
      <c r="EJ232" s="105"/>
      <c r="EK232" s="105"/>
      <c r="EL232" s="105"/>
      <c r="EM232" s="105"/>
      <c r="EN232" s="105"/>
      <c r="EO232" s="105"/>
      <c r="EP232" s="105"/>
      <c r="EQ232" s="105"/>
      <c r="ER232" s="105"/>
      <c r="ES232" s="105"/>
      <c r="ET232" s="105"/>
      <c r="EU232" s="105"/>
      <c r="EV232" s="105"/>
      <c r="EW232" s="105"/>
      <c r="EX232" s="105"/>
      <c r="EY232" s="105"/>
      <c r="EZ232" s="105"/>
      <c r="FA232" s="105"/>
      <c r="FB232" s="105"/>
      <c r="FC232" s="105"/>
      <c r="FD232" s="105"/>
      <c r="FE232" s="105"/>
      <c r="FF232" s="105"/>
      <c r="FG232" s="105"/>
      <c r="FH232" s="105"/>
      <c r="FI232" s="105"/>
      <c r="FJ232" s="105"/>
      <c r="FK232" s="105"/>
      <c r="FL232" s="105"/>
    </row>
    <row r="233" spans="11:168">
      <c r="K233" s="105"/>
      <c r="L233" s="105"/>
      <c r="M233" s="105"/>
      <c r="N233" s="105"/>
      <c r="O233" s="105"/>
      <c r="P233" s="105"/>
      <c r="Q233" s="105"/>
      <c r="R233" s="105"/>
      <c r="S233" s="105"/>
      <c r="T233" s="105"/>
      <c r="U233" s="105"/>
      <c r="V233" s="105"/>
      <c r="W233" s="105"/>
      <c r="X233" s="105"/>
      <c r="Y233" s="105"/>
      <c r="Z233" s="105"/>
      <c r="AA233" s="105"/>
      <c r="AB233" s="105"/>
      <c r="AC233" s="105"/>
      <c r="AD233" s="105"/>
      <c r="AE233" s="105"/>
      <c r="AF233" s="105"/>
      <c r="AG233" s="105"/>
      <c r="AH233" s="105"/>
      <c r="AI233" s="105"/>
      <c r="AJ233" s="105"/>
      <c r="AK233" s="105"/>
      <c r="AL233" s="105"/>
      <c r="AM233" s="105"/>
      <c r="AN233" s="105"/>
      <c r="AO233" s="105"/>
      <c r="AP233" s="105"/>
      <c r="AQ233" s="105"/>
      <c r="AR233" s="105"/>
      <c r="AS233" s="105"/>
      <c r="AT233" s="105"/>
      <c r="AU233" s="105"/>
      <c r="AV233" s="105"/>
      <c r="AW233" s="105"/>
      <c r="AX233" s="105"/>
      <c r="AY233" s="105"/>
      <c r="AZ233" s="105"/>
      <c r="BA233" s="105"/>
      <c r="BB233" s="105"/>
      <c r="BC233" s="105"/>
      <c r="BD233" s="105"/>
      <c r="BE233" s="105"/>
      <c r="BF233" s="105"/>
      <c r="BG233" s="105"/>
      <c r="BH233" s="105"/>
      <c r="BI233" s="105"/>
      <c r="BJ233" s="105"/>
      <c r="BK233" s="105"/>
      <c r="BL233" s="105"/>
      <c r="BM233" s="105"/>
      <c r="BN233" s="105"/>
      <c r="BO233" s="105"/>
      <c r="BP233" s="105"/>
      <c r="BQ233" s="105"/>
      <c r="BR233" s="105"/>
      <c r="BS233" s="105"/>
      <c r="BT233" s="105"/>
      <c r="BU233" s="105"/>
      <c r="BV233" s="105"/>
      <c r="BW233" s="105"/>
      <c r="BX233" s="105"/>
      <c r="BY233" s="105"/>
      <c r="BZ233" s="105"/>
      <c r="CA233" s="105"/>
      <c r="CB233" s="105"/>
      <c r="CC233" s="105"/>
      <c r="CD233" s="105"/>
      <c r="CE233" s="105"/>
      <c r="CF233" s="105"/>
      <c r="CG233" s="105"/>
      <c r="CH233" s="105"/>
      <c r="CI233" s="105"/>
      <c r="CJ233" s="105"/>
      <c r="CK233" s="105"/>
      <c r="CL233" s="105"/>
      <c r="CM233" s="105"/>
      <c r="CN233" s="105"/>
      <c r="CO233" s="105"/>
      <c r="CP233" s="105"/>
      <c r="CQ233" s="105"/>
      <c r="CR233" s="105"/>
      <c r="CS233" s="105"/>
      <c r="CT233" s="105"/>
      <c r="CU233" s="105"/>
      <c r="CV233" s="105"/>
      <c r="CW233" s="105"/>
      <c r="CX233" s="105"/>
      <c r="CY233" s="105"/>
      <c r="CZ233" s="105"/>
      <c r="DA233" s="105"/>
      <c r="DB233" s="105"/>
      <c r="DC233" s="105"/>
      <c r="DD233" s="105"/>
      <c r="DE233" s="105"/>
      <c r="DF233" s="105"/>
      <c r="DG233" s="105"/>
      <c r="DH233" s="105"/>
      <c r="DI233" s="105"/>
      <c r="DJ233" s="105"/>
      <c r="DK233" s="105"/>
      <c r="DL233" s="105"/>
      <c r="DM233" s="105"/>
      <c r="DN233" s="105"/>
      <c r="DO233" s="105"/>
      <c r="DP233" s="105"/>
      <c r="DQ233" s="105"/>
      <c r="DR233" s="105"/>
      <c r="DS233" s="105"/>
      <c r="DT233" s="105"/>
      <c r="DU233" s="105"/>
      <c r="DV233" s="105"/>
      <c r="DW233" s="105"/>
      <c r="DX233" s="105"/>
      <c r="DY233" s="105"/>
      <c r="DZ233" s="105"/>
      <c r="EA233" s="105"/>
      <c r="EB233" s="105"/>
      <c r="EC233" s="105"/>
      <c r="ED233" s="105"/>
      <c r="EE233" s="105"/>
      <c r="EF233" s="105"/>
      <c r="EG233" s="105"/>
      <c r="EH233" s="105"/>
      <c r="EI233" s="105"/>
      <c r="EJ233" s="105"/>
      <c r="EK233" s="105"/>
      <c r="EL233" s="105"/>
      <c r="EM233" s="105"/>
      <c r="EN233" s="105"/>
      <c r="EO233" s="105"/>
      <c r="EP233" s="105"/>
      <c r="EQ233" s="105"/>
      <c r="ER233" s="105"/>
      <c r="ES233" s="105"/>
      <c r="ET233" s="105"/>
      <c r="EU233" s="105"/>
      <c r="EV233" s="105"/>
      <c r="EW233" s="105"/>
      <c r="EX233" s="105"/>
      <c r="EY233" s="105"/>
      <c r="EZ233" s="105"/>
      <c r="FA233" s="105"/>
      <c r="FB233" s="105"/>
      <c r="FC233" s="105"/>
      <c r="FD233" s="105"/>
      <c r="FE233" s="105"/>
      <c r="FF233" s="105"/>
      <c r="FG233" s="105"/>
      <c r="FH233" s="105"/>
      <c r="FI233" s="105"/>
      <c r="FJ233" s="105"/>
      <c r="FK233" s="105"/>
      <c r="FL233" s="105"/>
    </row>
    <row r="234" spans="11:168">
      <c r="K234" s="105"/>
      <c r="L234" s="105"/>
      <c r="M234" s="105"/>
      <c r="N234" s="105"/>
      <c r="O234" s="105"/>
      <c r="P234" s="105"/>
      <c r="Q234" s="105"/>
      <c r="R234" s="105"/>
      <c r="S234" s="105"/>
      <c r="T234" s="105"/>
      <c r="U234" s="105"/>
      <c r="V234" s="105"/>
      <c r="W234" s="105"/>
      <c r="X234" s="105"/>
      <c r="Y234" s="105"/>
      <c r="Z234" s="105"/>
      <c r="AA234" s="105"/>
      <c r="AB234" s="105"/>
      <c r="AC234" s="105"/>
      <c r="AD234" s="105"/>
      <c r="AE234" s="105"/>
      <c r="AF234" s="105"/>
      <c r="AG234" s="105"/>
      <c r="AH234" s="105"/>
      <c r="AI234" s="105"/>
      <c r="AJ234" s="105"/>
      <c r="AK234" s="105"/>
      <c r="AL234" s="105"/>
      <c r="AM234" s="105"/>
      <c r="AN234" s="105"/>
      <c r="AO234" s="105"/>
      <c r="AP234" s="105"/>
      <c r="AQ234" s="105"/>
      <c r="AR234" s="105"/>
      <c r="AS234" s="105"/>
      <c r="AT234" s="105"/>
      <c r="AU234" s="105"/>
      <c r="AV234" s="105"/>
      <c r="AW234" s="105"/>
      <c r="AX234" s="105"/>
      <c r="AY234" s="105"/>
      <c r="AZ234" s="105"/>
      <c r="BA234" s="105"/>
      <c r="BB234" s="105"/>
      <c r="BC234" s="105"/>
      <c r="BD234" s="105"/>
      <c r="BE234" s="105"/>
      <c r="BF234" s="105"/>
      <c r="BG234" s="105"/>
      <c r="BH234" s="105"/>
      <c r="BI234" s="105"/>
      <c r="BJ234" s="105"/>
      <c r="BK234" s="105"/>
      <c r="BL234" s="105"/>
      <c r="BM234" s="105"/>
      <c r="BN234" s="105"/>
      <c r="BO234" s="105"/>
      <c r="BP234" s="105"/>
      <c r="BQ234" s="105"/>
      <c r="BR234" s="105"/>
      <c r="BS234" s="105"/>
      <c r="BT234" s="105"/>
      <c r="BU234" s="105"/>
      <c r="BV234" s="105"/>
      <c r="BW234" s="105"/>
      <c r="BX234" s="105"/>
      <c r="BY234" s="105"/>
      <c r="BZ234" s="105"/>
      <c r="CA234" s="105"/>
      <c r="CB234" s="105"/>
      <c r="CC234" s="105"/>
      <c r="CD234" s="105"/>
      <c r="CE234" s="105"/>
      <c r="CF234" s="105"/>
      <c r="CG234" s="105"/>
      <c r="CH234" s="105"/>
      <c r="CI234" s="105"/>
      <c r="CJ234" s="105"/>
      <c r="CK234" s="105"/>
      <c r="CL234" s="105"/>
      <c r="CM234" s="105"/>
      <c r="CN234" s="105"/>
      <c r="CO234" s="105"/>
      <c r="CP234" s="105"/>
      <c r="CQ234" s="105"/>
      <c r="CR234" s="105"/>
      <c r="CS234" s="105"/>
      <c r="CT234" s="105"/>
      <c r="CU234" s="105"/>
      <c r="CV234" s="105"/>
      <c r="CW234" s="105"/>
      <c r="CX234" s="105"/>
      <c r="CY234" s="105"/>
      <c r="CZ234" s="105"/>
      <c r="DA234" s="105"/>
      <c r="DB234" s="105"/>
      <c r="DC234" s="105"/>
      <c r="DD234" s="105"/>
      <c r="DE234" s="105"/>
      <c r="DF234" s="105"/>
      <c r="DG234" s="105"/>
      <c r="DH234" s="105"/>
      <c r="DI234" s="105"/>
      <c r="DJ234" s="105"/>
      <c r="DK234" s="105"/>
      <c r="DL234" s="105"/>
      <c r="DM234" s="105"/>
      <c r="DN234" s="105"/>
      <c r="DO234" s="105"/>
      <c r="DP234" s="105"/>
      <c r="DQ234" s="105"/>
      <c r="DR234" s="105"/>
      <c r="DS234" s="105"/>
      <c r="DT234" s="105"/>
      <c r="DU234" s="105"/>
      <c r="DV234" s="105"/>
      <c r="DW234" s="105"/>
      <c r="DX234" s="105"/>
      <c r="DY234" s="105"/>
      <c r="DZ234" s="105"/>
      <c r="EA234" s="105"/>
      <c r="EB234" s="105"/>
      <c r="EC234" s="105"/>
      <c r="ED234" s="105"/>
      <c r="EE234" s="105"/>
      <c r="EF234" s="105"/>
      <c r="EG234" s="105"/>
      <c r="EH234" s="105"/>
      <c r="EI234" s="105"/>
      <c r="EJ234" s="105"/>
      <c r="EK234" s="105"/>
      <c r="EL234" s="105"/>
      <c r="EM234" s="105"/>
      <c r="EN234" s="105"/>
      <c r="EO234" s="105"/>
      <c r="EP234" s="105"/>
      <c r="EQ234" s="105"/>
      <c r="ER234" s="105"/>
      <c r="ES234" s="105"/>
      <c r="ET234" s="105"/>
      <c r="EU234" s="105"/>
      <c r="EV234" s="105"/>
      <c r="EW234" s="105"/>
      <c r="EX234" s="105"/>
      <c r="EY234" s="105"/>
      <c r="EZ234" s="105"/>
      <c r="FA234" s="105"/>
      <c r="FB234" s="105"/>
      <c r="FC234" s="105"/>
      <c r="FD234" s="105"/>
      <c r="FE234" s="105"/>
      <c r="FF234" s="105"/>
      <c r="FG234" s="105"/>
      <c r="FH234" s="105"/>
      <c r="FI234" s="105"/>
      <c r="FJ234" s="105"/>
      <c r="FK234" s="105"/>
      <c r="FL234" s="105"/>
    </row>
    <row r="235" spans="11:168">
      <c r="K235" s="105"/>
      <c r="L235" s="105"/>
      <c r="M235" s="105"/>
      <c r="N235" s="105"/>
      <c r="O235" s="105"/>
      <c r="P235" s="105"/>
      <c r="Q235" s="105"/>
      <c r="R235" s="105"/>
      <c r="S235" s="105"/>
      <c r="T235" s="105"/>
      <c r="U235" s="105"/>
      <c r="V235" s="105"/>
      <c r="W235" s="105"/>
      <c r="X235" s="105"/>
      <c r="Y235" s="105"/>
      <c r="Z235" s="105"/>
      <c r="AA235" s="105"/>
      <c r="AB235" s="105"/>
      <c r="AC235" s="105"/>
      <c r="AD235" s="105"/>
      <c r="AE235" s="105"/>
      <c r="AF235" s="105"/>
      <c r="AG235" s="105"/>
      <c r="AH235" s="105"/>
      <c r="AI235" s="105"/>
      <c r="AJ235" s="105"/>
      <c r="AK235" s="105"/>
      <c r="AL235" s="105"/>
      <c r="AM235" s="105"/>
      <c r="AN235" s="105"/>
      <c r="AO235" s="105"/>
      <c r="AP235" s="105"/>
      <c r="AQ235" s="105"/>
      <c r="AR235" s="105"/>
      <c r="AS235" s="105"/>
      <c r="AT235" s="105"/>
      <c r="AU235" s="105"/>
      <c r="AV235" s="105"/>
      <c r="AW235" s="105"/>
      <c r="AX235" s="105"/>
      <c r="AY235" s="105"/>
      <c r="AZ235" s="105"/>
      <c r="BA235" s="105"/>
      <c r="BB235" s="105"/>
      <c r="BC235" s="105"/>
      <c r="BD235" s="105"/>
      <c r="BE235" s="105"/>
      <c r="BF235" s="105"/>
      <c r="BG235" s="105"/>
      <c r="BH235" s="105"/>
      <c r="BI235" s="105"/>
      <c r="BJ235" s="105"/>
      <c r="BK235" s="105"/>
      <c r="BL235" s="105"/>
      <c r="BM235" s="105"/>
      <c r="BN235" s="105"/>
      <c r="BO235" s="105"/>
      <c r="BP235" s="105"/>
      <c r="BQ235" s="105"/>
      <c r="BR235" s="105"/>
      <c r="BS235" s="105"/>
      <c r="BT235" s="105"/>
      <c r="BU235" s="105"/>
      <c r="BV235" s="105"/>
      <c r="BW235" s="105"/>
      <c r="BX235" s="105"/>
      <c r="BY235" s="105"/>
      <c r="BZ235" s="105"/>
      <c r="CA235" s="105"/>
      <c r="CB235" s="105"/>
      <c r="CC235" s="105"/>
      <c r="CD235" s="105"/>
      <c r="CE235" s="105"/>
      <c r="CF235" s="105"/>
      <c r="CG235" s="105"/>
      <c r="CH235" s="105"/>
      <c r="CI235" s="105"/>
      <c r="CJ235" s="105"/>
      <c r="CK235" s="105"/>
      <c r="CL235" s="105"/>
      <c r="CM235" s="105"/>
      <c r="CN235" s="105"/>
      <c r="CO235" s="105"/>
      <c r="CP235" s="105"/>
      <c r="CQ235" s="105"/>
      <c r="CR235" s="105"/>
      <c r="CS235" s="105"/>
      <c r="CT235" s="105"/>
      <c r="CU235" s="105"/>
      <c r="CV235" s="105"/>
      <c r="CW235" s="105"/>
      <c r="CX235" s="105"/>
      <c r="CY235" s="105"/>
      <c r="CZ235" s="105"/>
      <c r="DA235" s="105"/>
      <c r="DB235" s="105"/>
      <c r="DC235" s="105"/>
      <c r="DD235" s="105"/>
      <c r="DE235" s="105"/>
      <c r="DF235" s="105"/>
      <c r="DG235" s="105"/>
      <c r="DH235" s="105"/>
      <c r="DI235" s="105"/>
      <c r="DJ235" s="105"/>
      <c r="DK235" s="105"/>
      <c r="DL235" s="105"/>
      <c r="DM235" s="105"/>
      <c r="DN235" s="105"/>
      <c r="DO235" s="105"/>
      <c r="DP235" s="105"/>
      <c r="DQ235" s="105"/>
      <c r="DR235" s="105"/>
      <c r="DS235" s="105"/>
      <c r="DT235" s="105"/>
      <c r="DU235" s="105"/>
      <c r="DV235" s="105"/>
      <c r="DW235" s="105"/>
      <c r="DX235" s="105"/>
      <c r="DY235" s="105"/>
      <c r="DZ235" s="105"/>
      <c r="EA235" s="105"/>
      <c r="EB235" s="105"/>
      <c r="EC235" s="105"/>
      <c r="ED235" s="105"/>
      <c r="EE235" s="105"/>
      <c r="EF235" s="105"/>
      <c r="EG235" s="105"/>
      <c r="EH235" s="105"/>
      <c r="EI235" s="105"/>
      <c r="EJ235" s="105"/>
      <c r="EK235" s="105"/>
      <c r="EL235" s="105"/>
      <c r="EM235" s="105"/>
      <c r="EN235" s="105"/>
      <c r="EO235" s="105"/>
      <c r="EP235" s="105"/>
      <c r="EQ235" s="105"/>
      <c r="ER235" s="105"/>
      <c r="ES235" s="105"/>
      <c r="ET235" s="105"/>
      <c r="EU235" s="105"/>
      <c r="EV235" s="105"/>
      <c r="EW235" s="105"/>
      <c r="EX235" s="105"/>
      <c r="EY235" s="105"/>
      <c r="EZ235" s="105"/>
      <c r="FA235" s="105"/>
      <c r="FB235" s="105"/>
      <c r="FC235" s="105"/>
      <c r="FD235" s="105"/>
      <c r="FE235" s="105"/>
      <c r="FF235" s="105"/>
      <c r="FG235" s="105"/>
      <c r="FH235" s="105"/>
      <c r="FI235" s="105"/>
      <c r="FJ235" s="105"/>
      <c r="FK235" s="105"/>
      <c r="FL235" s="105"/>
    </row>
    <row r="236" spans="11:168">
      <c r="K236" s="105"/>
      <c r="L236" s="105"/>
      <c r="M236" s="105"/>
      <c r="N236" s="105"/>
      <c r="O236" s="105"/>
      <c r="P236" s="105"/>
      <c r="Q236" s="105"/>
      <c r="R236" s="105"/>
      <c r="S236" s="105"/>
      <c r="T236" s="105"/>
      <c r="U236" s="105"/>
      <c r="V236" s="105"/>
      <c r="W236" s="105"/>
      <c r="X236" s="105"/>
      <c r="Y236" s="105"/>
      <c r="Z236" s="105"/>
      <c r="AA236" s="105"/>
      <c r="AB236" s="105"/>
      <c r="AC236" s="105"/>
      <c r="AD236" s="105"/>
      <c r="AE236" s="105"/>
      <c r="AF236" s="105"/>
      <c r="AG236" s="105"/>
      <c r="AH236" s="105"/>
      <c r="AI236" s="105"/>
      <c r="AJ236" s="105"/>
      <c r="AK236" s="105"/>
      <c r="AL236" s="105"/>
      <c r="AM236" s="105"/>
      <c r="AN236" s="105"/>
      <c r="AO236" s="105"/>
      <c r="AP236" s="105"/>
      <c r="AQ236" s="105"/>
      <c r="AR236" s="105"/>
      <c r="AS236" s="105"/>
      <c r="AT236" s="105"/>
      <c r="AU236" s="105"/>
      <c r="AV236" s="105"/>
      <c r="AW236" s="105"/>
      <c r="AX236" s="105"/>
      <c r="AY236" s="105"/>
      <c r="AZ236" s="105"/>
      <c r="BA236" s="105"/>
      <c r="BB236" s="105"/>
      <c r="BC236" s="105"/>
      <c r="BD236" s="105"/>
      <c r="BE236" s="105"/>
      <c r="BF236" s="105"/>
      <c r="BG236" s="105"/>
      <c r="BH236" s="105"/>
      <c r="BI236" s="105"/>
      <c r="BJ236" s="105"/>
      <c r="BK236" s="105"/>
      <c r="BL236" s="105"/>
      <c r="BM236" s="105"/>
      <c r="BN236" s="105"/>
      <c r="BO236" s="105"/>
      <c r="BP236" s="105"/>
      <c r="BQ236" s="105"/>
      <c r="BR236" s="105"/>
      <c r="BS236" s="105"/>
      <c r="BT236" s="105"/>
      <c r="BU236" s="105"/>
      <c r="BV236" s="105"/>
      <c r="BW236" s="105"/>
      <c r="BX236" s="105"/>
      <c r="BY236" s="105"/>
      <c r="BZ236" s="105"/>
      <c r="CA236" s="105"/>
      <c r="CB236" s="105"/>
      <c r="CC236" s="105"/>
      <c r="CD236" s="105"/>
      <c r="CE236" s="105"/>
      <c r="CF236" s="105"/>
      <c r="CG236" s="105"/>
      <c r="CH236" s="105"/>
      <c r="CI236" s="105"/>
      <c r="CJ236" s="105"/>
      <c r="CK236" s="105"/>
      <c r="CL236" s="105"/>
      <c r="CM236" s="105"/>
      <c r="CN236" s="105"/>
      <c r="CO236" s="105"/>
      <c r="CP236" s="105"/>
      <c r="CQ236" s="105"/>
      <c r="CR236" s="105"/>
      <c r="CS236" s="105"/>
      <c r="CT236" s="105"/>
      <c r="CU236" s="105"/>
      <c r="CV236" s="105"/>
      <c r="CW236" s="105"/>
      <c r="CX236" s="105"/>
      <c r="CY236" s="105"/>
      <c r="CZ236" s="105"/>
      <c r="DA236" s="105"/>
      <c r="DB236" s="105"/>
      <c r="DC236" s="105"/>
      <c r="DD236" s="105"/>
      <c r="DE236" s="105"/>
      <c r="DF236" s="105"/>
      <c r="DG236" s="105"/>
      <c r="DH236" s="105"/>
      <c r="DI236" s="105"/>
      <c r="DJ236" s="105"/>
      <c r="DK236" s="105"/>
      <c r="DL236" s="105"/>
      <c r="DM236" s="105"/>
      <c r="DN236" s="105"/>
      <c r="DO236" s="105"/>
      <c r="DP236" s="105"/>
      <c r="DQ236" s="105"/>
      <c r="DR236" s="105"/>
      <c r="DS236" s="105"/>
      <c r="DT236" s="105"/>
      <c r="DU236" s="105"/>
      <c r="DV236" s="105"/>
      <c r="DW236" s="105"/>
      <c r="DX236" s="105"/>
      <c r="DY236" s="105"/>
      <c r="DZ236" s="105"/>
      <c r="EA236" s="105"/>
      <c r="EB236" s="105"/>
      <c r="EC236" s="105"/>
      <c r="ED236" s="105"/>
      <c r="EE236" s="105"/>
      <c r="EF236" s="105"/>
      <c r="EG236" s="105"/>
      <c r="EH236" s="105"/>
      <c r="EI236" s="105"/>
      <c r="EJ236" s="105"/>
      <c r="EK236" s="105"/>
      <c r="EL236" s="105"/>
      <c r="EM236" s="105"/>
      <c r="EN236" s="105"/>
      <c r="EO236" s="105"/>
      <c r="EP236" s="105"/>
      <c r="EQ236" s="105"/>
      <c r="ER236" s="105"/>
      <c r="ES236" s="105"/>
      <c r="ET236" s="105"/>
      <c r="EU236" s="105"/>
      <c r="EV236" s="105"/>
      <c r="EW236" s="105"/>
      <c r="EX236" s="105"/>
      <c r="EY236" s="105"/>
      <c r="EZ236" s="105"/>
      <c r="FA236" s="105"/>
      <c r="FB236" s="105"/>
      <c r="FC236" s="105"/>
      <c r="FD236" s="105"/>
      <c r="FE236" s="105"/>
      <c r="FF236" s="105"/>
      <c r="FG236" s="105"/>
      <c r="FH236" s="105"/>
      <c r="FI236" s="105"/>
      <c r="FJ236" s="105"/>
      <c r="FK236" s="105"/>
      <c r="FL236" s="105"/>
    </row>
    <row r="237" spans="11:168">
      <c r="K237" s="105"/>
      <c r="L237" s="105"/>
      <c r="M237" s="105"/>
      <c r="N237" s="105"/>
      <c r="O237" s="105"/>
      <c r="P237" s="105"/>
      <c r="Q237" s="105"/>
      <c r="R237" s="105"/>
      <c r="S237" s="105"/>
      <c r="T237" s="105"/>
      <c r="U237" s="105"/>
      <c r="V237" s="105"/>
      <c r="W237" s="105"/>
      <c r="X237" s="105"/>
      <c r="Y237" s="105"/>
      <c r="Z237" s="105"/>
      <c r="AA237" s="105"/>
      <c r="AB237" s="105"/>
      <c r="AC237" s="105"/>
      <c r="AD237" s="105"/>
      <c r="AE237" s="105"/>
      <c r="AF237" s="105"/>
      <c r="AG237" s="105"/>
      <c r="AH237" s="105"/>
      <c r="AI237" s="105"/>
      <c r="AJ237" s="105"/>
      <c r="AK237" s="105"/>
      <c r="AL237" s="105"/>
      <c r="AM237" s="105"/>
      <c r="AN237" s="105"/>
      <c r="AO237" s="105"/>
      <c r="AP237" s="105"/>
      <c r="AQ237" s="105"/>
      <c r="AR237" s="105"/>
      <c r="AS237" s="105"/>
      <c r="AT237" s="105"/>
      <c r="AU237" s="105"/>
      <c r="AV237" s="105"/>
      <c r="AW237" s="105"/>
      <c r="AX237" s="105"/>
      <c r="AY237" s="105"/>
      <c r="AZ237" s="105"/>
      <c r="BA237" s="105"/>
      <c r="BB237" s="105"/>
      <c r="BC237" s="105"/>
      <c r="BD237" s="105"/>
      <c r="BE237" s="105"/>
      <c r="BF237" s="105"/>
      <c r="BG237" s="105"/>
      <c r="BH237" s="105"/>
      <c r="BI237" s="105"/>
      <c r="BJ237" s="105"/>
      <c r="BK237" s="105"/>
      <c r="BL237" s="105"/>
      <c r="BM237" s="105"/>
      <c r="BN237" s="105"/>
      <c r="BO237" s="105"/>
      <c r="BP237" s="105"/>
      <c r="BQ237" s="105"/>
      <c r="BR237" s="105"/>
      <c r="BS237" s="105"/>
      <c r="BT237" s="105"/>
      <c r="BU237" s="105"/>
      <c r="BV237" s="105"/>
      <c r="BW237" s="105"/>
      <c r="BX237" s="105"/>
      <c r="BY237" s="105"/>
      <c r="BZ237" s="105"/>
      <c r="CA237" s="105"/>
      <c r="CB237" s="105"/>
      <c r="CC237" s="105"/>
      <c r="CD237" s="105"/>
      <c r="CE237" s="105"/>
      <c r="CF237" s="105"/>
      <c r="CG237" s="105"/>
      <c r="CH237" s="105"/>
      <c r="CI237" s="105"/>
      <c r="CJ237" s="105"/>
      <c r="CK237" s="105"/>
      <c r="CL237" s="105"/>
      <c r="CM237" s="105"/>
      <c r="CN237" s="105"/>
      <c r="CO237" s="105"/>
      <c r="CP237" s="105"/>
      <c r="CQ237" s="105"/>
      <c r="CR237" s="105"/>
      <c r="CS237" s="105"/>
      <c r="CT237" s="105"/>
      <c r="CU237" s="105"/>
      <c r="CV237" s="105"/>
      <c r="CW237" s="105"/>
      <c r="CX237" s="105"/>
      <c r="CY237" s="105"/>
      <c r="CZ237" s="105"/>
      <c r="DA237" s="105"/>
      <c r="DB237" s="105"/>
      <c r="DC237" s="105"/>
      <c r="DD237" s="105"/>
      <c r="DE237" s="105"/>
      <c r="DF237" s="105"/>
      <c r="DG237" s="105"/>
      <c r="DH237" s="105"/>
      <c r="DI237" s="105"/>
      <c r="DJ237" s="105"/>
      <c r="DK237" s="105"/>
      <c r="DL237" s="105"/>
      <c r="DM237" s="105"/>
      <c r="DN237" s="105"/>
      <c r="DO237" s="105"/>
      <c r="DP237" s="105"/>
      <c r="DQ237" s="105"/>
      <c r="DR237" s="105"/>
      <c r="DS237" s="105"/>
      <c r="DT237" s="105"/>
      <c r="DU237" s="105"/>
      <c r="DV237" s="105"/>
      <c r="DW237" s="105"/>
      <c r="DX237" s="105"/>
      <c r="DY237" s="105"/>
      <c r="DZ237" s="105"/>
      <c r="EA237" s="105"/>
      <c r="EB237" s="105"/>
      <c r="EC237" s="105"/>
      <c r="ED237" s="105"/>
      <c r="EE237" s="105"/>
      <c r="EF237" s="105"/>
      <c r="EG237" s="105"/>
      <c r="EH237" s="105"/>
      <c r="EI237" s="105"/>
      <c r="EJ237" s="105"/>
      <c r="EK237" s="105"/>
      <c r="EL237" s="105"/>
      <c r="EM237" s="105"/>
      <c r="EN237" s="105"/>
      <c r="EO237" s="105"/>
      <c r="EP237" s="105"/>
      <c r="EQ237" s="105"/>
      <c r="ER237" s="105"/>
      <c r="ES237" s="105"/>
      <c r="ET237" s="105"/>
      <c r="EU237" s="105"/>
      <c r="EV237" s="105"/>
      <c r="EW237" s="105"/>
      <c r="EX237" s="105"/>
      <c r="EY237" s="105"/>
      <c r="EZ237" s="105"/>
      <c r="FA237" s="105"/>
      <c r="FB237" s="105"/>
      <c r="FC237" s="105"/>
      <c r="FD237" s="105"/>
      <c r="FE237" s="105"/>
      <c r="FF237" s="105"/>
      <c r="FG237" s="105"/>
      <c r="FH237" s="105"/>
      <c r="FI237" s="105"/>
      <c r="FJ237" s="105"/>
      <c r="FK237" s="105"/>
      <c r="FL237" s="105"/>
    </row>
    <row r="238" spans="11:168">
      <c r="K238" s="105"/>
      <c r="L238" s="105"/>
      <c r="M238" s="105"/>
      <c r="N238" s="105"/>
      <c r="O238" s="105"/>
      <c r="P238" s="105"/>
      <c r="Q238" s="105"/>
      <c r="R238" s="105"/>
      <c r="S238" s="105"/>
      <c r="T238" s="105"/>
      <c r="U238" s="105"/>
      <c r="V238" s="105"/>
      <c r="W238" s="105"/>
      <c r="X238" s="105"/>
      <c r="Y238" s="105"/>
      <c r="Z238" s="105"/>
      <c r="AA238" s="105"/>
      <c r="AB238" s="105"/>
      <c r="AC238" s="105"/>
      <c r="AD238" s="105"/>
      <c r="AE238" s="105"/>
      <c r="AF238" s="105"/>
      <c r="AG238" s="105"/>
      <c r="AH238" s="105"/>
      <c r="AI238" s="105"/>
      <c r="AJ238" s="105"/>
      <c r="AK238" s="105"/>
      <c r="AL238" s="105"/>
      <c r="AM238" s="105"/>
      <c r="AN238" s="105"/>
      <c r="AO238" s="105"/>
      <c r="AP238" s="105"/>
      <c r="AQ238" s="105"/>
      <c r="AR238" s="105"/>
      <c r="AS238" s="105"/>
      <c r="AT238" s="105"/>
      <c r="AU238" s="105"/>
      <c r="AV238" s="105"/>
      <c r="AW238" s="105"/>
      <c r="AX238" s="105"/>
      <c r="AY238" s="105"/>
      <c r="AZ238" s="105"/>
      <c r="BA238" s="105"/>
      <c r="BB238" s="105"/>
      <c r="BC238" s="105"/>
      <c r="BD238" s="105"/>
      <c r="BE238" s="105"/>
      <c r="BF238" s="105"/>
      <c r="BG238" s="105"/>
      <c r="BH238" s="105"/>
      <c r="BI238" s="105"/>
      <c r="BJ238" s="105"/>
      <c r="BK238" s="105"/>
      <c r="BL238" s="105"/>
      <c r="BM238" s="105"/>
      <c r="BN238" s="105"/>
      <c r="BO238" s="105"/>
      <c r="BP238" s="105"/>
      <c r="BQ238" s="105"/>
      <c r="BR238" s="105"/>
      <c r="BS238" s="105"/>
      <c r="BT238" s="105"/>
      <c r="BU238" s="105"/>
      <c r="BV238" s="105"/>
      <c r="BW238" s="105"/>
      <c r="BX238" s="105"/>
      <c r="BY238" s="105"/>
      <c r="BZ238" s="105"/>
      <c r="CA238" s="105"/>
      <c r="CB238" s="105"/>
      <c r="CC238" s="105"/>
      <c r="CD238" s="105"/>
      <c r="CE238" s="105"/>
      <c r="CF238" s="105"/>
      <c r="CG238" s="105"/>
      <c r="CH238" s="105"/>
      <c r="CI238" s="105"/>
      <c r="CJ238" s="105"/>
      <c r="CK238" s="105"/>
      <c r="CL238" s="105"/>
      <c r="CM238" s="105"/>
      <c r="CN238" s="105"/>
      <c r="CO238" s="105"/>
      <c r="CP238" s="105"/>
      <c r="CQ238" s="105"/>
      <c r="CR238" s="105"/>
      <c r="CS238" s="105"/>
      <c r="CT238" s="105"/>
      <c r="CU238" s="105"/>
      <c r="CV238" s="105"/>
      <c r="CW238" s="105"/>
      <c r="CX238" s="105"/>
      <c r="CY238" s="105"/>
      <c r="CZ238" s="105"/>
      <c r="DA238" s="105"/>
      <c r="DB238" s="105"/>
      <c r="DC238" s="105"/>
      <c r="DD238" s="105"/>
      <c r="DE238" s="105"/>
      <c r="DF238" s="105"/>
      <c r="DG238" s="105"/>
      <c r="DH238" s="105"/>
      <c r="DI238" s="105"/>
      <c r="DJ238" s="105"/>
      <c r="DK238" s="105"/>
      <c r="DL238" s="105"/>
      <c r="DM238" s="105"/>
      <c r="DN238" s="105"/>
      <c r="DO238" s="105"/>
      <c r="DP238" s="105"/>
      <c r="DQ238" s="105"/>
      <c r="DR238" s="105"/>
      <c r="DS238" s="105"/>
      <c r="DT238" s="105"/>
      <c r="DU238" s="105"/>
      <c r="DV238" s="105"/>
      <c r="DW238" s="105"/>
      <c r="DX238" s="105"/>
      <c r="DY238" s="105"/>
      <c r="DZ238" s="105"/>
      <c r="EA238" s="105"/>
      <c r="EB238" s="105"/>
      <c r="EC238" s="105"/>
      <c r="ED238" s="105"/>
      <c r="EE238" s="105"/>
      <c r="EF238" s="105"/>
      <c r="EG238" s="105"/>
      <c r="EH238" s="105"/>
      <c r="EI238" s="105"/>
      <c r="EJ238" s="105"/>
      <c r="EK238" s="105"/>
      <c r="EL238" s="105"/>
      <c r="EM238" s="105"/>
      <c r="EN238" s="105"/>
      <c r="EO238" s="105"/>
      <c r="EP238" s="105"/>
      <c r="EQ238" s="105"/>
      <c r="ER238" s="105"/>
      <c r="ES238" s="105"/>
      <c r="ET238" s="105"/>
      <c r="EU238" s="105"/>
      <c r="EV238" s="105"/>
      <c r="EW238" s="105"/>
      <c r="EX238" s="105"/>
      <c r="EY238" s="105"/>
      <c r="EZ238" s="105"/>
      <c r="FA238" s="105"/>
      <c r="FB238" s="105"/>
      <c r="FC238" s="105"/>
      <c r="FD238" s="105"/>
      <c r="FE238" s="105"/>
      <c r="FF238" s="105"/>
      <c r="FG238" s="105"/>
      <c r="FH238" s="105"/>
      <c r="FI238" s="105"/>
      <c r="FJ238" s="105"/>
      <c r="FK238" s="105"/>
      <c r="FL238" s="105"/>
    </row>
    <row r="239" spans="11:168">
      <c r="K239" s="105"/>
      <c r="L239" s="105"/>
      <c r="M239" s="105"/>
      <c r="N239" s="105"/>
      <c r="O239" s="105"/>
      <c r="P239" s="105"/>
      <c r="Q239" s="105"/>
      <c r="R239" s="105"/>
      <c r="S239" s="105"/>
      <c r="T239" s="105"/>
      <c r="U239" s="105"/>
      <c r="V239" s="105"/>
      <c r="W239" s="105"/>
      <c r="X239" s="105"/>
      <c r="Y239" s="105"/>
      <c r="Z239" s="105"/>
      <c r="AA239" s="105"/>
      <c r="AB239" s="105"/>
      <c r="AC239" s="105"/>
      <c r="AD239" s="105"/>
      <c r="AE239" s="105"/>
      <c r="AF239" s="105"/>
      <c r="AG239" s="105"/>
      <c r="AH239" s="105"/>
      <c r="AI239" s="105"/>
      <c r="AJ239" s="105"/>
      <c r="AK239" s="105"/>
      <c r="AL239" s="105"/>
      <c r="AM239" s="105"/>
      <c r="AN239" s="105"/>
      <c r="AO239" s="105"/>
      <c r="AP239" s="105"/>
      <c r="AQ239" s="105"/>
      <c r="AR239" s="105"/>
      <c r="AS239" s="105"/>
      <c r="AT239" s="105"/>
      <c r="AU239" s="105"/>
      <c r="AV239" s="105"/>
      <c r="AW239" s="105"/>
      <c r="AX239" s="105"/>
      <c r="AY239" s="105"/>
      <c r="AZ239" s="105"/>
      <c r="BA239" s="105"/>
      <c r="BB239" s="105"/>
      <c r="BC239" s="105"/>
      <c r="BD239" s="105"/>
      <c r="BE239" s="105"/>
      <c r="BF239" s="105"/>
      <c r="BG239" s="105"/>
      <c r="BH239" s="105"/>
      <c r="BI239" s="105"/>
      <c r="BJ239" s="105"/>
      <c r="BK239" s="105"/>
      <c r="BL239" s="105"/>
      <c r="BM239" s="105"/>
      <c r="BN239" s="105"/>
      <c r="BO239" s="105"/>
      <c r="BP239" s="105"/>
      <c r="BQ239" s="105"/>
      <c r="BR239" s="105"/>
      <c r="BS239" s="105"/>
      <c r="BT239" s="105"/>
      <c r="BU239" s="105"/>
      <c r="BV239" s="105"/>
      <c r="BW239" s="105"/>
      <c r="BX239" s="105"/>
      <c r="BY239" s="105"/>
      <c r="BZ239" s="105"/>
      <c r="CA239" s="105"/>
      <c r="CB239" s="105"/>
      <c r="CC239" s="105"/>
      <c r="CD239" s="105"/>
      <c r="CE239" s="105"/>
      <c r="CF239" s="105"/>
      <c r="CG239" s="105"/>
      <c r="CH239" s="105"/>
      <c r="CI239" s="105"/>
      <c r="CJ239" s="105"/>
      <c r="CK239" s="105"/>
      <c r="CL239" s="105"/>
      <c r="CM239" s="105"/>
      <c r="CN239" s="105"/>
      <c r="CO239" s="105"/>
      <c r="CP239" s="105"/>
      <c r="CQ239" s="105"/>
      <c r="CR239" s="105"/>
      <c r="CS239" s="105"/>
      <c r="CT239" s="105"/>
      <c r="CU239" s="105"/>
      <c r="CV239" s="105"/>
      <c r="CW239" s="105"/>
      <c r="CX239" s="105"/>
      <c r="CY239" s="105"/>
      <c r="CZ239" s="105"/>
      <c r="DA239" s="105"/>
      <c r="DB239" s="105"/>
      <c r="DC239" s="105"/>
      <c r="DD239" s="105"/>
      <c r="DE239" s="105"/>
      <c r="DF239" s="105"/>
      <c r="DG239" s="105"/>
      <c r="DH239" s="105"/>
      <c r="DI239" s="105"/>
      <c r="DJ239" s="105"/>
      <c r="DK239" s="105"/>
      <c r="DL239" s="105"/>
      <c r="DM239" s="105"/>
      <c r="DN239" s="105"/>
      <c r="DO239" s="105"/>
      <c r="DP239" s="105"/>
      <c r="DQ239" s="105"/>
      <c r="DR239" s="105"/>
      <c r="DS239" s="105"/>
      <c r="DT239" s="105"/>
      <c r="DU239" s="105"/>
      <c r="DV239" s="105"/>
      <c r="DW239" s="105"/>
      <c r="DX239" s="105"/>
      <c r="DY239" s="105"/>
      <c r="DZ239" s="105"/>
      <c r="EA239" s="105"/>
      <c r="EB239" s="105"/>
      <c r="EC239" s="105"/>
      <c r="ED239" s="105"/>
      <c r="EE239" s="105"/>
      <c r="EF239" s="105"/>
      <c r="EG239" s="105"/>
      <c r="EH239" s="105"/>
      <c r="EI239" s="105"/>
      <c r="EJ239" s="105"/>
      <c r="EK239" s="105"/>
      <c r="EL239" s="105"/>
      <c r="EM239" s="105"/>
      <c r="EN239" s="105"/>
      <c r="EO239" s="105"/>
      <c r="EP239" s="105"/>
      <c r="EQ239" s="105"/>
      <c r="ER239" s="105"/>
      <c r="ES239" s="105"/>
      <c r="ET239" s="105"/>
      <c r="EU239" s="105"/>
      <c r="EV239" s="105"/>
      <c r="EW239" s="105"/>
      <c r="EX239" s="105"/>
      <c r="EY239" s="105"/>
      <c r="EZ239" s="105"/>
      <c r="FA239" s="105"/>
      <c r="FB239" s="105"/>
      <c r="FC239" s="105"/>
      <c r="FD239" s="105"/>
      <c r="FE239" s="105"/>
      <c r="FF239" s="105"/>
      <c r="FG239" s="105"/>
      <c r="FH239" s="105"/>
      <c r="FI239" s="105"/>
      <c r="FJ239" s="105"/>
      <c r="FK239" s="105"/>
      <c r="FL239" s="105"/>
    </row>
    <row r="240" spans="11:168">
      <c r="K240" s="105"/>
      <c r="L240" s="105"/>
      <c r="M240" s="105"/>
      <c r="N240" s="105"/>
      <c r="O240" s="105"/>
      <c r="P240" s="105"/>
      <c r="Q240" s="105"/>
      <c r="R240" s="105"/>
      <c r="S240" s="105"/>
      <c r="T240" s="105"/>
      <c r="U240" s="105"/>
      <c r="V240" s="105"/>
      <c r="W240" s="105"/>
      <c r="X240" s="105"/>
      <c r="Y240" s="105"/>
      <c r="Z240" s="105"/>
      <c r="AA240" s="105"/>
      <c r="AB240" s="105"/>
      <c r="AC240" s="105"/>
      <c r="AD240" s="105"/>
      <c r="AE240" s="105"/>
      <c r="AF240" s="105"/>
      <c r="AG240" s="105"/>
      <c r="AH240" s="105"/>
      <c r="AI240" s="105"/>
      <c r="AJ240" s="105"/>
      <c r="AK240" s="105"/>
      <c r="AL240" s="105"/>
      <c r="AM240" s="105"/>
      <c r="AN240" s="105"/>
      <c r="AO240" s="105"/>
      <c r="AP240" s="105"/>
      <c r="AQ240" s="105"/>
      <c r="AR240" s="105"/>
      <c r="AS240" s="105"/>
      <c r="AT240" s="105"/>
      <c r="AU240" s="105"/>
      <c r="AV240" s="105"/>
      <c r="AW240" s="105"/>
      <c r="AX240" s="105"/>
      <c r="AY240" s="105"/>
      <c r="AZ240" s="105"/>
      <c r="BA240" s="105"/>
      <c r="BB240" s="105"/>
      <c r="BC240" s="105"/>
      <c r="BD240" s="105"/>
      <c r="BE240" s="105"/>
      <c r="BF240" s="105"/>
      <c r="BG240" s="105"/>
      <c r="BH240" s="105"/>
      <c r="BI240" s="105"/>
      <c r="BJ240" s="105"/>
      <c r="BK240" s="105"/>
      <c r="BL240" s="105"/>
      <c r="BM240" s="105"/>
      <c r="BN240" s="105"/>
      <c r="BO240" s="105"/>
      <c r="BP240" s="105"/>
      <c r="BQ240" s="105"/>
      <c r="BR240" s="105"/>
      <c r="BS240" s="105"/>
      <c r="BT240" s="105"/>
      <c r="BU240" s="105"/>
      <c r="BV240" s="105"/>
      <c r="BW240" s="105"/>
      <c r="BX240" s="105"/>
      <c r="BY240" s="105"/>
      <c r="BZ240" s="105"/>
      <c r="CA240" s="105"/>
      <c r="CB240" s="105"/>
      <c r="CC240" s="105"/>
      <c r="CD240" s="105"/>
      <c r="CE240" s="105"/>
      <c r="CF240" s="105"/>
      <c r="CG240" s="105"/>
      <c r="CH240" s="105"/>
      <c r="CI240" s="105"/>
      <c r="CJ240" s="105"/>
      <c r="CK240" s="105"/>
      <c r="CL240" s="105"/>
      <c r="CM240" s="105"/>
      <c r="CN240" s="105"/>
      <c r="CO240" s="105"/>
      <c r="CP240" s="105"/>
      <c r="CQ240" s="105"/>
      <c r="CR240" s="105"/>
      <c r="CS240" s="105"/>
      <c r="CT240" s="105"/>
      <c r="CU240" s="105"/>
      <c r="CV240" s="105"/>
      <c r="CW240" s="105"/>
      <c r="CX240" s="105"/>
      <c r="CY240" s="105"/>
      <c r="CZ240" s="105"/>
      <c r="DA240" s="105"/>
      <c r="DB240" s="105"/>
      <c r="DC240" s="105"/>
      <c r="DD240" s="105"/>
      <c r="DE240" s="105"/>
      <c r="DF240" s="105"/>
      <c r="DG240" s="105"/>
      <c r="DH240" s="105"/>
      <c r="DI240" s="105"/>
      <c r="DJ240" s="105"/>
      <c r="DK240" s="105"/>
      <c r="DL240" s="105"/>
      <c r="DM240" s="105"/>
      <c r="DN240" s="105"/>
      <c r="DO240" s="105"/>
      <c r="DP240" s="105"/>
      <c r="DQ240" s="105"/>
      <c r="DR240" s="105"/>
      <c r="DS240" s="105"/>
      <c r="DT240" s="105"/>
      <c r="DU240" s="105"/>
      <c r="DV240" s="105"/>
      <c r="DW240" s="105"/>
      <c r="DX240" s="105"/>
      <c r="DY240" s="105"/>
      <c r="DZ240" s="105"/>
      <c r="EA240" s="105"/>
      <c r="EB240" s="105"/>
      <c r="EC240" s="105"/>
      <c r="ED240" s="105"/>
      <c r="EE240" s="105"/>
      <c r="EF240" s="105"/>
      <c r="EG240" s="105"/>
      <c r="EH240" s="105"/>
      <c r="EI240" s="105"/>
      <c r="EJ240" s="105"/>
      <c r="EK240" s="105"/>
      <c r="EL240" s="105"/>
      <c r="EM240" s="105"/>
      <c r="EN240" s="105"/>
      <c r="EO240" s="105"/>
      <c r="EP240" s="105"/>
      <c r="EQ240" s="105"/>
      <c r="ER240" s="105"/>
      <c r="ES240" s="105"/>
      <c r="ET240" s="105"/>
      <c r="EU240" s="105"/>
      <c r="EV240" s="105"/>
      <c r="EW240" s="105"/>
      <c r="EX240" s="105"/>
      <c r="EY240" s="105"/>
      <c r="EZ240" s="105"/>
      <c r="FA240" s="105"/>
      <c r="FB240" s="105"/>
      <c r="FC240" s="105"/>
      <c r="FD240" s="105"/>
      <c r="FE240" s="105"/>
      <c r="FF240" s="105"/>
      <c r="FG240" s="105"/>
      <c r="FH240" s="105"/>
      <c r="FI240" s="105"/>
      <c r="FJ240" s="105"/>
      <c r="FK240" s="105"/>
      <c r="FL240" s="105"/>
    </row>
    <row r="241" spans="11:168">
      <c r="K241" s="105"/>
      <c r="L241" s="105"/>
      <c r="M241" s="105"/>
      <c r="N241" s="105"/>
      <c r="O241" s="105"/>
      <c r="P241" s="105"/>
      <c r="Q241" s="105"/>
      <c r="R241" s="105"/>
      <c r="S241" s="105"/>
      <c r="T241" s="105"/>
      <c r="U241" s="105"/>
      <c r="V241" s="105"/>
      <c r="W241" s="105"/>
      <c r="X241" s="105"/>
      <c r="Y241" s="105"/>
      <c r="Z241" s="105"/>
      <c r="AA241" s="105"/>
      <c r="AB241" s="105"/>
      <c r="AC241" s="105"/>
      <c r="AD241" s="105"/>
      <c r="AE241" s="105"/>
      <c r="AF241" s="105"/>
      <c r="AG241" s="105"/>
      <c r="AH241" s="105"/>
      <c r="AI241" s="105"/>
      <c r="AJ241" s="105"/>
      <c r="AK241" s="105"/>
      <c r="AL241" s="105"/>
      <c r="AM241" s="105"/>
      <c r="AN241" s="105"/>
      <c r="AO241" s="105"/>
      <c r="AP241" s="105"/>
      <c r="AQ241" s="105"/>
      <c r="AR241" s="105"/>
      <c r="AS241" s="105"/>
      <c r="AT241" s="105"/>
      <c r="AU241" s="105"/>
      <c r="AV241" s="105"/>
      <c r="AW241" s="105"/>
      <c r="AX241" s="105"/>
      <c r="AY241" s="105"/>
      <c r="AZ241" s="105"/>
      <c r="BA241" s="105"/>
      <c r="BB241" s="105"/>
      <c r="BC241" s="105"/>
      <c r="BD241" s="105"/>
      <c r="BE241" s="105"/>
      <c r="BF241" s="105"/>
      <c r="BG241" s="105"/>
      <c r="BH241" s="105"/>
      <c r="BI241" s="105"/>
      <c r="BJ241" s="105"/>
      <c r="BK241" s="105"/>
      <c r="BL241" s="105"/>
      <c r="BM241" s="105"/>
      <c r="BN241" s="105"/>
      <c r="BO241" s="105"/>
      <c r="BP241" s="105"/>
      <c r="BQ241" s="105"/>
      <c r="BR241" s="105"/>
      <c r="BS241" s="105"/>
      <c r="BT241" s="105"/>
      <c r="BU241" s="105"/>
      <c r="BV241" s="105"/>
      <c r="BW241" s="105"/>
      <c r="BX241" s="105"/>
      <c r="BY241" s="105"/>
      <c r="BZ241" s="105"/>
      <c r="CA241" s="105"/>
      <c r="CB241" s="105"/>
      <c r="CC241" s="105"/>
      <c r="CD241" s="105"/>
      <c r="CE241" s="105"/>
      <c r="CF241" s="105"/>
      <c r="CG241" s="105"/>
      <c r="CH241" s="105"/>
      <c r="CI241" s="105"/>
      <c r="CJ241" s="105"/>
      <c r="CK241" s="105"/>
      <c r="CL241" s="105"/>
      <c r="CM241" s="105"/>
      <c r="CN241" s="105"/>
      <c r="CO241" s="105"/>
      <c r="CP241" s="105"/>
      <c r="CQ241" s="105"/>
      <c r="CR241" s="105"/>
      <c r="CS241" s="105"/>
      <c r="CT241" s="105"/>
      <c r="CU241" s="105"/>
      <c r="CV241" s="105"/>
      <c r="CW241" s="105"/>
      <c r="CX241" s="105"/>
      <c r="CY241" s="105"/>
      <c r="CZ241" s="105"/>
      <c r="DA241" s="105"/>
      <c r="DB241" s="105"/>
      <c r="DC241" s="105"/>
      <c r="DD241" s="105"/>
      <c r="DE241" s="105"/>
      <c r="DF241" s="105"/>
      <c r="DG241" s="105"/>
      <c r="DH241" s="105"/>
      <c r="DI241" s="105"/>
      <c r="DJ241" s="105"/>
      <c r="DK241" s="105"/>
      <c r="DL241" s="105"/>
      <c r="DM241" s="105"/>
      <c r="DN241" s="105"/>
      <c r="DO241" s="105"/>
      <c r="DP241" s="105"/>
      <c r="DQ241" s="105"/>
      <c r="DR241" s="105"/>
      <c r="DS241" s="105"/>
      <c r="DT241" s="105"/>
      <c r="DU241" s="105"/>
      <c r="DV241" s="105"/>
      <c r="DW241" s="105"/>
      <c r="DX241" s="105"/>
      <c r="DY241" s="105"/>
      <c r="DZ241" s="105"/>
      <c r="EA241" s="105"/>
      <c r="EB241" s="105"/>
      <c r="EC241" s="105"/>
      <c r="ED241" s="105"/>
      <c r="EE241" s="105"/>
      <c r="EF241" s="105"/>
      <c r="EG241" s="105"/>
      <c r="EH241" s="105"/>
      <c r="EI241" s="105"/>
      <c r="EJ241" s="105"/>
      <c r="EK241" s="105"/>
      <c r="EL241" s="105"/>
      <c r="EM241" s="105"/>
      <c r="EN241" s="105"/>
      <c r="EO241" s="105"/>
      <c r="EP241" s="105"/>
      <c r="EQ241" s="105"/>
      <c r="ER241" s="105"/>
      <c r="ES241" s="105"/>
      <c r="ET241" s="105"/>
      <c r="EU241" s="105"/>
      <c r="EV241" s="105"/>
      <c r="EW241" s="105"/>
      <c r="EX241" s="105"/>
      <c r="EY241" s="105"/>
      <c r="EZ241" s="105"/>
      <c r="FA241" s="105"/>
      <c r="FB241" s="105"/>
      <c r="FC241" s="105"/>
      <c r="FD241" s="105"/>
      <c r="FE241" s="105"/>
      <c r="FF241" s="105"/>
      <c r="FG241" s="105"/>
      <c r="FH241" s="105"/>
      <c r="FI241" s="105"/>
      <c r="FJ241" s="105"/>
      <c r="FK241" s="105"/>
      <c r="FL241" s="105"/>
    </row>
    <row r="242" spans="11:168">
      <c r="K242" s="105"/>
      <c r="L242" s="105"/>
      <c r="M242" s="105"/>
      <c r="N242" s="105"/>
      <c r="O242" s="105"/>
      <c r="P242" s="105"/>
      <c r="Q242" s="105"/>
      <c r="R242" s="105"/>
      <c r="S242" s="105"/>
      <c r="T242" s="105"/>
      <c r="U242" s="105"/>
      <c r="V242" s="105"/>
      <c r="W242" s="105"/>
      <c r="X242" s="105"/>
      <c r="Y242" s="105"/>
      <c r="Z242" s="105"/>
      <c r="AA242" s="105"/>
      <c r="AB242" s="105"/>
      <c r="AC242" s="105"/>
      <c r="AD242" s="105"/>
      <c r="AE242" s="105"/>
      <c r="AF242" s="105"/>
      <c r="AG242" s="105"/>
      <c r="AH242" s="105"/>
      <c r="AI242" s="105"/>
      <c r="AJ242" s="105"/>
      <c r="AK242" s="105"/>
      <c r="AL242" s="105"/>
      <c r="AM242" s="105"/>
      <c r="AN242" s="105"/>
      <c r="AO242" s="105"/>
      <c r="AP242" s="105"/>
      <c r="AQ242" s="105"/>
      <c r="AR242" s="105"/>
      <c r="AS242" s="105"/>
      <c r="AT242" s="105"/>
      <c r="AU242" s="105"/>
      <c r="AV242" s="105"/>
      <c r="AW242" s="105"/>
      <c r="AX242" s="105"/>
      <c r="AY242" s="105"/>
      <c r="AZ242" s="105"/>
      <c r="BA242" s="105"/>
      <c r="BB242" s="105"/>
      <c r="BC242" s="105"/>
      <c r="BD242" s="105"/>
      <c r="BE242" s="105"/>
      <c r="BF242" s="105"/>
      <c r="BG242" s="105"/>
      <c r="BH242" s="105"/>
      <c r="BI242" s="105"/>
      <c r="BJ242" s="105"/>
      <c r="BK242" s="105"/>
      <c r="BL242" s="105"/>
      <c r="BM242" s="105"/>
      <c r="BN242" s="105"/>
      <c r="BO242" s="105"/>
      <c r="BP242" s="105"/>
      <c r="BQ242" s="105"/>
      <c r="BR242" s="105"/>
      <c r="BS242" s="105"/>
      <c r="BT242" s="105"/>
      <c r="BU242" s="105"/>
      <c r="BV242" s="105"/>
      <c r="BW242" s="105"/>
      <c r="BX242" s="105"/>
      <c r="BY242" s="105"/>
      <c r="BZ242" s="105"/>
      <c r="CA242" s="105"/>
      <c r="CB242" s="105"/>
      <c r="CC242" s="105"/>
      <c r="CD242" s="105"/>
      <c r="CE242" s="105"/>
      <c r="CF242" s="105"/>
      <c r="CG242" s="105"/>
      <c r="CH242" s="105"/>
      <c r="CI242" s="105"/>
      <c r="CJ242" s="105"/>
      <c r="CK242" s="105"/>
      <c r="CL242" s="105"/>
      <c r="CM242" s="105"/>
      <c r="CN242" s="105"/>
      <c r="CO242" s="105"/>
      <c r="CP242" s="105"/>
      <c r="CQ242" s="105"/>
      <c r="CR242" s="105"/>
      <c r="CS242" s="105"/>
      <c r="CT242" s="105"/>
      <c r="CU242" s="105"/>
      <c r="CV242" s="105"/>
      <c r="CW242" s="105"/>
      <c r="CX242" s="105"/>
      <c r="CY242" s="105"/>
      <c r="CZ242" s="105"/>
      <c r="DA242" s="105"/>
      <c r="DB242" s="105"/>
      <c r="DC242" s="105"/>
      <c r="DD242" s="105"/>
      <c r="DE242" s="105"/>
      <c r="DF242" s="105"/>
      <c r="DG242" s="105"/>
      <c r="DH242" s="105"/>
      <c r="DI242" s="105"/>
      <c r="DJ242" s="105"/>
      <c r="DK242" s="105"/>
      <c r="DL242" s="105"/>
      <c r="DM242" s="105"/>
      <c r="DN242" s="105"/>
      <c r="DO242" s="105"/>
      <c r="DP242" s="105"/>
      <c r="DQ242" s="105"/>
      <c r="DR242" s="105"/>
      <c r="DS242" s="105"/>
      <c r="DT242" s="105"/>
      <c r="DU242" s="105"/>
      <c r="DV242" s="105"/>
      <c r="DW242" s="105"/>
      <c r="DX242" s="105"/>
      <c r="DY242" s="105"/>
      <c r="DZ242" s="105"/>
      <c r="EA242" s="105"/>
      <c r="EB242" s="105"/>
      <c r="EC242" s="105"/>
      <c r="ED242" s="105"/>
      <c r="EE242" s="105"/>
      <c r="EF242" s="105"/>
      <c r="EG242" s="105"/>
      <c r="EH242" s="105"/>
      <c r="EI242" s="105"/>
      <c r="EJ242" s="105"/>
      <c r="EK242" s="105"/>
      <c r="EL242" s="105"/>
      <c r="EM242" s="105"/>
      <c r="EN242" s="105"/>
      <c r="EO242" s="105"/>
      <c r="EP242" s="105"/>
      <c r="EQ242" s="105"/>
      <c r="ER242" s="105"/>
      <c r="ES242" s="105"/>
      <c r="ET242" s="105"/>
      <c r="EU242" s="105"/>
      <c r="EV242" s="105"/>
      <c r="EW242" s="105"/>
      <c r="EX242" s="105"/>
      <c r="EY242" s="105"/>
      <c r="EZ242" s="105"/>
      <c r="FA242" s="105"/>
      <c r="FB242" s="105"/>
      <c r="FC242" s="105"/>
      <c r="FD242" s="105"/>
      <c r="FE242" s="105"/>
      <c r="FF242" s="105"/>
      <c r="FG242" s="105"/>
      <c r="FH242" s="105"/>
      <c r="FI242" s="105"/>
      <c r="FJ242" s="105"/>
      <c r="FK242" s="105"/>
      <c r="FL242" s="105"/>
    </row>
    <row r="243" spans="11:168">
      <c r="K243" s="105"/>
      <c r="L243" s="105"/>
      <c r="M243" s="105"/>
      <c r="N243" s="105"/>
      <c r="O243" s="105"/>
      <c r="P243" s="105"/>
      <c r="Q243" s="105"/>
      <c r="R243" s="105"/>
      <c r="S243" s="105"/>
      <c r="T243" s="105"/>
      <c r="U243" s="105"/>
      <c r="V243" s="105"/>
      <c r="W243" s="105"/>
      <c r="X243" s="105"/>
      <c r="Y243" s="105"/>
      <c r="Z243" s="105"/>
      <c r="AA243" s="105"/>
      <c r="AB243" s="105"/>
      <c r="AC243" s="105"/>
      <c r="AD243" s="105"/>
      <c r="AE243" s="105"/>
      <c r="AF243" s="105"/>
      <c r="AG243" s="105"/>
      <c r="AH243" s="105"/>
      <c r="AI243" s="105"/>
      <c r="AJ243" s="105"/>
      <c r="AK243" s="105"/>
      <c r="AL243" s="105"/>
      <c r="AM243" s="105"/>
      <c r="AN243" s="105"/>
      <c r="AO243" s="105"/>
      <c r="AP243" s="105"/>
      <c r="AQ243" s="105"/>
      <c r="AR243" s="105"/>
      <c r="AS243" s="105"/>
      <c r="AT243" s="105"/>
      <c r="AU243" s="105"/>
      <c r="AV243" s="105"/>
      <c r="AW243" s="105"/>
      <c r="AX243" s="105"/>
      <c r="AY243" s="105"/>
      <c r="AZ243" s="105"/>
      <c r="BA243" s="105"/>
      <c r="BB243" s="105"/>
      <c r="BC243" s="105"/>
      <c r="BD243" s="105"/>
      <c r="BE243" s="105"/>
      <c r="BF243" s="105"/>
      <c r="BG243" s="105"/>
      <c r="BH243" s="105"/>
      <c r="BI243" s="105"/>
      <c r="BJ243" s="105"/>
      <c r="BK243" s="105"/>
      <c r="BL243" s="105"/>
      <c r="BM243" s="105"/>
      <c r="BN243" s="105"/>
      <c r="BO243" s="105"/>
      <c r="BP243" s="105"/>
      <c r="BQ243" s="105"/>
      <c r="BR243" s="105"/>
      <c r="BS243" s="105"/>
      <c r="BT243" s="105"/>
      <c r="BU243" s="105"/>
      <c r="BV243" s="105"/>
      <c r="BW243" s="105"/>
      <c r="BX243" s="105"/>
      <c r="BY243" s="105"/>
      <c r="BZ243" s="105"/>
      <c r="CA243" s="105"/>
      <c r="CB243" s="105"/>
      <c r="CC243" s="105"/>
      <c r="CD243" s="105"/>
      <c r="CE243" s="105"/>
      <c r="CF243" s="105"/>
      <c r="CG243" s="105"/>
      <c r="CH243" s="105"/>
      <c r="CI243" s="105"/>
      <c r="CJ243" s="105"/>
      <c r="CK243" s="105"/>
      <c r="CL243" s="105"/>
      <c r="CM243" s="105"/>
      <c r="CN243" s="105"/>
      <c r="CO243" s="105"/>
      <c r="CP243" s="105"/>
      <c r="CQ243" s="105"/>
      <c r="CR243" s="105"/>
      <c r="CS243" s="105"/>
      <c r="CT243" s="105"/>
      <c r="CU243" s="105"/>
      <c r="CV243" s="105"/>
      <c r="CW243" s="105"/>
      <c r="CX243" s="105"/>
      <c r="CY243" s="105"/>
      <c r="CZ243" s="105"/>
      <c r="DA243" s="105"/>
      <c r="DB243" s="105"/>
      <c r="DC243" s="105"/>
      <c r="DD243" s="105"/>
      <c r="DE243" s="105"/>
      <c r="DF243" s="105"/>
      <c r="DG243" s="105"/>
      <c r="DH243" s="105"/>
      <c r="DI243" s="105"/>
      <c r="DJ243" s="105"/>
      <c r="DK243" s="105"/>
      <c r="DL243" s="105"/>
      <c r="DM243" s="105"/>
      <c r="DN243" s="105"/>
      <c r="DO243" s="105"/>
      <c r="DP243" s="105"/>
      <c r="DQ243" s="105"/>
      <c r="DR243" s="105"/>
      <c r="DS243" s="105"/>
      <c r="DT243" s="105"/>
      <c r="DU243" s="105"/>
      <c r="DV243" s="105"/>
      <c r="DW243" s="105"/>
      <c r="DX243" s="105"/>
      <c r="DY243" s="105"/>
      <c r="DZ243" s="105"/>
      <c r="EA243" s="105"/>
      <c r="EB243" s="105"/>
      <c r="EC243" s="105"/>
      <c r="ED243" s="105"/>
      <c r="EE243" s="105"/>
      <c r="EF243" s="105"/>
      <c r="EG243" s="105"/>
      <c r="EH243" s="105"/>
      <c r="EI243" s="105"/>
      <c r="EJ243" s="105"/>
      <c r="EK243" s="105"/>
      <c r="EL243" s="105"/>
      <c r="EM243" s="105"/>
      <c r="EN243" s="105"/>
      <c r="EO243" s="105"/>
      <c r="EP243" s="105"/>
      <c r="EQ243" s="105"/>
      <c r="ER243" s="105"/>
      <c r="ES243" s="105"/>
      <c r="ET243" s="105"/>
      <c r="EU243" s="105"/>
      <c r="EV243" s="105"/>
      <c r="EW243" s="105"/>
      <c r="EX243" s="105"/>
      <c r="EY243" s="105"/>
      <c r="EZ243" s="105"/>
      <c r="FA243" s="105"/>
      <c r="FB243" s="105"/>
      <c r="FC243" s="105"/>
      <c r="FD243" s="105"/>
      <c r="FE243" s="105"/>
      <c r="FF243" s="105"/>
      <c r="FG243" s="105"/>
      <c r="FH243" s="105"/>
      <c r="FI243" s="105"/>
      <c r="FJ243" s="105"/>
      <c r="FK243" s="105"/>
      <c r="FL243" s="105"/>
    </row>
    <row r="244" spans="11:168">
      <c r="K244" s="105"/>
      <c r="L244" s="105"/>
      <c r="M244" s="105"/>
      <c r="N244" s="105"/>
      <c r="O244" s="105"/>
      <c r="P244" s="105"/>
      <c r="Q244" s="105"/>
      <c r="R244" s="105"/>
      <c r="S244" s="105"/>
      <c r="T244" s="105"/>
      <c r="U244" s="105"/>
      <c r="V244" s="105"/>
      <c r="W244" s="105"/>
      <c r="X244" s="105"/>
      <c r="Y244" s="105"/>
      <c r="Z244" s="105"/>
      <c r="AA244" s="105"/>
      <c r="AB244" s="105"/>
      <c r="AC244" s="105"/>
      <c r="AD244" s="105"/>
      <c r="AE244" s="105"/>
      <c r="AF244" s="105"/>
      <c r="AG244" s="105"/>
      <c r="AH244" s="105"/>
      <c r="AI244" s="105"/>
      <c r="AJ244" s="105"/>
      <c r="AK244" s="105"/>
      <c r="AL244" s="105"/>
      <c r="AM244" s="105"/>
      <c r="AN244" s="105"/>
      <c r="AO244" s="105"/>
      <c r="AP244" s="105"/>
      <c r="AQ244" s="105"/>
      <c r="AR244" s="105"/>
      <c r="AS244" s="105"/>
      <c r="AT244" s="105"/>
      <c r="AU244" s="105"/>
      <c r="AV244" s="105"/>
      <c r="AW244" s="105"/>
      <c r="AX244" s="105"/>
      <c r="AY244" s="105"/>
      <c r="AZ244" s="105"/>
      <c r="BA244" s="105"/>
      <c r="BB244" s="105"/>
      <c r="BC244" s="105"/>
      <c r="BD244" s="105"/>
      <c r="BE244" s="105"/>
      <c r="BF244" s="105"/>
      <c r="BG244" s="105"/>
      <c r="BH244" s="105"/>
      <c r="BI244" s="105"/>
      <c r="BJ244" s="105"/>
      <c r="BK244" s="105"/>
      <c r="BL244" s="105"/>
      <c r="BM244" s="105"/>
      <c r="BN244" s="105"/>
      <c r="BO244" s="105"/>
      <c r="BP244" s="105"/>
      <c r="BQ244" s="105"/>
      <c r="BR244" s="105"/>
      <c r="BS244" s="105"/>
      <c r="BT244" s="105"/>
      <c r="BU244" s="105"/>
      <c r="BV244" s="105"/>
      <c r="BW244" s="105"/>
      <c r="BX244" s="105"/>
      <c r="BY244" s="105"/>
      <c r="BZ244" s="105"/>
      <c r="CA244" s="105"/>
      <c r="CB244" s="105"/>
      <c r="CC244" s="105"/>
      <c r="CD244" s="105"/>
      <c r="CE244" s="105"/>
      <c r="CF244" s="105"/>
      <c r="CG244" s="105"/>
      <c r="CH244" s="105"/>
      <c r="CI244" s="105"/>
      <c r="CJ244" s="105"/>
      <c r="CK244" s="105"/>
      <c r="CL244" s="105"/>
      <c r="CM244" s="105"/>
      <c r="CN244" s="105"/>
      <c r="CO244" s="105"/>
      <c r="CP244" s="105"/>
      <c r="CQ244" s="105"/>
      <c r="CR244" s="105"/>
      <c r="CS244" s="105"/>
      <c r="CT244" s="105"/>
      <c r="CU244" s="105"/>
      <c r="CV244" s="105"/>
      <c r="CW244" s="105"/>
      <c r="CX244" s="105"/>
      <c r="CY244" s="105"/>
      <c r="CZ244" s="105"/>
      <c r="DA244" s="105"/>
      <c r="DB244" s="105"/>
      <c r="DC244" s="105"/>
      <c r="DD244" s="105"/>
      <c r="DE244" s="105"/>
      <c r="DF244" s="105"/>
      <c r="DG244" s="105"/>
      <c r="DH244" s="105"/>
      <c r="DI244" s="105"/>
      <c r="DJ244" s="105"/>
      <c r="DK244" s="105"/>
      <c r="DL244" s="105"/>
      <c r="DM244" s="105"/>
      <c r="DN244" s="105"/>
      <c r="DO244" s="105"/>
      <c r="DP244" s="105"/>
      <c r="DQ244" s="105"/>
      <c r="DR244" s="105"/>
      <c r="DS244" s="105"/>
      <c r="DT244" s="105"/>
      <c r="DU244" s="105"/>
      <c r="DV244" s="105"/>
      <c r="DW244" s="105"/>
      <c r="DX244" s="105"/>
      <c r="DY244" s="105"/>
      <c r="DZ244" s="105"/>
      <c r="EA244" s="105"/>
      <c r="EB244" s="105"/>
      <c r="EC244" s="105"/>
      <c r="ED244" s="105"/>
      <c r="EE244" s="105"/>
      <c r="EF244" s="105"/>
      <c r="EG244" s="105"/>
      <c r="EH244" s="105"/>
      <c r="EI244" s="105"/>
      <c r="EJ244" s="105"/>
      <c r="EK244" s="105"/>
      <c r="EL244" s="105"/>
      <c r="EM244" s="105"/>
      <c r="EN244" s="105"/>
      <c r="EO244" s="105"/>
      <c r="EP244" s="105"/>
      <c r="EQ244" s="105"/>
      <c r="ER244" s="105"/>
      <c r="ES244" s="105"/>
      <c r="ET244" s="105"/>
      <c r="EU244" s="105"/>
      <c r="EV244" s="105"/>
      <c r="EW244" s="105"/>
      <c r="EX244" s="105"/>
      <c r="EY244" s="105"/>
      <c r="EZ244" s="105"/>
      <c r="FA244" s="105"/>
      <c r="FB244" s="105"/>
      <c r="FC244" s="105"/>
      <c r="FD244" s="105"/>
      <c r="FE244" s="105"/>
      <c r="FF244" s="105"/>
      <c r="FG244" s="105"/>
      <c r="FH244" s="105"/>
      <c r="FI244" s="105"/>
      <c r="FJ244" s="105"/>
      <c r="FK244" s="105"/>
      <c r="FL244" s="105"/>
    </row>
    <row r="245" spans="11:168">
      <c r="K245" s="105"/>
      <c r="L245" s="105"/>
      <c r="M245" s="105"/>
      <c r="N245" s="105"/>
      <c r="O245" s="105"/>
      <c r="P245" s="105"/>
      <c r="Q245" s="105"/>
      <c r="R245" s="105"/>
      <c r="S245" s="105"/>
      <c r="T245" s="105"/>
      <c r="U245" s="105"/>
      <c r="V245" s="105"/>
      <c r="W245" s="105"/>
      <c r="X245" s="105"/>
      <c r="Y245" s="105"/>
      <c r="Z245" s="105"/>
      <c r="AA245" s="105"/>
      <c r="AB245" s="105"/>
      <c r="AC245" s="105"/>
      <c r="AD245" s="105"/>
      <c r="AE245" s="105"/>
      <c r="AF245" s="105"/>
      <c r="AG245" s="105"/>
      <c r="AH245" s="105"/>
      <c r="AI245" s="105"/>
      <c r="AJ245" s="105"/>
      <c r="AK245" s="105"/>
      <c r="AL245" s="105"/>
      <c r="AM245" s="105"/>
      <c r="AN245" s="105"/>
      <c r="AO245" s="105"/>
      <c r="AP245" s="105"/>
      <c r="AQ245" s="105"/>
      <c r="AR245" s="105"/>
      <c r="AS245" s="105"/>
      <c r="AT245" s="105"/>
      <c r="AU245" s="105"/>
      <c r="AV245" s="105"/>
      <c r="AW245" s="105"/>
      <c r="AX245" s="105"/>
      <c r="AY245" s="105"/>
      <c r="AZ245" s="105"/>
      <c r="BA245" s="105"/>
      <c r="BB245" s="105"/>
      <c r="BC245" s="105"/>
      <c r="BD245" s="105"/>
      <c r="BE245" s="105"/>
      <c r="BF245" s="105"/>
      <c r="BG245" s="105"/>
      <c r="BH245" s="105"/>
      <c r="BI245" s="105"/>
      <c r="BJ245" s="105"/>
      <c r="BK245" s="105"/>
      <c r="BL245" s="105"/>
      <c r="BM245" s="105"/>
      <c r="BN245" s="105"/>
      <c r="BO245" s="105"/>
      <c r="BP245" s="105"/>
      <c r="BQ245" s="105"/>
      <c r="BR245" s="105"/>
      <c r="BS245" s="105"/>
      <c r="BT245" s="105"/>
      <c r="BU245" s="105"/>
      <c r="BV245" s="105"/>
      <c r="BW245" s="105"/>
      <c r="BX245" s="105"/>
      <c r="BY245" s="105"/>
      <c r="BZ245" s="105"/>
      <c r="CA245" s="105"/>
      <c r="CB245" s="105"/>
      <c r="CC245" s="105"/>
      <c r="CD245" s="105"/>
      <c r="CE245" s="105"/>
      <c r="CF245" s="105"/>
      <c r="CG245" s="105"/>
      <c r="CH245" s="105"/>
      <c r="CI245" s="105"/>
      <c r="CJ245" s="105"/>
      <c r="CK245" s="105"/>
      <c r="CL245" s="105"/>
      <c r="CM245" s="105"/>
      <c r="CN245" s="105"/>
      <c r="CO245" s="105"/>
      <c r="CP245" s="105"/>
      <c r="CQ245" s="105"/>
      <c r="CR245" s="105"/>
      <c r="CS245" s="105"/>
      <c r="CT245" s="105"/>
      <c r="CU245" s="105"/>
      <c r="CV245" s="105"/>
      <c r="CW245" s="105"/>
      <c r="CX245" s="105"/>
      <c r="CY245" s="105"/>
      <c r="CZ245" s="105"/>
      <c r="DA245" s="105"/>
      <c r="DB245" s="105"/>
      <c r="DC245" s="105"/>
      <c r="DD245" s="105"/>
      <c r="DE245" s="105"/>
      <c r="DF245" s="105"/>
      <c r="DG245" s="105"/>
      <c r="DH245" s="105"/>
      <c r="DI245" s="105"/>
      <c r="DJ245" s="105"/>
      <c r="DK245" s="105"/>
      <c r="DL245" s="105"/>
      <c r="DM245" s="105"/>
      <c r="DN245" s="105"/>
      <c r="DO245" s="105"/>
      <c r="DP245" s="105"/>
      <c r="DQ245" s="105"/>
      <c r="DR245" s="105"/>
      <c r="DS245" s="105"/>
      <c r="DT245" s="105"/>
      <c r="DU245" s="105"/>
      <c r="DV245" s="105"/>
      <c r="DW245" s="105"/>
      <c r="DX245" s="105"/>
      <c r="DY245" s="105"/>
      <c r="DZ245" s="105"/>
      <c r="EA245" s="105"/>
      <c r="EB245" s="105"/>
      <c r="EC245" s="105"/>
      <c r="ED245" s="105"/>
      <c r="EE245" s="105"/>
      <c r="EF245" s="105"/>
      <c r="EG245" s="105"/>
      <c r="EH245" s="105"/>
      <c r="EI245" s="105"/>
      <c r="EJ245" s="105"/>
      <c r="EK245" s="105"/>
      <c r="EL245" s="105"/>
      <c r="EM245" s="105"/>
      <c r="EN245" s="105"/>
      <c r="EO245" s="105"/>
      <c r="EP245" s="105"/>
      <c r="EQ245" s="105"/>
      <c r="ER245" s="105"/>
      <c r="ES245" s="105"/>
      <c r="ET245" s="105"/>
      <c r="EU245" s="105"/>
      <c r="EV245" s="105"/>
      <c r="EW245" s="105"/>
      <c r="EX245" s="105"/>
      <c r="EY245" s="105"/>
      <c r="EZ245" s="105"/>
      <c r="FA245" s="105"/>
      <c r="FB245" s="105"/>
      <c r="FC245" s="105"/>
      <c r="FD245" s="105"/>
      <c r="FE245" s="105"/>
      <c r="FF245" s="105"/>
      <c r="FG245" s="105"/>
      <c r="FH245" s="105"/>
      <c r="FI245" s="105"/>
      <c r="FJ245" s="105"/>
      <c r="FK245" s="105"/>
      <c r="FL245" s="105"/>
    </row>
    <row r="246" spans="11:168">
      <c r="K246" s="105"/>
      <c r="L246" s="105"/>
      <c r="M246" s="105"/>
      <c r="N246" s="105"/>
      <c r="O246" s="105"/>
      <c r="P246" s="105"/>
      <c r="Q246" s="105"/>
      <c r="R246" s="105"/>
      <c r="S246" s="105"/>
      <c r="T246" s="105"/>
      <c r="U246" s="105"/>
      <c r="V246" s="105"/>
      <c r="W246" s="105"/>
      <c r="X246" s="105"/>
      <c r="Y246" s="105"/>
      <c r="Z246" s="105"/>
      <c r="AA246" s="105"/>
      <c r="AB246" s="105"/>
      <c r="AC246" s="105"/>
      <c r="AD246" s="105"/>
      <c r="AE246" s="105"/>
      <c r="AF246" s="105"/>
      <c r="AG246" s="105"/>
      <c r="AH246" s="105"/>
      <c r="AI246" s="105"/>
      <c r="AJ246" s="105"/>
      <c r="AK246" s="105"/>
      <c r="AL246" s="105"/>
      <c r="AM246" s="105"/>
      <c r="AN246" s="105"/>
      <c r="AO246" s="105"/>
      <c r="AP246" s="105"/>
      <c r="AQ246" s="105"/>
      <c r="AR246" s="105"/>
      <c r="AS246" s="105"/>
      <c r="AT246" s="105"/>
      <c r="AU246" s="105"/>
      <c r="AV246" s="105"/>
      <c r="AW246" s="105"/>
      <c r="AX246" s="105"/>
      <c r="AY246" s="105"/>
      <c r="AZ246" s="105"/>
      <c r="BA246" s="105"/>
      <c r="BB246" s="105"/>
      <c r="BC246" s="105"/>
      <c r="BD246" s="105"/>
      <c r="BE246" s="105"/>
      <c r="BF246" s="105"/>
      <c r="BG246" s="105"/>
      <c r="BH246" s="105"/>
      <c r="BI246" s="105"/>
      <c r="BJ246" s="105"/>
      <c r="BK246" s="105"/>
      <c r="BL246" s="105"/>
      <c r="BM246" s="105"/>
      <c r="BN246" s="105"/>
      <c r="BO246" s="105"/>
      <c r="BP246" s="105"/>
      <c r="BQ246" s="105"/>
      <c r="BR246" s="105"/>
      <c r="BS246" s="105"/>
      <c r="BT246" s="105"/>
      <c r="BU246" s="105"/>
      <c r="BV246" s="105"/>
      <c r="BW246" s="105"/>
      <c r="BX246" s="105"/>
      <c r="BY246" s="105"/>
      <c r="BZ246" s="105"/>
      <c r="CA246" s="105"/>
      <c r="CB246" s="105"/>
      <c r="CC246" s="105"/>
      <c r="CD246" s="105"/>
      <c r="CE246" s="105"/>
      <c r="CF246" s="105"/>
      <c r="CG246" s="105"/>
      <c r="CH246" s="105"/>
      <c r="CI246" s="105"/>
      <c r="CJ246" s="105"/>
      <c r="CK246" s="105"/>
      <c r="CL246" s="105"/>
      <c r="CM246" s="105"/>
      <c r="CN246" s="105"/>
      <c r="CO246" s="105"/>
      <c r="CP246" s="105"/>
      <c r="CQ246" s="105"/>
      <c r="CR246" s="105"/>
      <c r="CS246" s="105"/>
      <c r="CT246" s="105"/>
      <c r="CU246" s="105"/>
      <c r="CV246" s="105"/>
      <c r="CW246" s="105"/>
      <c r="CX246" s="105"/>
      <c r="CY246" s="105"/>
      <c r="CZ246" s="105"/>
      <c r="DA246" s="105"/>
      <c r="DB246" s="105"/>
      <c r="DC246" s="105"/>
      <c r="DD246" s="105"/>
      <c r="DE246" s="105"/>
      <c r="DF246" s="105"/>
      <c r="DG246" s="105"/>
      <c r="DH246" s="105"/>
      <c r="DI246" s="105"/>
      <c r="DJ246" s="105"/>
      <c r="DK246" s="105"/>
      <c r="DL246" s="105"/>
      <c r="DM246" s="105"/>
      <c r="DN246" s="105"/>
      <c r="DO246" s="105"/>
      <c r="DP246" s="105"/>
      <c r="DQ246" s="105"/>
      <c r="DR246" s="105"/>
      <c r="DS246" s="105"/>
      <c r="DT246" s="105"/>
      <c r="DU246" s="105"/>
      <c r="DV246" s="105"/>
      <c r="DW246" s="105"/>
      <c r="DX246" s="105"/>
      <c r="DY246" s="105"/>
      <c r="DZ246" s="105"/>
      <c r="EA246" s="105"/>
      <c r="EB246" s="105"/>
      <c r="EC246" s="105"/>
      <c r="ED246" s="105"/>
      <c r="EE246" s="105"/>
      <c r="EF246" s="105"/>
      <c r="EG246" s="105"/>
      <c r="EH246" s="105"/>
      <c r="EI246" s="105"/>
      <c r="EJ246" s="105"/>
      <c r="EK246" s="105"/>
      <c r="EL246" s="105"/>
      <c r="EM246" s="105"/>
      <c r="EN246" s="105"/>
      <c r="EO246" s="105"/>
      <c r="EP246" s="105"/>
      <c r="EQ246" s="105"/>
      <c r="ER246" s="105"/>
      <c r="ES246" s="105"/>
      <c r="ET246" s="105"/>
      <c r="EU246" s="105"/>
      <c r="EV246" s="105"/>
      <c r="EW246" s="105"/>
      <c r="EX246" s="105"/>
      <c r="EY246" s="105"/>
      <c r="EZ246" s="105"/>
      <c r="FA246" s="105"/>
      <c r="FB246" s="105"/>
      <c r="FC246" s="105"/>
      <c r="FD246" s="105"/>
      <c r="FE246" s="105"/>
      <c r="FF246" s="105"/>
      <c r="FG246" s="105"/>
      <c r="FH246" s="105"/>
      <c r="FI246" s="105"/>
      <c r="FJ246" s="105"/>
      <c r="FK246" s="105"/>
      <c r="FL246" s="105"/>
    </row>
    <row r="247" spans="11:168">
      <c r="K247" s="105"/>
      <c r="L247" s="105"/>
      <c r="M247" s="105"/>
      <c r="N247" s="105"/>
      <c r="O247" s="105"/>
      <c r="P247" s="105"/>
      <c r="Q247" s="105"/>
      <c r="R247" s="105"/>
      <c r="S247" s="105"/>
      <c r="T247" s="105"/>
      <c r="U247" s="105"/>
      <c r="V247" s="105"/>
      <c r="W247" s="105"/>
      <c r="X247" s="105"/>
      <c r="Y247" s="105"/>
      <c r="Z247" s="105"/>
      <c r="AA247" s="105"/>
      <c r="AB247" s="105"/>
      <c r="AC247" s="105"/>
      <c r="AD247" s="105"/>
      <c r="AE247" s="105"/>
      <c r="AF247" s="105"/>
      <c r="AG247" s="105"/>
      <c r="AH247" s="105"/>
      <c r="AI247" s="105"/>
      <c r="AJ247" s="105"/>
      <c r="AK247" s="105"/>
      <c r="AL247" s="105"/>
      <c r="AM247" s="105"/>
      <c r="AN247" s="105"/>
      <c r="AO247" s="105"/>
      <c r="AP247" s="105"/>
      <c r="AQ247" s="105"/>
      <c r="AR247" s="105"/>
      <c r="AS247" s="105"/>
      <c r="AT247" s="105"/>
      <c r="AU247" s="105"/>
      <c r="AV247" s="105"/>
      <c r="AW247" s="105"/>
      <c r="AX247" s="105"/>
      <c r="AY247" s="105"/>
      <c r="AZ247" s="105"/>
      <c r="BA247" s="105"/>
      <c r="BB247" s="105"/>
      <c r="BC247" s="105"/>
      <c r="BD247" s="105"/>
      <c r="BE247" s="105"/>
      <c r="BF247" s="105"/>
      <c r="BG247" s="105"/>
      <c r="BH247" s="105"/>
      <c r="BI247" s="105"/>
      <c r="BJ247" s="105"/>
      <c r="BK247" s="105"/>
      <c r="BL247" s="105"/>
      <c r="BM247" s="105"/>
      <c r="BN247" s="105"/>
      <c r="BO247" s="105"/>
      <c r="BP247" s="105"/>
      <c r="BQ247" s="105"/>
      <c r="BR247" s="105"/>
      <c r="BS247" s="105"/>
      <c r="BT247" s="105"/>
      <c r="BU247" s="105"/>
      <c r="BV247" s="105"/>
      <c r="BW247" s="105"/>
      <c r="BX247" s="105"/>
      <c r="BY247" s="105"/>
      <c r="BZ247" s="105"/>
      <c r="CA247" s="105"/>
      <c r="CB247" s="105"/>
      <c r="CC247" s="105"/>
      <c r="CD247" s="105"/>
      <c r="CE247" s="105"/>
      <c r="CF247" s="105"/>
      <c r="CG247" s="105"/>
      <c r="CH247" s="105"/>
      <c r="CI247" s="105"/>
      <c r="CJ247" s="105"/>
      <c r="CK247" s="105"/>
      <c r="CL247" s="105"/>
      <c r="CM247" s="105"/>
      <c r="CN247" s="105"/>
      <c r="CO247" s="105"/>
      <c r="CP247" s="105"/>
      <c r="CQ247" s="105"/>
      <c r="CR247" s="105"/>
      <c r="CS247" s="105"/>
      <c r="CT247" s="105"/>
      <c r="CU247" s="105"/>
      <c r="CV247" s="105"/>
      <c r="CW247" s="105"/>
      <c r="CX247" s="105"/>
      <c r="CY247" s="105"/>
      <c r="CZ247" s="105"/>
      <c r="DA247" s="105"/>
      <c r="DB247" s="105"/>
      <c r="DC247" s="105"/>
      <c r="DD247" s="105"/>
      <c r="DE247" s="105"/>
      <c r="DF247" s="105"/>
      <c r="DG247" s="105"/>
      <c r="DH247" s="105"/>
      <c r="DI247" s="105"/>
      <c r="DJ247" s="105"/>
      <c r="DK247" s="105"/>
      <c r="DL247" s="105"/>
      <c r="DM247" s="105"/>
      <c r="DN247" s="105"/>
      <c r="DO247" s="105"/>
      <c r="DP247" s="105"/>
      <c r="DQ247" s="105"/>
      <c r="DR247" s="105"/>
      <c r="DS247" s="105"/>
      <c r="DT247" s="105"/>
      <c r="DU247" s="105"/>
      <c r="DV247" s="105"/>
      <c r="DW247" s="105"/>
      <c r="DX247" s="105"/>
      <c r="DY247" s="105"/>
      <c r="DZ247" s="105"/>
      <c r="EA247" s="105"/>
      <c r="EB247" s="105"/>
      <c r="EC247" s="105"/>
      <c r="ED247" s="105"/>
      <c r="EE247" s="105"/>
      <c r="EF247" s="105"/>
      <c r="EG247" s="105"/>
      <c r="EH247" s="105"/>
      <c r="EI247" s="105"/>
      <c r="EJ247" s="105"/>
      <c r="EK247" s="105"/>
      <c r="EL247" s="105"/>
      <c r="EM247" s="105"/>
      <c r="EN247" s="105"/>
      <c r="EO247" s="105"/>
      <c r="EP247" s="105"/>
      <c r="EQ247" s="105"/>
      <c r="ER247" s="105"/>
      <c r="ES247" s="105"/>
      <c r="ET247" s="105"/>
      <c r="EU247" s="105"/>
      <c r="EV247" s="105"/>
      <c r="EW247" s="105"/>
      <c r="EX247" s="105"/>
      <c r="EY247" s="105"/>
      <c r="EZ247" s="105"/>
      <c r="FA247" s="105"/>
      <c r="FB247" s="105"/>
      <c r="FC247" s="105"/>
      <c r="FD247" s="105"/>
      <c r="FE247" s="105"/>
      <c r="FF247" s="105"/>
      <c r="FG247" s="105"/>
      <c r="FH247" s="105"/>
      <c r="FI247" s="105"/>
      <c r="FJ247" s="105"/>
      <c r="FK247" s="105"/>
      <c r="FL247" s="105"/>
    </row>
    <row r="248" spans="11:168">
      <c r="K248" s="105"/>
      <c r="L248" s="105"/>
      <c r="M248" s="105"/>
      <c r="N248" s="105"/>
      <c r="O248" s="105"/>
      <c r="P248" s="105"/>
      <c r="Q248" s="105"/>
      <c r="R248" s="105"/>
      <c r="S248" s="105"/>
      <c r="T248" s="105"/>
      <c r="U248" s="105"/>
      <c r="V248" s="105"/>
      <c r="W248" s="105"/>
      <c r="X248" s="105"/>
      <c r="Y248" s="105"/>
      <c r="Z248" s="105"/>
      <c r="AA248" s="105"/>
      <c r="AB248" s="105"/>
      <c r="AC248" s="105"/>
      <c r="AD248" s="105"/>
      <c r="AE248" s="105"/>
      <c r="AF248" s="105"/>
      <c r="AG248" s="105"/>
      <c r="AH248" s="105"/>
      <c r="AI248" s="105"/>
      <c r="AJ248" s="105"/>
      <c r="AK248" s="105"/>
      <c r="AL248" s="105"/>
      <c r="AM248" s="105"/>
      <c r="AN248" s="105"/>
      <c r="AO248" s="105"/>
      <c r="AP248" s="105"/>
      <c r="AQ248" s="105"/>
      <c r="AR248" s="105"/>
      <c r="AS248" s="105"/>
      <c r="AT248" s="105"/>
      <c r="AU248" s="105"/>
      <c r="AV248" s="105"/>
      <c r="AW248" s="105"/>
      <c r="AX248" s="105"/>
      <c r="AY248" s="105"/>
      <c r="AZ248" s="105"/>
      <c r="BA248" s="105"/>
      <c r="BB248" s="105"/>
      <c r="BC248" s="105"/>
      <c r="BD248" s="105"/>
      <c r="BE248" s="105"/>
      <c r="BF248" s="105"/>
      <c r="BG248" s="105"/>
      <c r="BH248" s="105"/>
      <c r="BI248" s="105"/>
      <c r="BJ248" s="105"/>
      <c r="BK248" s="105"/>
      <c r="BL248" s="105"/>
      <c r="BM248" s="105"/>
      <c r="BN248" s="105"/>
      <c r="BO248" s="105"/>
      <c r="BP248" s="105"/>
      <c r="BQ248" s="105"/>
      <c r="BR248" s="105"/>
      <c r="BS248" s="105"/>
      <c r="BT248" s="105"/>
      <c r="BU248" s="105"/>
      <c r="BV248" s="105"/>
      <c r="BW248" s="105"/>
      <c r="BX248" s="105"/>
      <c r="BY248" s="105"/>
      <c r="BZ248" s="105"/>
      <c r="CA248" s="105"/>
      <c r="CB248" s="105"/>
      <c r="CC248" s="105"/>
      <c r="CD248" s="105"/>
      <c r="CE248" s="105"/>
      <c r="CF248" s="105"/>
      <c r="CG248" s="105"/>
      <c r="CH248" s="105"/>
      <c r="CI248" s="105"/>
      <c r="CJ248" s="105"/>
      <c r="CK248" s="105"/>
      <c r="CL248" s="105"/>
      <c r="CM248" s="105"/>
      <c r="CN248" s="105"/>
      <c r="CO248" s="105"/>
      <c r="CP248" s="105"/>
      <c r="CQ248" s="105"/>
      <c r="CR248" s="105"/>
      <c r="CS248" s="105"/>
      <c r="CT248" s="105"/>
      <c r="CU248" s="105"/>
      <c r="CV248" s="105"/>
      <c r="CW248" s="105"/>
      <c r="CX248" s="105"/>
      <c r="CY248" s="105"/>
      <c r="CZ248" s="105"/>
      <c r="DA248" s="105"/>
      <c r="DB248" s="105"/>
      <c r="DC248" s="105"/>
      <c r="DD248" s="105"/>
      <c r="DE248" s="105"/>
      <c r="DF248" s="105"/>
      <c r="DG248" s="105"/>
      <c r="DH248" s="105"/>
      <c r="DI248" s="105"/>
      <c r="DJ248" s="105"/>
      <c r="DK248" s="105"/>
      <c r="DL248" s="105"/>
      <c r="DM248" s="105"/>
      <c r="DN248" s="105"/>
      <c r="DO248" s="105"/>
      <c r="DP248" s="105"/>
      <c r="DQ248" s="105"/>
      <c r="DR248" s="105"/>
      <c r="DS248" s="105"/>
      <c r="DT248" s="105"/>
      <c r="DU248" s="105"/>
      <c r="DV248" s="105"/>
      <c r="DW248" s="105"/>
      <c r="DX248" s="105"/>
      <c r="DY248" s="105"/>
      <c r="DZ248" s="105"/>
      <c r="EA248" s="105"/>
      <c r="EB248" s="105"/>
      <c r="EC248" s="105"/>
      <c r="ED248" s="105"/>
      <c r="EE248" s="105"/>
      <c r="EF248" s="105"/>
      <c r="EG248" s="105"/>
      <c r="EH248" s="105"/>
      <c r="EI248" s="105"/>
      <c r="EJ248" s="105"/>
      <c r="EK248" s="105"/>
      <c r="EL248" s="105"/>
      <c r="EM248" s="105"/>
      <c r="EN248" s="105"/>
      <c r="EO248" s="105"/>
      <c r="EP248" s="105"/>
      <c r="EQ248" s="105"/>
      <c r="ER248" s="105"/>
      <c r="ES248" s="105"/>
      <c r="ET248" s="105"/>
      <c r="EU248" s="105"/>
      <c r="EV248" s="105"/>
      <c r="EW248" s="105"/>
      <c r="EX248" s="105"/>
      <c r="EY248" s="105"/>
      <c r="EZ248" s="105"/>
      <c r="FA248" s="105"/>
      <c r="FB248" s="105"/>
      <c r="FC248" s="105"/>
      <c r="FD248" s="105"/>
      <c r="FE248" s="105"/>
      <c r="FF248" s="105"/>
      <c r="FG248" s="105"/>
      <c r="FH248" s="105"/>
      <c r="FI248" s="105"/>
      <c r="FJ248" s="105"/>
      <c r="FK248" s="105"/>
      <c r="FL248" s="105"/>
    </row>
    <row r="249" spans="11:168">
      <c r="K249" s="105"/>
      <c r="L249" s="105"/>
      <c r="M249" s="105"/>
      <c r="N249" s="105"/>
      <c r="O249" s="105"/>
      <c r="P249" s="105"/>
      <c r="Q249" s="105"/>
      <c r="R249" s="105"/>
      <c r="S249" s="105"/>
      <c r="T249" s="105"/>
      <c r="U249" s="105"/>
      <c r="V249" s="105"/>
      <c r="W249" s="105"/>
      <c r="X249" s="105"/>
      <c r="Y249" s="105"/>
      <c r="Z249" s="105"/>
      <c r="AA249" s="105"/>
      <c r="AB249" s="105"/>
      <c r="AC249" s="105"/>
      <c r="AD249" s="105"/>
      <c r="AE249" s="105"/>
      <c r="AF249" s="105"/>
      <c r="AG249" s="105"/>
      <c r="AH249" s="105"/>
      <c r="AI249" s="105"/>
      <c r="AJ249" s="105"/>
      <c r="AK249" s="105"/>
      <c r="AL249" s="105"/>
      <c r="AM249" s="105"/>
      <c r="AN249" s="105"/>
      <c r="AO249" s="105"/>
      <c r="AP249" s="105"/>
      <c r="AQ249" s="105"/>
      <c r="AR249" s="105"/>
      <c r="AS249" s="105"/>
      <c r="AT249" s="105"/>
      <c r="AU249" s="105"/>
      <c r="AV249" s="105"/>
      <c r="AW249" s="105"/>
      <c r="AX249" s="105"/>
      <c r="AY249" s="105"/>
      <c r="AZ249" s="105"/>
      <c r="BA249" s="105"/>
      <c r="BB249" s="105"/>
      <c r="BC249" s="105"/>
      <c r="BD249" s="105"/>
      <c r="BE249" s="105"/>
      <c r="BF249" s="105"/>
      <c r="BG249" s="105"/>
      <c r="BH249" s="105"/>
      <c r="BI249" s="105"/>
      <c r="BJ249" s="105"/>
      <c r="BK249" s="105"/>
      <c r="BL249" s="105"/>
      <c r="BM249" s="105"/>
      <c r="BN249" s="105"/>
      <c r="BO249" s="105"/>
      <c r="BP249" s="105"/>
      <c r="BQ249" s="105"/>
      <c r="BR249" s="105"/>
      <c r="BS249" s="105"/>
      <c r="BT249" s="105"/>
      <c r="BU249" s="105"/>
      <c r="BV249" s="105"/>
      <c r="BW249" s="105"/>
      <c r="BX249" s="105"/>
      <c r="BY249" s="105"/>
      <c r="BZ249" s="105"/>
      <c r="CA249" s="105"/>
      <c r="CB249" s="105"/>
      <c r="CC249" s="105"/>
      <c r="CD249" s="105"/>
      <c r="CE249" s="105"/>
      <c r="CF249" s="105"/>
      <c r="CG249" s="105"/>
      <c r="CH249" s="105"/>
      <c r="CI249" s="105"/>
      <c r="CJ249" s="105"/>
      <c r="CK249" s="105"/>
      <c r="CL249" s="105"/>
      <c r="CM249" s="105"/>
      <c r="CN249" s="105"/>
      <c r="CO249" s="105"/>
      <c r="CP249" s="105"/>
      <c r="CQ249" s="105"/>
      <c r="CR249" s="105"/>
      <c r="CS249" s="105"/>
      <c r="CT249" s="105"/>
      <c r="CU249" s="105"/>
      <c r="CV249" s="105"/>
      <c r="CW249" s="105"/>
      <c r="CX249" s="105"/>
      <c r="CY249" s="105"/>
      <c r="CZ249" s="105"/>
      <c r="DA249" s="105"/>
      <c r="DB249" s="105"/>
      <c r="DC249" s="105"/>
      <c r="DD249" s="105"/>
      <c r="DE249" s="105"/>
      <c r="DF249" s="105"/>
      <c r="DG249" s="105"/>
      <c r="DH249" s="105"/>
      <c r="DI249" s="105"/>
      <c r="DJ249" s="105"/>
      <c r="DK249" s="105"/>
      <c r="DL249" s="105"/>
      <c r="DM249" s="105"/>
      <c r="DN249" s="105"/>
      <c r="DO249" s="105"/>
      <c r="DP249" s="105"/>
      <c r="DQ249" s="105"/>
      <c r="DR249" s="105"/>
      <c r="DS249" s="105"/>
      <c r="DT249" s="105"/>
      <c r="DU249" s="105"/>
      <c r="DV249" s="105"/>
      <c r="DW249" s="105"/>
      <c r="DX249" s="105"/>
      <c r="DY249" s="105"/>
      <c r="DZ249" s="105"/>
      <c r="EA249" s="105"/>
      <c r="EB249" s="105"/>
      <c r="EC249" s="105"/>
      <c r="ED249" s="105"/>
      <c r="EE249" s="105"/>
      <c r="EF249" s="105"/>
      <c r="EG249" s="105"/>
      <c r="EH249" s="105"/>
      <c r="EI249" s="105"/>
      <c r="EJ249" s="105"/>
      <c r="EK249" s="105"/>
      <c r="EL249" s="105"/>
      <c r="EM249" s="105"/>
      <c r="EN249" s="105"/>
      <c r="EO249" s="105"/>
      <c r="EP249" s="105"/>
      <c r="EQ249" s="105"/>
      <c r="ER249" s="105"/>
      <c r="ES249" s="105"/>
      <c r="ET249" s="105"/>
      <c r="EU249" s="105"/>
      <c r="EV249" s="105"/>
      <c r="EW249" s="105"/>
      <c r="EX249" s="105"/>
      <c r="EY249" s="105"/>
      <c r="EZ249" s="105"/>
      <c r="FA249" s="105"/>
      <c r="FB249" s="105"/>
      <c r="FC249" s="105"/>
      <c r="FD249" s="105"/>
      <c r="FE249" s="105"/>
      <c r="FF249" s="105"/>
      <c r="FG249" s="105"/>
      <c r="FH249" s="105"/>
      <c r="FI249" s="105"/>
      <c r="FJ249" s="105"/>
      <c r="FK249" s="105"/>
      <c r="FL249" s="105"/>
    </row>
    <row r="250" spans="11:168">
      <c r="K250" s="105"/>
      <c r="L250" s="105"/>
      <c r="M250" s="105"/>
      <c r="N250" s="105"/>
      <c r="O250" s="105"/>
      <c r="P250" s="105"/>
      <c r="Q250" s="105"/>
      <c r="R250" s="105"/>
      <c r="S250" s="105"/>
      <c r="T250" s="105"/>
      <c r="U250" s="105"/>
      <c r="V250" s="105"/>
      <c r="W250" s="105"/>
      <c r="X250" s="105"/>
      <c r="Y250" s="105"/>
      <c r="Z250" s="105"/>
      <c r="AA250" s="105"/>
      <c r="AB250" s="105"/>
      <c r="AC250" s="105"/>
      <c r="AD250" s="105"/>
      <c r="AE250" s="105"/>
      <c r="AF250" s="105"/>
      <c r="AG250" s="105"/>
      <c r="AH250" s="105"/>
      <c r="AI250" s="105"/>
      <c r="AJ250" s="105"/>
      <c r="AK250" s="105"/>
      <c r="AL250" s="105"/>
      <c r="AM250" s="105"/>
      <c r="AN250" s="105"/>
      <c r="AO250" s="105"/>
      <c r="AP250" s="105"/>
      <c r="AQ250" s="105"/>
      <c r="AR250" s="105"/>
      <c r="AS250" s="105"/>
      <c r="AT250" s="105"/>
      <c r="AU250" s="105"/>
      <c r="AV250" s="105"/>
      <c r="AW250" s="105"/>
      <c r="AX250" s="105"/>
      <c r="AY250" s="105"/>
      <c r="AZ250" s="105"/>
      <c r="BA250" s="105"/>
      <c r="BB250" s="105"/>
      <c r="BC250" s="105"/>
      <c r="BD250" s="105"/>
      <c r="BE250" s="105"/>
      <c r="BF250" s="105"/>
      <c r="BG250" s="105"/>
      <c r="BH250" s="105"/>
      <c r="BI250" s="105"/>
      <c r="BJ250" s="105"/>
      <c r="BK250" s="105"/>
      <c r="BL250" s="105"/>
      <c r="BM250" s="105"/>
      <c r="BN250" s="105"/>
      <c r="BO250" s="105"/>
      <c r="BP250" s="105"/>
      <c r="BQ250" s="105"/>
      <c r="BR250" s="105"/>
      <c r="BS250" s="105"/>
      <c r="BT250" s="105"/>
      <c r="BU250" s="105"/>
      <c r="BV250" s="105"/>
      <c r="BW250" s="105"/>
      <c r="BX250" s="105"/>
      <c r="BY250" s="105"/>
      <c r="BZ250" s="105"/>
      <c r="CA250" s="105"/>
      <c r="CB250" s="105"/>
      <c r="CC250" s="105"/>
      <c r="CD250" s="105"/>
      <c r="CE250" s="105"/>
      <c r="CF250" s="105"/>
      <c r="CG250" s="105"/>
      <c r="CH250" s="105"/>
      <c r="CI250" s="105"/>
      <c r="CJ250" s="105"/>
      <c r="CK250" s="105"/>
      <c r="CL250" s="105"/>
      <c r="CM250" s="105"/>
      <c r="CN250" s="105"/>
      <c r="CO250" s="105"/>
      <c r="CP250" s="105"/>
      <c r="CQ250" s="105"/>
      <c r="CR250" s="105"/>
      <c r="CS250" s="105"/>
      <c r="CT250" s="105"/>
      <c r="CU250" s="105"/>
      <c r="CV250" s="105"/>
      <c r="CW250" s="105"/>
      <c r="CX250" s="105"/>
      <c r="CY250" s="105"/>
      <c r="CZ250" s="105"/>
      <c r="DA250" s="105"/>
      <c r="DB250" s="105"/>
      <c r="DC250" s="105"/>
      <c r="DD250" s="105"/>
      <c r="DE250" s="105"/>
      <c r="DF250" s="105"/>
      <c r="DG250" s="105"/>
      <c r="DH250" s="105"/>
      <c r="DI250" s="105"/>
      <c r="DJ250" s="105"/>
      <c r="DK250" s="105"/>
      <c r="DL250" s="105"/>
      <c r="DM250" s="105"/>
      <c r="DN250" s="105"/>
      <c r="DO250" s="105"/>
      <c r="DP250" s="105"/>
      <c r="DQ250" s="105"/>
      <c r="DR250" s="105"/>
      <c r="DS250" s="105"/>
      <c r="DT250" s="105"/>
      <c r="DU250" s="105"/>
      <c r="DV250" s="105"/>
      <c r="DW250" s="105"/>
      <c r="DX250" s="105"/>
      <c r="DY250" s="105"/>
      <c r="DZ250" s="105"/>
      <c r="EA250" s="105"/>
      <c r="EB250" s="105"/>
      <c r="EC250" s="105"/>
      <c r="ED250" s="105"/>
      <c r="EE250" s="105"/>
      <c r="EF250" s="105"/>
      <c r="EG250" s="105"/>
      <c r="EH250" s="105"/>
      <c r="EI250" s="105"/>
      <c r="EJ250" s="105"/>
      <c r="EK250" s="105"/>
      <c r="EL250" s="105"/>
      <c r="EM250" s="105"/>
      <c r="EN250" s="105"/>
      <c r="EO250" s="105"/>
      <c r="EP250" s="105"/>
      <c r="EQ250" s="105"/>
      <c r="ER250" s="105"/>
      <c r="ES250" s="105"/>
      <c r="ET250" s="105"/>
      <c r="EU250" s="105"/>
      <c r="EV250" s="105"/>
      <c r="EW250" s="105"/>
      <c r="EX250" s="105"/>
      <c r="EY250" s="105"/>
      <c r="EZ250" s="105"/>
      <c r="FA250" s="105"/>
      <c r="FB250" s="105"/>
      <c r="FC250" s="105"/>
      <c r="FD250" s="105"/>
      <c r="FE250" s="105"/>
      <c r="FF250" s="105"/>
      <c r="FG250" s="105"/>
      <c r="FH250" s="105"/>
      <c r="FI250" s="105"/>
      <c r="FJ250" s="105"/>
      <c r="FK250" s="105"/>
      <c r="FL250" s="105"/>
    </row>
    <row r="251" spans="11:168">
      <c r="K251" s="105"/>
      <c r="L251" s="105"/>
      <c r="M251" s="105"/>
      <c r="N251" s="105"/>
      <c r="O251" s="105"/>
      <c r="P251" s="105"/>
      <c r="Q251" s="105"/>
      <c r="R251" s="105"/>
      <c r="S251" s="105"/>
      <c r="T251" s="105"/>
      <c r="U251" s="105"/>
      <c r="V251" s="105"/>
      <c r="W251" s="105"/>
      <c r="X251" s="105"/>
      <c r="Y251" s="105"/>
      <c r="Z251" s="105"/>
      <c r="AA251" s="105"/>
      <c r="AB251" s="105"/>
      <c r="AC251" s="105"/>
      <c r="AD251" s="105"/>
      <c r="AE251" s="105"/>
      <c r="AF251" s="105"/>
      <c r="AG251" s="105"/>
      <c r="AH251" s="105"/>
      <c r="AI251" s="105"/>
      <c r="AJ251" s="105"/>
      <c r="AK251" s="105"/>
      <c r="AL251" s="105"/>
      <c r="AM251" s="105"/>
      <c r="AN251" s="105"/>
      <c r="AO251" s="105"/>
      <c r="AP251" s="105"/>
      <c r="AQ251" s="105"/>
      <c r="AR251" s="105"/>
      <c r="AS251" s="105"/>
      <c r="AT251" s="105"/>
      <c r="AU251" s="105"/>
      <c r="AV251" s="105"/>
      <c r="AW251" s="105"/>
      <c r="AX251" s="105"/>
      <c r="AY251" s="105"/>
      <c r="AZ251" s="105"/>
      <c r="BA251" s="105"/>
      <c r="BB251" s="105"/>
      <c r="BC251" s="105"/>
      <c r="BD251" s="105"/>
      <c r="BE251" s="105"/>
      <c r="BF251" s="105"/>
      <c r="BG251" s="105"/>
      <c r="BH251" s="105"/>
      <c r="BI251" s="105"/>
      <c r="BJ251" s="105"/>
      <c r="BK251" s="105"/>
      <c r="BL251" s="105"/>
      <c r="BM251" s="105"/>
      <c r="BN251" s="105"/>
      <c r="BO251" s="105"/>
      <c r="BP251" s="105"/>
      <c r="BQ251" s="105"/>
      <c r="BR251" s="105"/>
      <c r="BS251" s="105"/>
      <c r="BT251" s="105"/>
      <c r="BU251" s="105"/>
      <c r="BV251" s="105"/>
      <c r="BW251" s="105"/>
      <c r="BX251" s="105"/>
      <c r="BY251" s="105"/>
      <c r="BZ251" s="105"/>
      <c r="CA251" s="105"/>
      <c r="CB251" s="105"/>
      <c r="CC251" s="105"/>
      <c r="CD251" s="105"/>
      <c r="CE251" s="105"/>
      <c r="CF251" s="105"/>
      <c r="CG251" s="105"/>
      <c r="CH251" s="105"/>
      <c r="CI251" s="105"/>
      <c r="CJ251" s="105"/>
      <c r="CK251" s="105"/>
      <c r="CL251" s="105"/>
      <c r="CM251" s="105"/>
      <c r="CN251" s="105"/>
      <c r="CO251" s="105"/>
      <c r="CP251" s="105"/>
      <c r="CQ251" s="105"/>
      <c r="CR251" s="105"/>
      <c r="CS251" s="105"/>
      <c r="CT251" s="105"/>
      <c r="CU251" s="105"/>
      <c r="CV251" s="105"/>
      <c r="CW251" s="105"/>
      <c r="CX251" s="105"/>
      <c r="CY251" s="105"/>
      <c r="CZ251" s="105"/>
      <c r="DA251" s="105"/>
      <c r="DB251" s="105"/>
      <c r="DC251" s="105"/>
      <c r="DD251" s="105"/>
      <c r="DE251" s="105"/>
      <c r="DF251" s="105"/>
      <c r="DG251" s="105"/>
      <c r="DH251" s="105"/>
      <c r="DI251" s="105"/>
      <c r="DJ251" s="105"/>
      <c r="DK251" s="105"/>
      <c r="DL251" s="105"/>
      <c r="DM251" s="105"/>
      <c r="DN251" s="105"/>
      <c r="DO251" s="105"/>
      <c r="DP251" s="105"/>
      <c r="DQ251" s="105"/>
      <c r="DR251" s="105"/>
      <c r="DS251" s="105"/>
      <c r="DT251" s="105"/>
      <c r="DU251" s="105"/>
      <c r="DV251" s="105"/>
      <c r="DW251" s="105"/>
      <c r="DX251" s="105"/>
      <c r="DY251" s="105"/>
      <c r="DZ251" s="105"/>
      <c r="EA251" s="105"/>
      <c r="EB251" s="105"/>
      <c r="EC251" s="105"/>
      <c r="ED251" s="105"/>
      <c r="EE251" s="105"/>
      <c r="EF251" s="105"/>
      <c r="EG251" s="105"/>
      <c r="EH251" s="105"/>
      <c r="EI251" s="105"/>
      <c r="EJ251" s="105"/>
      <c r="EK251" s="105"/>
      <c r="EL251" s="105"/>
      <c r="EM251" s="105"/>
      <c r="EN251" s="105"/>
      <c r="EO251" s="105"/>
      <c r="EP251" s="105"/>
      <c r="EQ251" s="105"/>
      <c r="ER251" s="105"/>
      <c r="ES251" s="105"/>
      <c r="ET251" s="105"/>
      <c r="EU251" s="105"/>
      <c r="EV251" s="105"/>
      <c r="EW251" s="105"/>
      <c r="EX251" s="105"/>
      <c r="EY251" s="105"/>
      <c r="EZ251" s="105"/>
      <c r="FA251" s="105"/>
      <c r="FB251" s="105"/>
      <c r="FC251" s="105"/>
      <c r="FD251" s="105"/>
      <c r="FE251" s="105"/>
      <c r="FF251" s="105"/>
      <c r="FG251" s="105"/>
      <c r="FH251" s="105"/>
      <c r="FI251" s="105"/>
      <c r="FJ251" s="105"/>
      <c r="FK251" s="105"/>
      <c r="FL251" s="105"/>
    </row>
    <row r="252" spans="11:168">
      <c r="K252" s="105"/>
      <c r="L252" s="105"/>
      <c r="M252" s="105"/>
      <c r="N252" s="105"/>
      <c r="O252" s="105"/>
      <c r="P252" s="105"/>
      <c r="Q252" s="105"/>
      <c r="R252" s="105"/>
      <c r="S252" s="105"/>
      <c r="T252" s="105"/>
      <c r="U252" s="105"/>
      <c r="V252" s="105"/>
      <c r="W252" s="105"/>
      <c r="X252" s="105"/>
      <c r="Y252" s="105"/>
      <c r="Z252" s="105"/>
      <c r="AA252" s="105"/>
      <c r="AB252" s="105"/>
      <c r="AC252" s="105"/>
      <c r="AD252" s="105"/>
      <c r="AE252" s="105"/>
      <c r="AF252" s="105"/>
      <c r="AG252" s="105"/>
      <c r="AH252" s="105"/>
      <c r="AI252" s="105"/>
      <c r="AJ252" s="105"/>
      <c r="AK252" s="105"/>
      <c r="AL252" s="105"/>
      <c r="AM252" s="105"/>
      <c r="AN252" s="105"/>
      <c r="AO252" s="105"/>
      <c r="AP252" s="105"/>
      <c r="AQ252" s="105"/>
      <c r="AR252" s="105"/>
      <c r="AS252" s="105"/>
      <c r="AT252" s="105"/>
      <c r="AU252" s="105"/>
      <c r="AV252" s="105"/>
      <c r="AW252" s="105"/>
      <c r="AX252" s="105"/>
      <c r="AY252" s="105"/>
      <c r="AZ252" s="105"/>
      <c r="BA252" s="105"/>
      <c r="BB252" s="105"/>
      <c r="BC252" s="105"/>
      <c r="BD252" s="105"/>
      <c r="BE252" s="105"/>
      <c r="BF252" s="105"/>
      <c r="BG252" s="105"/>
      <c r="BH252" s="105"/>
      <c r="BI252" s="105"/>
      <c r="BJ252" s="105"/>
      <c r="BK252" s="105"/>
      <c r="BL252" s="105"/>
      <c r="BM252" s="105"/>
      <c r="BN252" s="105"/>
      <c r="BO252" s="105"/>
      <c r="BP252" s="105"/>
      <c r="BQ252" s="105"/>
      <c r="BR252" s="105"/>
      <c r="BS252" s="105"/>
      <c r="BT252" s="105"/>
      <c r="BU252" s="105"/>
      <c r="BV252" s="105"/>
      <c r="BW252" s="105"/>
      <c r="BX252" s="105"/>
      <c r="BY252" s="105"/>
      <c r="BZ252" s="105"/>
      <c r="CA252" s="105"/>
      <c r="CB252" s="105"/>
      <c r="CC252" s="105"/>
      <c r="CD252" s="105"/>
      <c r="CE252" s="105"/>
      <c r="CF252" s="105"/>
      <c r="CG252" s="105"/>
      <c r="CH252" s="105"/>
      <c r="CI252" s="105"/>
      <c r="CJ252" s="105"/>
      <c r="CK252" s="105"/>
      <c r="CL252" s="105"/>
      <c r="CM252" s="105"/>
      <c r="CN252" s="105"/>
      <c r="CO252" s="105"/>
      <c r="CP252" s="105"/>
      <c r="CQ252" s="105"/>
      <c r="CR252" s="105"/>
      <c r="CS252" s="105"/>
      <c r="CT252" s="105"/>
      <c r="CU252" s="105"/>
      <c r="CV252" s="105"/>
      <c r="CW252" s="105"/>
      <c r="CX252" s="105"/>
      <c r="CY252" s="105"/>
      <c r="CZ252" s="105"/>
      <c r="DA252" s="105"/>
      <c r="DB252" s="105"/>
      <c r="DC252" s="105"/>
      <c r="DD252" s="105"/>
      <c r="DE252" s="105"/>
      <c r="DF252" s="105"/>
      <c r="DG252" s="105"/>
      <c r="DH252" s="105"/>
      <c r="DI252" s="105"/>
      <c r="DJ252" s="105"/>
      <c r="DK252" s="105"/>
      <c r="DL252" s="105"/>
      <c r="DM252" s="105"/>
      <c r="DN252" s="105"/>
      <c r="DO252" s="105"/>
      <c r="DP252" s="105"/>
      <c r="DQ252" s="105"/>
      <c r="DR252" s="105"/>
      <c r="DS252" s="105"/>
      <c r="DT252" s="105"/>
      <c r="DU252" s="105"/>
      <c r="DV252" s="105"/>
      <c r="DW252" s="105"/>
      <c r="DX252" s="105"/>
      <c r="DY252" s="105"/>
      <c r="DZ252" s="105"/>
      <c r="EA252" s="105"/>
      <c r="EB252" s="105"/>
      <c r="EC252" s="105"/>
      <c r="ED252" s="105"/>
      <c r="EE252" s="105"/>
      <c r="EF252" s="105"/>
      <c r="EG252" s="105"/>
      <c r="EH252" s="105"/>
      <c r="EI252" s="105"/>
      <c r="EJ252" s="105"/>
      <c r="EK252" s="105"/>
      <c r="EL252" s="105"/>
      <c r="EM252" s="105"/>
      <c r="EN252" s="105"/>
      <c r="EO252" s="105"/>
      <c r="EP252" s="105"/>
      <c r="EQ252" s="105"/>
      <c r="ER252" s="105"/>
      <c r="ES252" s="105"/>
      <c r="ET252" s="105"/>
      <c r="EU252" s="105"/>
      <c r="EV252" s="105"/>
      <c r="EW252" s="105"/>
      <c r="EX252" s="105"/>
      <c r="EY252" s="105"/>
      <c r="EZ252" s="105"/>
      <c r="FA252" s="105"/>
      <c r="FB252" s="105"/>
      <c r="FC252" s="105"/>
      <c r="FD252" s="105"/>
      <c r="FE252" s="105"/>
      <c r="FF252" s="105"/>
      <c r="FG252" s="105"/>
      <c r="FH252" s="105"/>
      <c r="FI252" s="105"/>
      <c r="FJ252" s="105"/>
      <c r="FK252" s="105"/>
      <c r="FL252" s="105"/>
    </row>
    <row r="253" spans="11:168">
      <c r="K253" s="105"/>
      <c r="L253" s="105"/>
      <c r="M253" s="105"/>
      <c r="N253" s="105"/>
      <c r="O253" s="105"/>
      <c r="P253" s="105"/>
      <c r="Q253" s="105"/>
      <c r="R253" s="105"/>
      <c r="S253" s="105"/>
      <c r="T253" s="105"/>
      <c r="U253" s="105"/>
      <c r="V253" s="105"/>
      <c r="W253" s="105"/>
      <c r="X253" s="105"/>
      <c r="Y253" s="105"/>
      <c r="Z253" s="105"/>
      <c r="AA253" s="105"/>
      <c r="AB253" s="105"/>
      <c r="AC253" s="105"/>
      <c r="AD253" s="105"/>
      <c r="AE253" s="105"/>
      <c r="AF253" s="105"/>
      <c r="AG253" s="105"/>
      <c r="AH253" s="105"/>
      <c r="AI253" s="105"/>
      <c r="AJ253" s="105"/>
      <c r="AK253" s="105"/>
      <c r="AL253" s="105"/>
      <c r="AM253" s="105"/>
      <c r="AN253" s="105"/>
      <c r="AO253" s="105"/>
      <c r="AP253" s="105"/>
      <c r="AQ253" s="105"/>
      <c r="AR253" s="105"/>
      <c r="AS253" s="105"/>
      <c r="AT253" s="105"/>
      <c r="AU253" s="105"/>
      <c r="AV253" s="105"/>
      <c r="AW253" s="105"/>
      <c r="AX253" s="105"/>
      <c r="AY253" s="105"/>
      <c r="AZ253" s="105"/>
      <c r="BA253" s="105"/>
      <c r="BB253" s="105"/>
      <c r="BC253" s="105"/>
      <c r="BD253" s="105"/>
      <c r="BE253" s="105"/>
      <c r="BF253" s="105"/>
      <c r="BG253" s="105"/>
      <c r="BH253" s="105"/>
      <c r="BI253" s="105"/>
      <c r="BJ253" s="105"/>
      <c r="BK253" s="105"/>
      <c r="BL253" s="105"/>
      <c r="BM253" s="105"/>
      <c r="BN253" s="105"/>
      <c r="BO253" s="105"/>
      <c r="BP253" s="105"/>
      <c r="BQ253" s="105"/>
      <c r="BR253" s="105"/>
      <c r="BS253" s="105"/>
      <c r="BT253" s="105"/>
      <c r="BU253" s="105"/>
      <c r="BV253" s="105"/>
      <c r="BW253" s="105"/>
      <c r="BX253" s="105"/>
      <c r="BY253" s="105"/>
      <c r="BZ253" s="105"/>
      <c r="CA253" s="105"/>
      <c r="CB253" s="105"/>
      <c r="CC253" s="105"/>
      <c r="CD253" s="105"/>
      <c r="CE253" s="105"/>
      <c r="CF253" s="105"/>
      <c r="CG253" s="105"/>
      <c r="CH253" s="105"/>
      <c r="CI253" s="105"/>
      <c r="CJ253" s="105"/>
      <c r="CK253" s="105"/>
      <c r="CL253" s="105"/>
      <c r="CM253" s="105"/>
      <c r="CN253" s="105"/>
      <c r="CO253" s="105"/>
      <c r="CP253" s="105"/>
      <c r="CQ253" s="105"/>
      <c r="CR253" s="105"/>
      <c r="CS253" s="105"/>
      <c r="CT253" s="105"/>
      <c r="CU253" s="105"/>
      <c r="CV253" s="105"/>
      <c r="CW253" s="105"/>
      <c r="CX253" s="105"/>
      <c r="CY253" s="105"/>
      <c r="CZ253" s="105"/>
      <c r="DA253" s="105"/>
      <c r="DB253" s="105"/>
      <c r="DC253" s="105"/>
      <c r="DD253" s="105"/>
      <c r="DE253" s="105"/>
      <c r="DF253" s="105"/>
      <c r="DG253" s="105"/>
      <c r="DH253" s="105"/>
      <c r="DI253" s="105"/>
      <c r="DJ253" s="105"/>
      <c r="DK253" s="105"/>
      <c r="DL253" s="105"/>
      <c r="DM253" s="105"/>
      <c r="DN253" s="105"/>
      <c r="DO253" s="105"/>
      <c r="DP253" s="105"/>
      <c r="DQ253" s="105"/>
      <c r="DR253" s="105"/>
      <c r="DS253" s="105"/>
      <c r="DT253" s="105"/>
      <c r="DU253" s="105"/>
      <c r="DV253" s="105"/>
      <c r="DW253" s="105"/>
      <c r="DX253" s="105"/>
      <c r="DY253" s="105"/>
      <c r="DZ253" s="105"/>
      <c r="EA253" s="105"/>
      <c r="EB253" s="105"/>
      <c r="EC253" s="105"/>
      <c r="ED253" s="105"/>
      <c r="EE253" s="105"/>
      <c r="EF253" s="105"/>
      <c r="EG253" s="105"/>
      <c r="EH253" s="105"/>
      <c r="EI253" s="105"/>
      <c r="EJ253" s="105"/>
      <c r="EK253" s="105"/>
      <c r="EL253" s="105"/>
      <c r="EM253" s="105"/>
      <c r="EN253" s="105"/>
      <c r="EO253" s="105"/>
      <c r="EP253" s="105"/>
      <c r="EQ253" s="105"/>
      <c r="ER253" s="105"/>
      <c r="ES253" s="105"/>
      <c r="ET253" s="105"/>
      <c r="EU253" s="105"/>
      <c r="EV253" s="105"/>
      <c r="EW253" s="105"/>
      <c r="EX253" s="105"/>
      <c r="EY253" s="105"/>
      <c r="EZ253" s="105"/>
      <c r="FA253" s="105"/>
      <c r="FB253" s="105"/>
      <c r="FC253" s="105"/>
      <c r="FD253" s="105"/>
      <c r="FE253" s="105"/>
      <c r="FF253" s="105"/>
      <c r="FG253" s="105"/>
      <c r="FH253" s="105"/>
      <c r="FI253" s="105"/>
      <c r="FJ253" s="105"/>
      <c r="FK253" s="105"/>
      <c r="FL253" s="105"/>
    </row>
    <row r="254" spans="11:168">
      <c r="K254" s="105"/>
      <c r="L254" s="105"/>
      <c r="M254" s="105"/>
      <c r="N254" s="105"/>
      <c r="O254" s="105"/>
      <c r="P254" s="105"/>
      <c r="Q254" s="105"/>
      <c r="R254" s="105"/>
      <c r="S254" s="105"/>
      <c r="T254" s="105"/>
      <c r="U254" s="105"/>
      <c r="V254" s="105"/>
      <c r="W254" s="105"/>
      <c r="X254" s="105"/>
      <c r="Y254" s="105"/>
      <c r="Z254" s="105"/>
      <c r="AA254" s="105"/>
      <c r="AB254" s="105"/>
      <c r="AC254" s="105"/>
      <c r="AD254" s="105"/>
      <c r="AE254" s="105"/>
      <c r="AF254" s="105"/>
      <c r="AG254" s="105"/>
      <c r="AH254" s="105"/>
      <c r="AI254" s="105"/>
      <c r="AJ254" s="105"/>
      <c r="AK254" s="105"/>
      <c r="AL254" s="105"/>
      <c r="AM254" s="105"/>
      <c r="AN254" s="105"/>
      <c r="AO254" s="105"/>
      <c r="AP254" s="105"/>
      <c r="AQ254" s="105"/>
      <c r="AR254" s="105"/>
      <c r="AS254" s="105"/>
      <c r="AT254" s="105"/>
      <c r="AU254" s="105"/>
      <c r="AV254" s="105"/>
      <c r="AW254" s="105"/>
      <c r="AX254" s="105"/>
      <c r="AY254" s="105"/>
      <c r="AZ254" s="105"/>
      <c r="BA254" s="105"/>
      <c r="BB254" s="105"/>
      <c r="BC254" s="105"/>
      <c r="BD254" s="105"/>
      <c r="BE254" s="105"/>
      <c r="BF254" s="105"/>
      <c r="BG254" s="105"/>
      <c r="BH254" s="105"/>
      <c r="BI254" s="105"/>
      <c r="BJ254" s="105"/>
      <c r="BK254" s="105"/>
      <c r="BL254" s="105"/>
      <c r="BM254" s="105"/>
      <c r="BN254" s="105"/>
      <c r="BO254" s="105"/>
      <c r="BP254" s="105"/>
      <c r="BQ254" s="105"/>
      <c r="BR254" s="105"/>
      <c r="BS254" s="105"/>
      <c r="BT254" s="105"/>
      <c r="BU254" s="105"/>
      <c r="BV254" s="105"/>
      <c r="BW254" s="105"/>
      <c r="BX254" s="105"/>
      <c r="BY254" s="105"/>
      <c r="BZ254" s="105"/>
      <c r="CA254" s="105"/>
      <c r="CB254" s="105"/>
      <c r="CC254" s="105"/>
      <c r="CD254" s="105"/>
      <c r="CE254" s="105"/>
      <c r="CF254" s="105"/>
      <c r="CG254" s="105"/>
      <c r="CH254" s="105"/>
      <c r="CI254" s="105"/>
      <c r="CJ254" s="105"/>
      <c r="CK254" s="105"/>
      <c r="CL254" s="105"/>
      <c r="CM254" s="105"/>
      <c r="CN254" s="105"/>
      <c r="CO254" s="105"/>
      <c r="CP254" s="105"/>
      <c r="CQ254" s="105"/>
      <c r="CR254" s="105"/>
      <c r="CS254" s="105"/>
      <c r="CT254" s="105"/>
      <c r="CU254" s="105"/>
      <c r="CV254" s="105"/>
      <c r="CW254" s="105"/>
      <c r="CX254" s="105"/>
      <c r="CY254" s="105"/>
      <c r="CZ254" s="105"/>
      <c r="DA254" s="105"/>
      <c r="DB254" s="105"/>
      <c r="DC254" s="105"/>
      <c r="DD254" s="105"/>
      <c r="DE254" s="105"/>
      <c r="DF254" s="105"/>
      <c r="DG254" s="105"/>
      <c r="DH254" s="105"/>
      <c r="DI254" s="105"/>
      <c r="DJ254" s="105"/>
      <c r="DK254" s="105"/>
      <c r="DL254" s="105"/>
      <c r="DM254" s="105"/>
      <c r="DN254" s="105"/>
      <c r="DO254" s="105"/>
      <c r="DP254" s="105"/>
      <c r="DQ254" s="105"/>
      <c r="DR254" s="105"/>
      <c r="DS254" s="105"/>
      <c r="DT254" s="105"/>
      <c r="DU254" s="105"/>
      <c r="DV254" s="105"/>
      <c r="DW254" s="105"/>
      <c r="DX254" s="105"/>
      <c r="DY254" s="105"/>
      <c r="DZ254" s="105"/>
      <c r="EA254" s="105"/>
      <c r="EB254" s="105"/>
      <c r="EC254" s="105"/>
      <c r="ED254" s="105"/>
      <c r="EE254" s="105"/>
      <c r="EF254" s="105"/>
      <c r="EG254" s="105"/>
      <c r="EH254" s="105"/>
      <c r="EI254" s="105"/>
      <c r="EJ254" s="105"/>
      <c r="EK254" s="105"/>
      <c r="EL254" s="105"/>
      <c r="EM254" s="105"/>
      <c r="EN254" s="105"/>
      <c r="EO254" s="105"/>
      <c r="EP254" s="105"/>
      <c r="EQ254" s="105"/>
      <c r="ER254" s="105"/>
      <c r="ES254" s="105"/>
      <c r="ET254" s="105"/>
      <c r="EU254" s="105"/>
      <c r="EV254" s="105"/>
      <c r="EW254" s="105"/>
      <c r="EX254" s="105"/>
      <c r="EY254" s="105"/>
      <c r="EZ254" s="105"/>
      <c r="FA254" s="105"/>
      <c r="FB254" s="105"/>
      <c r="FC254" s="105"/>
      <c r="FD254" s="105"/>
      <c r="FE254" s="105"/>
      <c r="FF254" s="105"/>
      <c r="FG254" s="105"/>
      <c r="FH254" s="105"/>
      <c r="FI254" s="105"/>
      <c r="FJ254" s="105"/>
      <c r="FK254" s="105"/>
      <c r="FL254" s="105"/>
    </row>
    <row r="255" spans="11:168">
      <c r="K255" s="105"/>
      <c r="L255" s="105"/>
      <c r="M255" s="105"/>
      <c r="N255" s="105"/>
      <c r="O255" s="105"/>
      <c r="P255" s="105"/>
      <c r="Q255" s="105"/>
      <c r="R255" s="105"/>
      <c r="S255" s="105"/>
      <c r="T255" s="105"/>
      <c r="U255" s="105"/>
      <c r="V255" s="105"/>
      <c r="W255" s="105"/>
      <c r="X255" s="105"/>
      <c r="Y255" s="105"/>
      <c r="Z255" s="105"/>
      <c r="AA255" s="105"/>
      <c r="AB255" s="105"/>
      <c r="AC255" s="105"/>
      <c r="AD255" s="105"/>
      <c r="AE255" s="105"/>
      <c r="AF255" s="105"/>
      <c r="AG255" s="105"/>
      <c r="AH255" s="105"/>
      <c r="AI255" s="105"/>
      <c r="AJ255" s="105"/>
      <c r="AK255" s="105"/>
      <c r="AL255" s="105"/>
      <c r="AM255" s="105"/>
      <c r="AN255" s="105"/>
      <c r="AO255" s="105"/>
      <c r="AP255" s="105"/>
      <c r="AQ255" s="105"/>
      <c r="AR255" s="105"/>
      <c r="AS255" s="105"/>
      <c r="AT255" s="105"/>
      <c r="AU255" s="105"/>
      <c r="AV255" s="105"/>
      <c r="AW255" s="105"/>
      <c r="AX255" s="105"/>
      <c r="AY255" s="105"/>
      <c r="AZ255" s="105"/>
      <c r="BA255" s="105"/>
      <c r="BB255" s="105"/>
      <c r="BC255" s="105"/>
      <c r="BD255" s="105"/>
      <c r="BE255" s="105"/>
      <c r="BF255" s="105"/>
      <c r="BG255" s="105"/>
      <c r="BH255" s="105"/>
      <c r="BI255" s="105"/>
      <c r="BJ255" s="105"/>
      <c r="BK255" s="105"/>
      <c r="BL255" s="105"/>
      <c r="BM255" s="105"/>
      <c r="BN255" s="105"/>
      <c r="BO255" s="105"/>
      <c r="BP255" s="105"/>
      <c r="BQ255" s="105"/>
      <c r="BR255" s="105"/>
      <c r="BS255" s="105"/>
      <c r="BT255" s="105"/>
      <c r="BU255" s="105"/>
      <c r="BV255" s="105"/>
      <c r="BW255" s="105"/>
      <c r="BX255" s="105"/>
      <c r="BY255" s="105"/>
      <c r="BZ255" s="105"/>
      <c r="CA255" s="105"/>
      <c r="CB255" s="105"/>
      <c r="CC255" s="105"/>
      <c r="CD255" s="105"/>
      <c r="CE255" s="105"/>
      <c r="CF255" s="105"/>
      <c r="CG255" s="105"/>
      <c r="CH255" s="105"/>
      <c r="CI255" s="105"/>
      <c r="CJ255" s="105"/>
      <c r="CK255" s="105"/>
      <c r="CL255" s="105"/>
      <c r="CM255" s="105"/>
      <c r="CN255" s="105"/>
      <c r="CO255" s="105"/>
      <c r="CP255" s="105"/>
      <c r="CQ255" s="105"/>
      <c r="CR255" s="105"/>
      <c r="CS255" s="105"/>
      <c r="CT255" s="105"/>
      <c r="CU255" s="105"/>
      <c r="CV255" s="105"/>
      <c r="CW255" s="105"/>
      <c r="CX255" s="105"/>
      <c r="CY255" s="105"/>
      <c r="CZ255" s="105"/>
      <c r="DA255" s="105"/>
      <c r="DB255" s="105"/>
      <c r="DC255" s="105"/>
      <c r="DD255" s="105"/>
      <c r="DE255" s="105"/>
      <c r="DF255" s="105"/>
      <c r="DG255" s="105"/>
      <c r="DH255" s="105"/>
      <c r="DI255" s="105"/>
      <c r="DJ255" s="105"/>
      <c r="DK255" s="105"/>
      <c r="DL255" s="105"/>
      <c r="DM255" s="105"/>
      <c r="DN255" s="105"/>
      <c r="DO255" s="105"/>
      <c r="DP255" s="105"/>
      <c r="DQ255" s="105"/>
      <c r="DR255" s="105"/>
      <c r="DS255" s="105"/>
      <c r="DT255" s="105"/>
      <c r="DU255" s="105"/>
      <c r="DV255" s="105"/>
      <c r="DW255" s="105"/>
      <c r="DX255" s="105"/>
      <c r="DY255" s="105"/>
      <c r="DZ255" s="105"/>
      <c r="EA255" s="105"/>
      <c r="EB255" s="105"/>
      <c r="EC255" s="105"/>
      <c r="ED255" s="105"/>
      <c r="EE255" s="105"/>
      <c r="EF255" s="105"/>
      <c r="EG255" s="105"/>
      <c r="EH255" s="105"/>
      <c r="EI255" s="105"/>
      <c r="EJ255" s="105"/>
      <c r="EK255" s="105"/>
      <c r="EL255" s="105"/>
      <c r="EM255" s="105"/>
      <c r="EN255" s="105"/>
      <c r="EO255" s="105"/>
      <c r="EP255" s="105"/>
      <c r="EQ255" s="105"/>
      <c r="ER255" s="105"/>
      <c r="ES255" s="105"/>
      <c r="ET255" s="105"/>
      <c r="EU255" s="105"/>
      <c r="EV255" s="105"/>
      <c r="EW255" s="105"/>
      <c r="EX255" s="105"/>
      <c r="EY255" s="105"/>
      <c r="EZ255" s="105"/>
      <c r="FA255" s="105"/>
      <c r="FB255" s="105"/>
      <c r="FC255" s="105"/>
      <c r="FD255" s="105"/>
      <c r="FE255" s="105"/>
      <c r="FF255" s="105"/>
      <c r="FG255" s="105"/>
      <c r="FH255" s="105"/>
      <c r="FI255" s="105"/>
      <c r="FJ255" s="105"/>
      <c r="FK255" s="105"/>
      <c r="FL255" s="105"/>
    </row>
    <row r="256" spans="11:168">
      <c r="K256" s="105"/>
      <c r="L256" s="105"/>
      <c r="M256" s="105"/>
      <c r="N256" s="105"/>
      <c r="O256" s="105"/>
      <c r="P256" s="105"/>
      <c r="Q256" s="105"/>
      <c r="R256" s="105"/>
      <c r="S256" s="105"/>
      <c r="T256" s="105"/>
      <c r="U256" s="105"/>
      <c r="V256" s="105"/>
      <c r="W256" s="105"/>
      <c r="X256" s="105"/>
      <c r="Y256" s="105"/>
      <c r="Z256" s="105"/>
      <c r="AA256" s="105"/>
      <c r="AB256" s="105"/>
      <c r="AC256" s="105"/>
      <c r="AD256" s="105"/>
      <c r="AE256" s="105"/>
      <c r="AF256" s="105"/>
      <c r="AG256" s="105"/>
      <c r="AH256" s="105"/>
      <c r="AI256" s="105"/>
      <c r="AJ256" s="105"/>
      <c r="AK256" s="105"/>
      <c r="AL256" s="105"/>
      <c r="AM256" s="105"/>
      <c r="AN256" s="105"/>
      <c r="AO256" s="105"/>
      <c r="AP256" s="105"/>
      <c r="AQ256" s="105"/>
      <c r="AR256" s="105"/>
      <c r="AS256" s="105"/>
      <c r="AT256" s="105"/>
      <c r="AU256" s="105"/>
      <c r="AV256" s="105"/>
      <c r="AW256" s="105"/>
      <c r="AX256" s="105"/>
      <c r="AY256" s="105"/>
      <c r="AZ256" s="105"/>
      <c r="BA256" s="105"/>
      <c r="BB256" s="105"/>
      <c r="BC256" s="105"/>
      <c r="BD256" s="105"/>
      <c r="BE256" s="105"/>
      <c r="BF256" s="105"/>
      <c r="BG256" s="105"/>
      <c r="BH256" s="105"/>
      <c r="BI256" s="105"/>
      <c r="BJ256" s="105"/>
      <c r="BK256" s="105"/>
      <c r="BL256" s="105"/>
      <c r="BM256" s="105"/>
      <c r="BN256" s="105"/>
      <c r="BO256" s="105"/>
      <c r="BP256" s="105"/>
      <c r="BQ256" s="105"/>
      <c r="BR256" s="105"/>
      <c r="BS256" s="105"/>
      <c r="BT256" s="105"/>
      <c r="BU256" s="105"/>
      <c r="BV256" s="105"/>
      <c r="BW256" s="105"/>
      <c r="BX256" s="105"/>
      <c r="BY256" s="105"/>
      <c r="BZ256" s="105"/>
      <c r="CA256" s="105"/>
      <c r="CB256" s="105"/>
      <c r="CC256" s="105"/>
      <c r="CD256" s="105"/>
      <c r="CE256" s="105"/>
      <c r="CF256" s="105"/>
      <c r="CG256" s="105"/>
      <c r="CH256" s="105"/>
      <c r="CI256" s="105"/>
      <c r="CJ256" s="105"/>
      <c r="CK256" s="105"/>
      <c r="CL256" s="105"/>
      <c r="CM256" s="105"/>
      <c r="CN256" s="105"/>
      <c r="CO256" s="105"/>
      <c r="CP256" s="105"/>
      <c r="CQ256" s="105"/>
      <c r="CR256" s="105"/>
      <c r="CS256" s="105"/>
      <c r="CT256" s="105"/>
      <c r="CU256" s="105"/>
      <c r="CV256" s="105"/>
      <c r="CW256" s="105"/>
      <c r="CX256" s="105"/>
      <c r="CY256" s="105"/>
      <c r="CZ256" s="105"/>
      <c r="DA256" s="105"/>
      <c r="DB256" s="105"/>
      <c r="DC256" s="105"/>
      <c r="DD256" s="105"/>
      <c r="DE256" s="105"/>
      <c r="DF256" s="105"/>
      <c r="DG256" s="105"/>
      <c r="DH256" s="105"/>
      <c r="DI256" s="105"/>
      <c r="DJ256" s="105"/>
      <c r="DK256" s="105"/>
      <c r="DL256" s="105"/>
      <c r="DM256" s="105"/>
      <c r="DN256" s="105"/>
      <c r="DO256" s="105"/>
      <c r="DP256" s="105"/>
      <c r="DQ256" s="105"/>
      <c r="DR256" s="105"/>
      <c r="DS256" s="105"/>
      <c r="DT256" s="105"/>
      <c r="DU256" s="105"/>
      <c r="DV256" s="105"/>
      <c r="DW256" s="105"/>
      <c r="DX256" s="105"/>
      <c r="DY256" s="105"/>
      <c r="DZ256" s="105"/>
      <c r="EA256" s="105"/>
      <c r="EB256" s="105"/>
      <c r="EC256" s="105"/>
      <c r="ED256" s="105"/>
      <c r="EE256" s="105"/>
      <c r="EF256" s="105"/>
      <c r="EG256" s="105"/>
      <c r="EH256" s="105"/>
      <c r="EI256" s="105"/>
      <c r="EJ256" s="105"/>
      <c r="EK256" s="105"/>
      <c r="EL256" s="105"/>
      <c r="EM256" s="105"/>
      <c r="EN256" s="105"/>
      <c r="EO256" s="105"/>
      <c r="EP256" s="105"/>
      <c r="EQ256" s="105"/>
      <c r="ER256" s="105"/>
      <c r="ES256" s="105"/>
      <c r="ET256" s="105"/>
      <c r="EU256" s="105"/>
      <c r="EV256" s="105"/>
      <c r="EW256" s="105"/>
      <c r="EX256" s="105"/>
      <c r="EY256" s="105"/>
      <c r="EZ256" s="105"/>
      <c r="FA256" s="105"/>
      <c r="FB256" s="105"/>
      <c r="FC256" s="105"/>
      <c r="FD256" s="105"/>
      <c r="FE256" s="105"/>
      <c r="FF256" s="105"/>
      <c r="FG256" s="105"/>
      <c r="FH256" s="105"/>
      <c r="FI256" s="105"/>
      <c r="FJ256" s="105"/>
      <c r="FK256" s="105"/>
      <c r="FL256" s="105"/>
    </row>
    <row r="257" spans="11:168">
      <c r="K257" s="105"/>
      <c r="L257" s="105"/>
      <c r="M257" s="105"/>
      <c r="N257" s="105"/>
      <c r="O257" s="105"/>
      <c r="P257" s="105"/>
      <c r="Q257" s="105"/>
      <c r="R257" s="105"/>
      <c r="S257" s="105"/>
      <c r="T257" s="105"/>
      <c r="U257" s="105"/>
      <c r="V257" s="105"/>
      <c r="W257" s="105"/>
      <c r="X257" s="105"/>
      <c r="Y257" s="105"/>
      <c r="Z257" s="105"/>
      <c r="AA257" s="105"/>
      <c r="AB257" s="105"/>
      <c r="AC257" s="105"/>
      <c r="AD257" s="105"/>
      <c r="AE257" s="105"/>
      <c r="AF257" s="105"/>
      <c r="AG257" s="105"/>
      <c r="AH257" s="105"/>
      <c r="AI257" s="105"/>
      <c r="AJ257" s="105"/>
      <c r="AK257" s="105"/>
      <c r="AL257" s="105"/>
      <c r="AM257" s="105"/>
      <c r="AN257" s="105"/>
      <c r="AO257" s="105"/>
      <c r="AP257" s="105"/>
      <c r="AQ257" s="105"/>
      <c r="AR257" s="105"/>
      <c r="AS257" s="105"/>
      <c r="AT257" s="105"/>
      <c r="AU257" s="105"/>
      <c r="AV257" s="105"/>
      <c r="AW257" s="105"/>
      <c r="AX257" s="105"/>
      <c r="AY257" s="105"/>
      <c r="AZ257" s="105"/>
      <c r="BA257" s="105"/>
      <c r="BB257" s="105"/>
      <c r="BC257" s="105"/>
      <c r="BD257" s="105"/>
      <c r="BE257" s="105"/>
      <c r="BF257" s="105"/>
      <c r="BG257" s="105"/>
      <c r="BH257" s="105"/>
      <c r="BI257" s="105"/>
      <c r="BJ257" s="105"/>
      <c r="BK257" s="105"/>
      <c r="BL257" s="105"/>
      <c r="BM257" s="105"/>
      <c r="BN257" s="105"/>
      <c r="BO257" s="105"/>
      <c r="BP257" s="105"/>
      <c r="BQ257" s="105"/>
      <c r="BR257" s="105"/>
      <c r="BS257" s="105"/>
      <c r="BT257" s="105"/>
      <c r="BU257" s="105"/>
      <c r="BV257" s="105"/>
      <c r="BW257" s="105"/>
      <c r="BX257" s="105"/>
      <c r="BY257" s="105"/>
      <c r="BZ257" s="105"/>
      <c r="CA257" s="105"/>
      <c r="CB257" s="105"/>
      <c r="CC257" s="105"/>
      <c r="CD257" s="105"/>
      <c r="CE257" s="105"/>
      <c r="CF257" s="105"/>
      <c r="CG257" s="105"/>
      <c r="CH257" s="105"/>
      <c r="CI257" s="105"/>
      <c r="CJ257" s="105"/>
      <c r="CK257" s="105"/>
      <c r="CL257" s="105"/>
      <c r="CM257" s="105"/>
      <c r="CN257" s="105"/>
      <c r="CO257" s="105"/>
      <c r="CP257" s="105"/>
      <c r="CQ257" s="105"/>
      <c r="CR257" s="105"/>
      <c r="CS257" s="105"/>
      <c r="CT257" s="105"/>
      <c r="CU257" s="105"/>
      <c r="CV257" s="105"/>
      <c r="CW257" s="105"/>
      <c r="CX257" s="105"/>
      <c r="CY257" s="105"/>
      <c r="CZ257" s="105"/>
      <c r="DA257" s="105"/>
      <c r="DB257" s="105"/>
      <c r="DC257" s="105"/>
      <c r="DD257" s="105"/>
      <c r="DE257" s="105"/>
      <c r="DF257" s="105"/>
      <c r="DG257" s="105"/>
      <c r="DH257" s="105"/>
      <c r="DI257" s="105"/>
      <c r="DJ257" s="105"/>
      <c r="DK257" s="105"/>
      <c r="DL257" s="105"/>
      <c r="DM257" s="105"/>
      <c r="DN257" s="105"/>
      <c r="DO257" s="105"/>
      <c r="DP257" s="105"/>
      <c r="DQ257" s="105"/>
      <c r="DR257" s="105"/>
      <c r="DS257" s="105"/>
      <c r="DT257" s="105"/>
      <c r="DU257" s="105"/>
      <c r="DV257" s="105"/>
      <c r="DW257" s="105"/>
      <c r="DX257" s="105"/>
      <c r="DY257" s="105"/>
      <c r="DZ257" s="105"/>
      <c r="EA257" s="105"/>
      <c r="EB257" s="105"/>
      <c r="EC257" s="105"/>
      <c r="ED257" s="105"/>
      <c r="EE257" s="105"/>
      <c r="EF257" s="105"/>
      <c r="EG257" s="105"/>
      <c r="EH257" s="105"/>
      <c r="EI257" s="105"/>
      <c r="EJ257" s="105"/>
      <c r="EK257" s="105"/>
      <c r="EL257" s="105"/>
      <c r="EM257" s="105"/>
      <c r="EN257" s="105"/>
      <c r="EO257" s="105"/>
      <c r="EP257" s="105"/>
      <c r="EQ257" s="105"/>
      <c r="ER257" s="105"/>
      <c r="ES257" s="105"/>
      <c r="ET257" s="105"/>
      <c r="EU257" s="105"/>
      <c r="EV257" s="105"/>
      <c r="EW257" s="105"/>
      <c r="EX257" s="105"/>
      <c r="EY257" s="105"/>
      <c r="EZ257" s="105"/>
      <c r="FA257" s="105"/>
      <c r="FB257" s="105"/>
      <c r="FC257" s="105"/>
      <c r="FD257" s="105"/>
      <c r="FE257" s="105"/>
      <c r="FF257" s="105"/>
      <c r="FG257" s="105"/>
      <c r="FH257" s="105"/>
      <c r="FI257" s="105"/>
      <c r="FJ257" s="105"/>
      <c r="FK257" s="105"/>
      <c r="FL257" s="105"/>
    </row>
    <row r="258" spans="11:168">
      <c r="K258" s="105"/>
      <c r="L258" s="105"/>
      <c r="M258" s="105"/>
      <c r="N258" s="105"/>
      <c r="O258" s="105"/>
      <c r="P258" s="105"/>
      <c r="Q258" s="105"/>
      <c r="R258" s="105"/>
      <c r="S258" s="105"/>
      <c r="T258" s="105"/>
      <c r="U258" s="105"/>
      <c r="V258" s="105"/>
      <c r="W258" s="105"/>
      <c r="X258" s="105"/>
      <c r="Y258" s="105"/>
      <c r="Z258" s="105"/>
      <c r="AA258" s="105"/>
      <c r="AB258" s="105"/>
      <c r="AC258" s="105"/>
      <c r="AD258" s="105"/>
      <c r="AE258" s="105"/>
      <c r="AF258" s="105"/>
      <c r="AG258" s="105"/>
      <c r="AH258" s="105"/>
      <c r="AI258" s="105"/>
      <c r="AJ258" s="105"/>
      <c r="AK258" s="105"/>
      <c r="AL258" s="105"/>
      <c r="AM258" s="105"/>
      <c r="AN258" s="105"/>
      <c r="AO258" s="105"/>
      <c r="AP258" s="105"/>
      <c r="AQ258" s="105"/>
      <c r="AR258" s="105"/>
      <c r="AS258" s="105"/>
      <c r="AT258" s="105"/>
      <c r="AU258" s="105"/>
      <c r="AV258" s="105"/>
      <c r="AW258" s="105"/>
      <c r="AX258" s="105"/>
      <c r="AY258" s="105"/>
      <c r="AZ258" s="105"/>
      <c r="BA258" s="105"/>
      <c r="BB258" s="105"/>
      <c r="BC258" s="105"/>
      <c r="BD258" s="105"/>
      <c r="BE258" s="105"/>
      <c r="BF258" s="105"/>
      <c r="BG258" s="105"/>
      <c r="BH258" s="105"/>
      <c r="BI258" s="105"/>
      <c r="BJ258" s="105"/>
      <c r="BK258" s="105"/>
      <c r="BL258" s="105"/>
      <c r="BM258" s="105"/>
      <c r="BN258" s="105"/>
      <c r="BO258" s="105"/>
      <c r="BP258" s="105"/>
      <c r="BQ258" s="105"/>
      <c r="BR258" s="105"/>
      <c r="BS258" s="105"/>
      <c r="BT258" s="105"/>
      <c r="BU258" s="105"/>
      <c r="BV258" s="105"/>
      <c r="BW258" s="105"/>
      <c r="BX258" s="105"/>
      <c r="BY258" s="105"/>
      <c r="BZ258" s="105"/>
      <c r="CA258" s="105"/>
      <c r="CB258" s="105"/>
      <c r="CC258" s="105"/>
      <c r="CD258" s="105"/>
      <c r="CE258" s="105"/>
      <c r="CF258" s="105"/>
      <c r="CG258" s="105"/>
      <c r="CH258" s="105"/>
      <c r="CI258" s="105"/>
      <c r="CJ258" s="105"/>
      <c r="CK258" s="105"/>
      <c r="CL258" s="105"/>
      <c r="CM258" s="105"/>
      <c r="CN258" s="105"/>
      <c r="CO258" s="105"/>
      <c r="CP258" s="105"/>
      <c r="CQ258" s="105"/>
      <c r="CR258" s="105"/>
      <c r="CS258" s="105"/>
      <c r="CT258" s="105"/>
      <c r="CU258" s="105"/>
      <c r="CV258" s="105"/>
      <c r="CW258" s="105"/>
      <c r="CX258" s="105"/>
      <c r="CY258" s="105"/>
      <c r="CZ258" s="105"/>
      <c r="DA258" s="105"/>
      <c r="DB258" s="105"/>
      <c r="DC258" s="105"/>
      <c r="DD258" s="105"/>
      <c r="DE258" s="105"/>
      <c r="DF258" s="105"/>
      <c r="DG258" s="105"/>
      <c r="DH258" s="105"/>
      <c r="DI258" s="105"/>
      <c r="DJ258" s="105"/>
      <c r="DK258" s="105"/>
      <c r="DL258" s="105"/>
      <c r="DM258" s="105"/>
      <c r="DN258" s="105"/>
      <c r="DO258" s="105"/>
      <c r="DP258" s="105"/>
      <c r="DQ258" s="105"/>
      <c r="DR258" s="105"/>
      <c r="DS258" s="105"/>
      <c r="DT258" s="105"/>
      <c r="DU258" s="105"/>
      <c r="DV258" s="105"/>
      <c r="DW258" s="105"/>
      <c r="DX258" s="105"/>
      <c r="DY258" s="105"/>
      <c r="DZ258" s="105"/>
      <c r="EA258" s="105"/>
      <c r="EB258" s="105"/>
      <c r="EC258" s="105"/>
      <c r="ED258" s="105"/>
      <c r="EE258" s="105"/>
      <c r="EF258" s="105"/>
      <c r="EG258" s="105"/>
      <c r="EH258" s="105"/>
      <c r="EI258" s="105"/>
      <c r="EJ258" s="105"/>
      <c r="EK258" s="105"/>
      <c r="EL258" s="105"/>
      <c r="EM258" s="105"/>
      <c r="EN258" s="105"/>
      <c r="EO258" s="105"/>
      <c r="EP258" s="105"/>
      <c r="EQ258" s="105"/>
      <c r="ER258" s="105"/>
      <c r="ES258" s="105"/>
      <c r="ET258" s="105"/>
      <c r="EU258" s="105"/>
      <c r="EV258" s="105"/>
      <c r="EW258" s="105"/>
      <c r="EX258" s="105"/>
      <c r="EY258" s="105"/>
      <c r="EZ258" s="105"/>
      <c r="FA258" s="105"/>
      <c r="FB258" s="105"/>
      <c r="FC258" s="105"/>
      <c r="FD258" s="105"/>
      <c r="FE258" s="105"/>
      <c r="FF258" s="105"/>
      <c r="FG258" s="105"/>
      <c r="FH258" s="105"/>
      <c r="FI258" s="105"/>
      <c r="FJ258" s="105"/>
      <c r="FK258" s="105"/>
      <c r="FL258" s="105"/>
    </row>
    <row r="259" spans="11:168">
      <c r="K259" s="105"/>
      <c r="L259" s="105"/>
      <c r="M259" s="105"/>
      <c r="N259" s="105"/>
      <c r="O259" s="105"/>
      <c r="P259" s="105"/>
      <c r="Q259" s="105"/>
      <c r="R259" s="105"/>
      <c r="S259" s="105"/>
      <c r="T259" s="105"/>
      <c r="U259" s="105"/>
      <c r="V259" s="105"/>
      <c r="W259" s="105"/>
      <c r="X259" s="105"/>
      <c r="Y259" s="105"/>
      <c r="Z259" s="105"/>
      <c r="AA259" s="105"/>
      <c r="AB259" s="105"/>
      <c r="AC259" s="105"/>
      <c r="AD259" s="105"/>
      <c r="AE259" s="105"/>
      <c r="AF259" s="105"/>
      <c r="AG259" s="105"/>
      <c r="AH259" s="105"/>
      <c r="AI259" s="105"/>
      <c r="AJ259" s="105"/>
      <c r="AK259" s="105"/>
      <c r="AL259" s="105"/>
      <c r="AM259" s="105"/>
      <c r="AN259" s="105"/>
      <c r="AO259" s="105"/>
      <c r="AP259" s="105"/>
      <c r="AQ259" s="105"/>
      <c r="AR259" s="105"/>
      <c r="AS259" s="105"/>
      <c r="AT259" s="105"/>
      <c r="AU259" s="105"/>
      <c r="AV259" s="105"/>
      <c r="AW259" s="105"/>
      <c r="AX259" s="105"/>
      <c r="AY259" s="105"/>
      <c r="AZ259" s="105"/>
      <c r="BA259" s="105"/>
      <c r="BB259" s="105"/>
      <c r="BC259" s="105"/>
      <c r="BD259" s="105"/>
      <c r="BE259" s="105"/>
      <c r="BF259" s="105"/>
      <c r="BG259" s="105"/>
      <c r="BH259" s="105"/>
      <c r="BI259" s="105"/>
      <c r="BJ259" s="105"/>
      <c r="BK259" s="105"/>
      <c r="BL259" s="105"/>
      <c r="BM259" s="105"/>
      <c r="BN259" s="105"/>
      <c r="BO259" s="105"/>
      <c r="BP259" s="105"/>
      <c r="BQ259" s="105"/>
      <c r="BR259" s="105"/>
      <c r="BS259" s="105"/>
      <c r="BT259" s="105"/>
      <c r="BU259" s="105"/>
      <c r="BV259" s="105"/>
      <c r="BW259" s="105"/>
      <c r="BX259" s="105"/>
      <c r="BY259" s="105"/>
      <c r="BZ259" s="105"/>
      <c r="CA259" s="105"/>
      <c r="CB259" s="105"/>
      <c r="CC259" s="105"/>
      <c r="CD259" s="105"/>
      <c r="CE259" s="105"/>
      <c r="CF259" s="105"/>
      <c r="CG259" s="105"/>
      <c r="CH259" s="105"/>
      <c r="CI259" s="105"/>
      <c r="CJ259" s="105"/>
      <c r="CK259" s="105"/>
      <c r="CL259" s="105"/>
      <c r="CM259" s="105"/>
      <c r="CN259" s="105"/>
      <c r="CO259" s="105"/>
      <c r="CP259" s="105"/>
      <c r="CQ259" s="105"/>
      <c r="CR259" s="105"/>
      <c r="CS259" s="105"/>
      <c r="CT259" s="105"/>
      <c r="CU259" s="105"/>
      <c r="CV259" s="105"/>
      <c r="CW259" s="105"/>
      <c r="CX259" s="105"/>
      <c r="CY259" s="105"/>
      <c r="CZ259" s="105"/>
      <c r="DA259" s="105"/>
      <c r="DB259" s="105"/>
      <c r="DC259" s="105"/>
      <c r="DD259" s="105"/>
      <c r="DE259" s="105"/>
      <c r="DF259" s="105"/>
      <c r="DG259" s="105"/>
      <c r="DH259" s="105"/>
      <c r="DI259" s="105"/>
      <c r="DJ259" s="105"/>
      <c r="DK259" s="105"/>
      <c r="DL259" s="105"/>
      <c r="DM259" s="105"/>
      <c r="DN259" s="105"/>
      <c r="DO259" s="105"/>
      <c r="DP259" s="105"/>
      <c r="DQ259" s="105"/>
      <c r="DR259" s="105"/>
      <c r="DS259" s="105"/>
      <c r="DT259" s="105"/>
      <c r="DU259" s="105"/>
      <c r="DV259" s="105"/>
      <c r="DW259" s="105"/>
      <c r="DX259" s="105"/>
      <c r="DY259" s="105"/>
      <c r="DZ259" s="105"/>
      <c r="EA259" s="105"/>
      <c r="EB259" s="105"/>
      <c r="EC259" s="105"/>
      <c r="ED259" s="105"/>
      <c r="EE259" s="105"/>
      <c r="EF259" s="105"/>
      <c r="EG259" s="105"/>
      <c r="EH259" s="105"/>
      <c r="EI259" s="105"/>
      <c r="EJ259" s="105"/>
      <c r="EK259" s="105"/>
      <c r="EL259" s="105"/>
      <c r="EM259" s="105"/>
      <c r="EN259" s="105"/>
      <c r="EO259" s="105"/>
      <c r="EP259" s="105"/>
      <c r="EQ259" s="105"/>
      <c r="ER259" s="105"/>
      <c r="ES259" s="105"/>
      <c r="ET259" s="105"/>
      <c r="EU259" s="105"/>
      <c r="EV259" s="105"/>
      <c r="EW259" s="105"/>
      <c r="EX259" s="105"/>
      <c r="EY259" s="105"/>
      <c r="EZ259" s="105"/>
      <c r="FA259" s="105"/>
      <c r="FB259" s="105"/>
      <c r="FC259" s="105"/>
      <c r="FD259" s="105"/>
      <c r="FE259" s="105"/>
      <c r="FF259" s="105"/>
      <c r="FG259" s="105"/>
      <c r="FH259" s="105"/>
      <c r="FI259" s="105"/>
      <c r="FJ259" s="105"/>
      <c r="FK259" s="105"/>
      <c r="FL259" s="105"/>
    </row>
    <row r="260" spans="11:168">
      <c r="K260" s="105"/>
      <c r="L260" s="105"/>
      <c r="M260" s="105"/>
      <c r="N260" s="105"/>
      <c r="O260" s="105"/>
      <c r="P260" s="105"/>
      <c r="Q260" s="105"/>
      <c r="R260" s="105"/>
      <c r="S260" s="105"/>
      <c r="T260" s="105"/>
      <c r="U260" s="105"/>
      <c r="V260" s="105"/>
      <c r="W260" s="105"/>
      <c r="X260" s="105"/>
      <c r="Y260" s="105"/>
      <c r="Z260" s="105"/>
      <c r="AA260" s="105"/>
      <c r="AB260" s="105"/>
      <c r="AC260" s="105"/>
      <c r="AD260" s="105"/>
      <c r="AE260" s="105"/>
      <c r="AF260" s="105"/>
      <c r="AG260" s="105"/>
      <c r="AH260" s="105"/>
      <c r="AI260" s="105"/>
      <c r="AJ260" s="105"/>
      <c r="AK260" s="105"/>
      <c r="AL260" s="105"/>
      <c r="AM260" s="105"/>
      <c r="AN260" s="105"/>
      <c r="AO260" s="105"/>
      <c r="AP260" s="105"/>
      <c r="AQ260" s="105"/>
      <c r="AR260" s="105"/>
      <c r="AS260" s="105"/>
      <c r="AT260" s="105"/>
      <c r="AU260" s="105"/>
      <c r="AV260" s="105"/>
      <c r="AW260" s="105"/>
      <c r="AX260" s="105"/>
      <c r="AY260" s="105"/>
      <c r="AZ260" s="105"/>
      <c r="BA260" s="105"/>
      <c r="BB260" s="105"/>
      <c r="BC260" s="105"/>
      <c r="BD260" s="105"/>
      <c r="BE260" s="105"/>
      <c r="BF260" s="105"/>
      <c r="BG260" s="105"/>
      <c r="BH260" s="105"/>
      <c r="BI260" s="105"/>
      <c r="BJ260" s="105"/>
      <c r="BK260" s="105"/>
      <c r="BL260" s="105"/>
      <c r="BM260" s="105"/>
      <c r="BN260" s="105"/>
      <c r="BO260" s="105"/>
      <c r="BP260" s="105"/>
      <c r="BQ260" s="105"/>
      <c r="BR260" s="105"/>
      <c r="BS260" s="105"/>
      <c r="BT260" s="105"/>
      <c r="BU260" s="105"/>
      <c r="BV260" s="105"/>
      <c r="BW260" s="105"/>
      <c r="BX260" s="105"/>
      <c r="BY260" s="105"/>
      <c r="BZ260" s="105"/>
      <c r="CA260" s="105"/>
      <c r="CB260" s="105"/>
      <c r="CC260" s="105"/>
      <c r="CD260" s="105"/>
      <c r="CE260" s="105"/>
      <c r="CF260" s="105"/>
      <c r="CG260" s="105"/>
      <c r="CH260" s="105"/>
      <c r="CI260" s="105"/>
      <c r="CJ260" s="105"/>
      <c r="CK260" s="105"/>
      <c r="CL260" s="105"/>
      <c r="CM260" s="105"/>
      <c r="CN260" s="105"/>
      <c r="CO260" s="105"/>
      <c r="CP260" s="105"/>
      <c r="CQ260" s="105"/>
      <c r="CR260" s="105"/>
      <c r="CS260" s="105"/>
      <c r="CT260" s="105"/>
      <c r="CU260" s="105"/>
      <c r="CV260" s="105"/>
      <c r="CW260" s="105"/>
      <c r="CX260" s="105"/>
      <c r="CY260" s="105"/>
      <c r="CZ260" s="105"/>
      <c r="DA260" s="105"/>
      <c r="DB260" s="105"/>
      <c r="DC260" s="105"/>
      <c r="DD260" s="105"/>
      <c r="DE260" s="105"/>
      <c r="DF260" s="105"/>
      <c r="DG260" s="105"/>
      <c r="DH260" s="105"/>
      <c r="DI260" s="105"/>
      <c r="DJ260" s="105"/>
      <c r="DK260" s="105"/>
      <c r="DL260" s="105"/>
      <c r="DM260" s="105"/>
      <c r="DN260" s="105"/>
      <c r="DO260" s="105"/>
      <c r="DP260" s="105"/>
      <c r="DQ260" s="105"/>
      <c r="DR260" s="105"/>
      <c r="DS260" s="105"/>
      <c r="DT260" s="105"/>
      <c r="DU260" s="105"/>
      <c r="DV260" s="105"/>
      <c r="DW260" s="105"/>
      <c r="DX260" s="105"/>
      <c r="DY260" s="105"/>
      <c r="DZ260" s="105"/>
      <c r="EA260" s="105"/>
      <c r="EB260" s="105"/>
      <c r="EC260" s="105"/>
      <c r="ED260" s="105"/>
      <c r="EE260" s="105"/>
      <c r="EF260" s="105"/>
      <c r="EG260" s="105"/>
      <c r="EH260" s="105"/>
      <c r="EI260" s="105"/>
      <c r="EJ260" s="105"/>
      <c r="EK260" s="105"/>
      <c r="EL260" s="105"/>
      <c r="EM260" s="105"/>
      <c r="EN260" s="105"/>
      <c r="EO260" s="105"/>
      <c r="EP260" s="105"/>
      <c r="EQ260" s="105"/>
      <c r="ER260" s="105"/>
      <c r="ES260" s="105"/>
      <c r="ET260" s="105"/>
      <c r="EU260" s="105"/>
      <c r="EV260" s="105"/>
      <c r="EW260" s="105"/>
      <c r="EX260" s="105"/>
      <c r="EY260" s="105"/>
      <c r="EZ260" s="105"/>
      <c r="FA260" s="105"/>
      <c r="FB260" s="105"/>
      <c r="FC260" s="105"/>
      <c r="FD260" s="105"/>
      <c r="FE260" s="105"/>
      <c r="FF260" s="105"/>
      <c r="FG260" s="105"/>
      <c r="FH260" s="105"/>
      <c r="FI260" s="105"/>
      <c r="FJ260" s="105"/>
      <c r="FK260" s="105"/>
      <c r="FL260" s="105"/>
    </row>
    <row r="261" spans="11:168">
      <c r="K261" s="105"/>
      <c r="L261" s="105"/>
      <c r="M261" s="105"/>
      <c r="N261" s="105"/>
      <c r="O261" s="105"/>
      <c r="P261" s="105"/>
      <c r="Q261" s="105"/>
      <c r="R261" s="105"/>
      <c r="S261" s="105"/>
      <c r="T261" s="105"/>
      <c r="U261" s="105"/>
      <c r="V261" s="105"/>
      <c r="W261" s="105"/>
      <c r="X261" s="105"/>
      <c r="Y261" s="105"/>
      <c r="Z261" s="105"/>
      <c r="AA261" s="105"/>
      <c r="AB261" s="105"/>
      <c r="AC261" s="105"/>
      <c r="AD261" s="105"/>
      <c r="AE261" s="105"/>
      <c r="AF261" s="105"/>
      <c r="AG261" s="105"/>
      <c r="AH261" s="105"/>
      <c r="AI261" s="105"/>
      <c r="AJ261" s="105"/>
      <c r="AK261" s="105"/>
      <c r="AL261" s="105"/>
      <c r="AM261" s="105"/>
      <c r="AN261" s="105"/>
      <c r="AO261" s="105"/>
      <c r="AP261" s="105"/>
      <c r="AQ261" s="105"/>
      <c r="AR261" s="105"/>
      <c r="AS261" s="105"/>
      <c r="AT261" s="105"/>
      <c r="AU261" s="105"/>
      <c r="AV261" s="105"/>
      <c r="AW261" s="105"/>
      <c r="AX261" s="105"/>
      <c r="AY261" s="105"/>
      <c r="AZ261" s="105"/>
      <c r="BA261" s="105"/>
      <c r="BB261" s="105"/>
      <c r="BC261" s="105"/>
      <c r="BD261" s="105"/>
      <c r="BE261" s="105"/>
      <c r="BF261" s="105"/>
      <c r="BG261" s="105"/>
      <c r="BH261" s="105"/>
      <c r="BI261" s="105"/>
      <c r="BJ261" s="105"/>
      <c r="BK261" s="105"/>
      <c r="BL261" s="105"/>
      <c r="BM261" s="105"/>
      <c r="BN261" s="105"/>
      <c r="BO261" s="105"/>
      <c r="BP261" s="105"/>
      <c r="BQ261" s="105"/>
      <c r="BR261" s="105"/>
      <c r="BS261" s="105"/>
      <c r="BT261" s="105"/>
      <c r="BU261" s="105"/>
      <c r="BV261" s="105"/>
      <c r="BW261" s="105"/>
      <c r="BX261" s="105"/>
      <c r="BY261" s="105"/>
      <c r="BZ261" s="105"/>
      <c r="CA261" s="105"/>
      <c r="CB261" s="105"/>
      <c r="CC261" s="105"/>
      <c r="CD261" s="105"/>
      <c r="CE261" s="105"/>
      <c r="CF261" s="105"/>
      <c r="CG261" s="105"/>
      <c r="CH261" s="105"/>
      <c r="CI261" s="105"/>
      <c r="CJ261" s="105"/>
      <c r="CK261" s="105"/>
      <c r="CL261" s="105"/>
      <c r="CM261" s="105"/>
      <c r="CN261" s="105"/>
      <c r="CO261" s="105"/>
      <c r="CP261" s="105"/>
      <c r="CQ261" s="105"/>
      <c r="CR261" s="105"/>
      <c r="CS261" s="105"/>
      <c r="CT261" s="105"/>
      <c r="CU261" s="105"/>
      <c r="CV261" s="105"/>
      <c r="CW261" s="105"/>
      <c r="CX261" s="105"/>
      <c r="CY261" s="105"/>
      <c r="CZ261" s="105"/>
      <c r="DA261" s="105"/>
      <c r="DB261" s="105"/>
      <c r="DC261" s="105"/>
      <c r="DD261" s="105"/>
      <c r="DE261" s="105"/>
      <c r="DF261" s="105"/>
      <c r="DG261" s="105"/>
      <c r="DH261" s="105"/>
      <c r="DI261" s="105"/>
      <c r="DJ261" s="105"/>
      <c r="DK261" s="105"/>
      <c r="DL261" s="105"/>
      <c r="DM261" s="105"/>
      <c r="DN261" s="105"/>
      <c r="DO261" s="105"/>
      <c r="DP261" s="105"/>
      <c r="DQ261" s="105"/>
      <c r="DR261" s="105"/>
      <c r="DS261" s="105"/>
      <c r="DT261" s="105"/>
      <c r="DU261" s="105"/>
      <c r="DV261" s="105"/>
      <c r="DW261" s="105"/>
      <c r="DX261" s="105"/>
      <c r="DY261" s="105"/>
      <c r="DZ261" s="105"/>
      <c r="EA261" s="105"/>
      <c r="EB261" s="105"/>
      <c r="EC261" s="105"/>
      <c r="ED261" s="105"/>
      <c r="EE261" s="105"/>
      <c r="EF261" s="105"/>
      <c r="EG261" s="105"/>
      <c r="EH261" s="105"/>
      <c r="EI261" s="105"/>
      <c r="EJ261" s="105"/>
      <c r="EK261" s="105"/>
      <c r="EL261" s="105"/>
      <c r="EM261" s="105"/>
      <c r="EN261" s="105"/>
      <c r="EO261" s="105"/>
      <c r="EP261" s="105"/>
      <c r="EQ261" s="105"/>
      <c r="ER261" s="105"/>
      <c r="ES261" s="105"/>
      <c r="ET261" s="105"/>
      <c r="EU261" s="105"/>
      <c r="EV261" s="105"/>
      <c r="EW261" s="105"/>
      <c r="EX261" s="105"/>
      <c r="EY261" s="105"/>
      <c r="EZ261" s="105"/>
      <c r="FA261" s="105"/>
      <c r="FB261" s="105"/>
      <c r="FC261" s="105"/>
      <c r="FD261" s="105"/>
      <c r="FE261" s="105"/>
      <c r="FF261" s="105"/>
      <c r="FG261" s="105"/>
      <c r="FH261" s="105"/>
      <c r="FI261" s="105"/>
      <c r="FJ261" s="105"/>
      <c r="FK261" s="105"/>
      <c r="FL261" s="105"/>
    </row>
    <row r="262" spans="11:168">
      <c r="K262" s="105"/>
      <c r="L262" s="105"/>
      <c r="M262" s="105"/>
      <c r="N262" s="105"/>
      <c r="O262" s="105"/>
      <c r="P262" s="105"/>
      <c r="Q262" s="105"/>
      <c r="R262" s="105"/>
      <c r="S262" s="105"/>
      <c r="T262" s="105"/>
      <c r="U262" s="105"/>
      <c r="V262" s="105"/>
      <c r="W262" s="105"/>
      <c r="X262" s="105"/>
      <c r="Y262" s="105"/>
      <c r="Z262" s="105"/>
      <c r="AA262" s="105"/>
      <c r="AB262" s="105"/>
      <c r="AC262" s="105"/>
      <c r="AD262" s="105"/>
      <c r="AE262" s="105"/>
      <c r="AF262" s="105"/>
      <c r="AG262" s="105"/>
      <c r="AH262" s="105"/>
      <c r="AI262" s="105"/>
      <c r="AJ262" s="105"/>
      <c r="AK262" s="105"/>
      <c r="AL262" s="105"/>
      <c r="AM262" s="105"/>
      <c r="AN262" s="105"/>
      <c r="AO262" s="105"/>
      <c r="AP262" s="105"/>
      <c r="AQ262" s="105"/>
      <c r="AR262" s="105"/>
      <c r="AS262" s="105"/>
      <c r="AT262" s="105"/>
      <c r="AU262" s="105"/>
      <c r="AV262" s="105"/>
      <c r="AW262" s="105"/>
      <c r="AX262" s="105"/>
      <c r="AY262" s="105"/>
      <c r="AZ262" s="105"/>
      <c r="BA262" s="105"/>
      <c r="BB262" s="105"/>
      <c r="BC262" s="105"/>
      <c r="BD262" s="105"/>
      <c r="BE262" s="105"/>
      <c r="BF262" s="105"/>
      <c r="BG262" s="105"/>
      <c r="BH262" s="105"/>
      <c r="BI262" s="105"/>
      <c r="BJ262" s="105"/>
      <c r="BK262" s="105"/>
      <c r="BL262" s="105"/>
      <c r="BM262" s="105"/>
      <c r="BN262" s="105"/>
      <c r="BO262" s="105"/>
      <c r="BP262" s="105"/>
      <c r="BQ262" s="105"/>
      <c r="BR262" s="105"/>
      <c r="BS262" s="105"/>
      <c r="BT262" s="105"/>
      <c r="BU262" s="105"/>
      <c r="BV262" s="105"/>
      <c r="BW262" s="105"/>
      <c r="BX262" s="105"/>
      <c r="BY262" s="105"/>
      <c r="BZ262" s="105"/>
      <c r="CA262" s="105"/>
      <c r="CB262" s="105"/>
      <c r="CC262" s="105"/>
      <c r="CD262" s="105"/>
      <c r="CE262" s="105"/>
      <c r="CF262" s="105"/>
      <c r="CG262" s="105"/>
      <c r="CH262" s="105"/>
      <c r="CI262" s="105"/>
      <c r="CJ262" s="105"/>
      <c r="CK262" s="105"/>
      <c r="CL262" s="105"/>
      <c r="CM262" s="105"/>
      <c r="CN262" s="105"/>
      <c r="CO262" s="105"/>
      <c r="CP262" s="105"/>
      <c r="CQ262" s="105"/>
      <c r="CR262" s="105"/>
      <c r="CS262" s="105"/>
      <c r="CT262" s="105"/>
      <c r="CU262" s="105"/>
      <c r="CV262" s="105"/>
      <c r="CW262" s="105"/>
      <c r="CX262" s="105"/>
      <c r="CY262" s="105"/>
      <c r="CZ262" s="105"/>
      <c r="DA262" s="105"/>
      <c r="DB262" s="105"/>
      <c r="DC262" s="105"/>
      <c r="DD262" s="105"/>
      <c r="DE262" s="105"/>
      <c r="DF262" s="105"/>
      <c r="DG262" s="105"/>
      <c r="DH262" s="105"/>
      <c r="DI262" s="105"/>
      <c r="DJ262" s="105"/>
      <c r="DK262" s="105"/>
      <c r="DL262" s="105"/>
      <c r="DM262" s="105"/>
      <c r="DN262" s="105"/>
      <c r="DO262" s="105"/>
      <c r="DP262" s="105"/>
      <c r="DQ262" s="105"/>
      <c r="DR262" s="105"/>
      <c r="DS262" s="105"/>
      <c r="DT262" s="105"/>
      <c r="DU262" s="105"/>
      <c r="DV262" s="105"/>
      <c r="DW262" s="105"/>
      <c r="DX262" s="105"/>
      <c r="DY262" s="105"/>
      <c r="DZ262" s="105"/>
      <c r="EA262" s="105"/>
      <c r="EB262" s="105"/>
      <c r="EC262" s="105"/>
      <c r="ED262" s="105"/>
      <c r="EE262" s="105"/>
      <c r="EF262" s="105"/>
      <c r="EG262" s="105"/>
      <c r="EH262" s="105"/>
      <c r="EI262" s="105"/>
      <c r="EJ262" s="105"/>
      <c r="EK262" s="105"/>
      <c r="EL262" s="105"/>
      <c r="EM262" s="105"/>
      <c r="EN262" s="105"/>
      <c r="EO262" s="105"/>
      <c r="EP262" s="105"/>
      <c r="EQ262" s="105"/>
      <c r="ER262" s="105"/>
      <c r="ES262" s="105"/>
      <c r="ET262" s="105"/>
      <c r="EU262" s="105"/>
      <c r="EV262" s="105"/>
      <c r="EW262" s="105"/>
      <c r="EX262" s="105"/>
      <c r="EY262" s="105"/>
      <c r="EZ262" s="105"/>
      <c r="FA262" s="105"/>
      <c r="FB262" s="105"/>
      <c r="FC262" s="105"/>
      <c r="FD262" s="105"/>
      <c r="FE262" s="105"/>
      <c r="FF262" s="105"/>
      <c r="FG262" s="105"/>
      <c r="FH262" s="105"/>
      <c r="FI262" s="105"/>
      <c r="FJ262" s="105"/>
      <c r="FK262" s="105"/>
      <c r="FL262" s="105"/>
    </row>
    <row r="263" spans="11:168">
      <c r="K263" s="105"/>
      <c r="L263" s="105"/>
      <c r="M263" s="105"/>
      <c r="N263" s="105"/>
      <c r="O263" s="105"/>
      <c r="P263" s="105"/>
      <c r="Q263" s="105"/>
      <c r="R263" s="105"/>
      <c r="S263" s="105"/>
      <c r="T263" s="105"/>
      <c r="U263" s="105"/>
      <c r="V263" s="105"/>
      <c r="W263" s="105"/>
      <c r="X263" s="105"/>
      <c r="Y263" s="105"/>
      <c r="Z263" s="105"/>
      <c r="AA263" s="105"/>
      <c r="AB263" s="105"/>
      <c r="AC263" s="105"/>
      <c r="AD263" s="105"/>
      <c r="AE263" s="105"/>
      <c r="AF263" s="105"/>
      <c r="AG263" s="105"/>
      <c r="AH263" s="105"/>
      <c r="AI263" s="105"/>
      <c r="AJ263" s="105"/>
      <c r="AK263" s="105"/>
      <c r="AL263" s="105"/>
      <c r="AM263" s="105"/>
      <c r="AN263" s="105"/>
      <c r="AO263" s="105"/>
      <c r="AP263" s="105"/>
      <c r="AQ263" s="105"/>
      <c r="AR263" s="105"/>
      <c r="AS263" s="105"/>
      <c r="AT263" s="105"/>
      <c r="AU263" s="105"/>
      <c r="AV263" s="105"/>
      <c r="AW263" s="105"/>
      <c r="AX263" s="105"/>
      <c r="AY263" s="105"/>
      <c r="AZ263" s="105"/>
      <c r="BA263" s="105"/>
      <c r="BB263" s="105"/>
      <c r="BC263" s="105"/>
      <c r="BD263" s="105"/>
      <c r="BE263" s="105"/>
      <c r="BF263" s="105"/>
      <c r="BG263" s="105"/>
      <c r="BH263" s="105"/>
      <c r="BI263" s="105"/>
      <c r="BJ263" s="105"/>
      <c r="BK263" s="105"/>
      <c r="BL263" s="105"/>
      <c r="BM263" s="105"/>
      <c r="BN263" s="105"/>
      <c r="BO263" s="105"/>
      <c r="BP263" s="105"/>
      <c r="BQ263" s="105"/>
      <c r="BR263" s="105"/>
      <c r="BS263" s="105"/>
      <c r="BT263" s="105"/>
      <c r="BU263" s="105"/>
      <c r="BV263" s="105"/>
      <c r="BW263" s="105"/>
      <c r="BX263" s="105"/>
      <c r="BY263" s="105"/>
      <c r="BZ263" s="105"/>
      <c r="CA263" s="105"/>
      <c r="CB263" s="105"/>
      <c r="CC263" s="105"/>
      <c r="CD263" s="105"/>
      <c r="CE263" s="105"/>
      <c r="CF263" s="105"/>
      <c r="CG263" s="105"/>
      <c r="CH263" s="105"/>
      <c r="CI263" s="105"/>
      <c r="CJ263" s="105"/>
      <c r="CK263" s="105"/>
      <c r="CL263" s="105"/>
      <c r="CM263" s="105"/>
      <c r="CN263" s="105"/>
      <c r="CO263" s="105"/>
      <c r="CP263" s="105"/>
      <c r="CQ263" s="105"/>
      <c r="CR263" s="105"/>
      <c r="CS263" s="105"/>
      <c r="CT263" s="105"/>
      <c r="CU263" s="105"/>
      <c r="CV263" s="105"/>
      <c r="CW263" s="105"/>
      <c r="CX263" s="105"/>
      <c r="CY263" s="105"/>
      <c r="CZ263" s="105"/>
      <c r="DA263" s="105"/>
      <c r="DB263" s="105"/>
      <c r="DC263" s="105"/>
      <c r="DD263" s="105"/>
      <c r="DE263" s="105"/>
      <c r="DF263" s="105"/>
      <c r="DG263" s="105"/>
      <c r="DH263" s="105"/>
      <c r="DI263" s="105"/>
      <c r="DJ263" s="105"/>
      <c r="DK263" s="105"/>
      <c r="DL263" s="105"/>
      <c r="DM263" s="105"/>
      <c r="DN263" s="105"/>
      <c r="DO263" s="105"/>
      <c r="DP263" s="105"/>
      <c r="DQ263" s="105"/>
      <c r="DR263" s="105"/>
      <c r="DS263" s="105"/>
      <c r="DT263" s="105"/>
      <c r="DU263" s="105"/>
      <c r="DV263" s="105"/>
      <c r="DW263" s="105"/>
      <c r="DX263" s="105"/>
      <c r="DY263" s="105"/>
      <c r="DZ263" s="105"/>
      <c r="EA263" s="105"/>
      <c r="EB263" s="105"/>
      <c r="EC263" s="105"/>
      <c r="ED263" s="105"/>
      <c r="EE263" s="105"/>
      <c r="EF263" s="105"/>
      <c r="EG263" s="105"/>
      <c r="EH263" s="105"/>
      <c r="EI263" s="105"/>
      <c r="EJ263" s="105"/>
      <c r="EK263" s="105"/>
      <c r="EL263" s="105"/>
      <c r="EM263" s="105"/>
      <c r="EN263" s="105"/>
      <c r="EO263" s="105"/>
      <c r="EP263" s="105"/>
      <c r="EQ263" s="105"/>
      <c r="ER263" s="105"/>
      <c r="ES263" s="105"/>
      <c r="ET263" s="105"/>
      <c r="EU263" s="105"/>
      <c r="EV263" s="105"/>
      <c r="EW263" s="105"/>
      <c r="EX263" s="105"/>
      <c r="EY263" s="105"/>
      <c r="EZ263" s="105"/>
      <c r="FA263" s="105"/>
      <c r="FB263" s="105"/>
      <c r="FC263" s="105"/>
      <c r="FD263" s="105"/>
      <c r="FE263" s="105"/>
      <c r="FF263" s="105"/>
      <c r="FG263" s="105"/>
      <c r="FH263" s="105"/>
      <c r="FI263" s="105"/>
      <c r="FJ263" s="105"/>
      <c r="FK263" s="105"/>
      <c r="FL263" s="105"/>
    </row>
    <row r="264" spans="11:168">
      <c r="K264" s="105"/>
      <c r="L264" s="105"/>
      <c r="M264" s="105"/>
      <c r="N264" s="105"/>
      <c r="O264" s="105"/>
      <c r="P264" s="105"/>
      <c r="Q264" s="105"/>
      <c r="R264" s="105"/>
      <c r="S264" s="105"/>
      <c r="T264" s="105"/>
      <c r="U264" s="105"/>
      <c r="V264" s="105"/>
      <c r="W264" s="105"/>
      <c r="X264" s="105"/>
      <c r="Y264" s="105"/>
      <c r="Z264" s="105"/>
      <c r="AA264" s="105"/>
      <c r="AB264" s="105"/>
      <c r="AC264" s="105"/>
      <c r="AD264" s="105"/>
      <c r="AE264" s="105"/>
      <c r="AF264" s="105"/>
      <c r="AG264" s="105"/>
      <c r="AH264" s="105"/>
      <c r="AI264" s="105"/>
      <c r="AJ264" s="105"/>
      <c r="AK264" s="105"/>
      <c r="AL264" s="105"/>
      <c r="AM264" s="105"/>
      <c r="AN264" s="105"/>
      <c r="AO264" s="105"/>
      <c r="AP264" s="105"/>
      <c r="AQ264" s="105"/>
      <c r="AR264" s="105"/>
      <c r="AS264" s="105"/>
      <c r="AT264" s="105"/>
      <c r="AU264" s="105"/>
      <c r="AV264" s="105"/>
      <c r="AW264" s="105"/>
      <c r="AX264" s="105"/>
      <c r="AY264" s="105"/>
      <c r="AZ264" s="105"/>
      <c r="BA264" s="105"/>
      <c r="BB264" s="105"/>
      <c r="BC264" s="105"/>
      <c r="BD264" s="105"/>
      <c r="BE264" s="105"/>
      <c r="BF264" s="105"/>
      <c r="BG264" s="105"/>
      <c r="BH264" s="105"/>
      <c r="BI264" s="105"/>
      <c r="BJ264" s="105"/>
      <c r="BK264" s="105"/>
      <c r="BL264" s="105"/>
      <c r="BM264" s="105"/>
      <c r="BN264" s="105"/>
      <c r="BO264" s="105"/>
      <c r="BP264" s="105"/>
      <c r="BQ264" s="105"/>
      <c r="BR264" s="105"/>
      <c r="BS264" s="105"/>
      <c r="BT264" s="105"/>
      <c r="BU264" s="105"/>
      <c r="BV264" s="105"/>
      <c r="BW264" s="105"/>
      <c r="BX264" s="105"/>
      <c r="BY264" s="105"/>
      <c r="BZ264" s="105"/>
      <c r="CA264" s="105"/>
      <c r="CB264" s="105"/>
      <c r="CC264" s="105"/>
      <c r="CD264" s="105"/>
      <c r="CE264" s="105"/>
      <c r="CF264" s="105"/>
      <c r="CG264" s="105"/>
      <c r="CH264" s="105"/>
      <c r="CI264" s="105"/>
      <c r="CJ264" s="105"/>
      <c r="CK264" s="105"/>
      <c r="CL264" s="105"/>
      <c r="CM264" s="105"/>
      <c r="CN264" s="105"/>
      <c r="CO264" s="105"/>
      <c r="CP264" s="105"/>
      <c r="CQ264" s="105"/>
      <c r="CR264" s="105"/>
      <c r="CS264" s="105"/>
      <c r="CT264" s="105"/>
      <c r="CU264" s="105"/>
      <c r="CV264" s="105"/>
      <c r="CW264" s="105"/>
      <c r="CX264" s="105"/>
      <c r="CY264" s="105"/>
      <c r="CZ264" s="105"/>
      <c r="DA264" s="105"/>
      <c r="DB264" s="105"/>
      <c r="DC264" s="105"/>
      <c r="DD264" s="105"/>
      <c r="DE264" s="105"/>
      <c r="DF264" s="105"/>
      <c r="DG264" s="105"/>
      <c r="DH264" s="105"/>
      <c r="DI264" s="105"/>
      <c r="DJ264" s="105"/>
      <c r="DK264" s="105"/>
      <c r="DL264" s="105"/>
      <c r="DM264" s="105"/>
      <c r="DN264" s="105"/>
      <c r="DO264" s="105"/>
      <c r="DP264" s="105"/>
      <c r="DQ264" s="105"/>
      <c r="DR264" s="105"/>
      <c r="DS264" s="105"/>
      <c r="DT264" s="105"/>
      <c r="DU264" s="105"/>
      <c r="DV264" s="105"/>
      <c r="DW264" s="105"/>
      <c r="DX264" s="105"/>
      <c r="DY264" s="105"/>
      <c r="DZ264" s="105"/>
      <c r="EA264" s="105"/>
      <c r="EB264" s="105"/>
      <c r="EC264" s="105"/>
      <c r="ED264" s="105"/>
      <c r="EE264" s="105"/>
      <c r="EF264" s="105"/>
      <c r="EG264" s="105"/>
      <c r="EH264" s="105"/>
      <c r="EI264" s="105"/>
      <c r="EJ264" s="105"/>
      <c r="EK264" s="105"/>
      <c r="EL264" s="105"/>
      <c r="EM264" s="105"/>
      <c r="EN264" s="105"/>
      <c r="EO264" s="105"/>
      <c r="EP264" s="105"/>
      <c r="EQ264" s="105"/>
      <c r="ER264" s="105"/>
      <c r="ES264" s="105"/>
      <c r="ET264" s="105"/>
      <c r="EU264" s="105"/>
      <c r="EV264" s="105"/>
      <c r="EW264" s="105"/>
      <c r="EX264" s="105"/>
      <c r="EY264" s="105"/>
      <c r="EZ264" s="105"/>
      <c r="FA264" s="105"/>
      <c r="FB264" s="105"/>
      <c r="FC264" s="105"/>
      <c r="FD264" s="105"/>
      <c r="FE264" s="105"/>
      <c r="FF264" s="105"/>
      <c r="FG264" s="105"/>
      <c r="FH264" s="105"/>
      <c r="FI264" s="105"/>
      <c r="FJ264" s="105"/>
      <c r="FK264" s="105"/>
      <c r="FL264" s="105"/>
    </row>
    <row r="265" spans="11:168">
      <c r="K265" s="105"/>
      <c r="L265" s="105"/>
      <c r="M265" s="105"/>
      <c r="N265" s="105"/>
      <c r="O265" s="105"/>
      <c r="P265" s="105"/>
      <c r="Q265" s="105"/>
      <c r="R265" s="105"/>
      <c r="S265" s="105"/>
      <c r="T265" s="105"/>
      <c r="U265" s="105"/>
      <c r="V265" s="105"/>
      <c r="W265" s="105"/>
      <c r="X265" s="105"/>
      <c r="Y265" s="105"/>
      <c r="Z265" s="105"/>
      <c r="AA265" s="105"/>
      <c r="AB265" s="105"/>
      <c r="AC265" s="105"/>
      <c r="AD265" s="105"/>
      <c r="AE265" s="105"/>
      <c r="AF265" s="105"/>
      <c r="AG265" s="105"/>
      <c r="AH265" s="105"/>
      <c r="AI265" s="105"/>
      <c r="AJ265" s="105"/>
      <c r="AK265" s="105"/>
      <c r="AL265" s="105"/>
      <c r="AM265" s="105"/>
      <c r="AN265" s="105"/>
      <c r="AO265" s="105"/>
      <c r="AP265" s="105"/>
      <c r="AQ265" s="105"/>
      <c r="AR265" s="105"/>
      <c r="AS265" s="105"/>
      <c r="AT265" s="105"/>
      <c r="AU265" s="105"/>
      <c r="AV265" s="105"/>
      <c r="AW265" s="105"/>
      <c r="AX265" s="105"/>
      <c r="AY265" s="105"/>
      <c r="AZ265" s="105"/>
      <c r="BA265" s="105"/>
      <c r="BB265" s="105"/>
      <c r="BC265" s="105"/>
      <c r="BD265" s="105"/>
      <c r="BE265" s="105"/>
      <c r="BF265" s="105"/>
      <c r="BG265" s="105"/>
      <c r="BH265" s="105"/>
      <c r="BI265" s="105"/>
      <c r="BJ265" s="105"/>
      <c r="BK265" s="105"/>
      <c r="BL265" s="105"/>
      <c r="BM265" s="105"/>
      <c r="BN265" s="105"/>
      <c r="BO265" s="105"/>
      <c r="BP265" s="105"/>
      <c r="BQ265" s="105"/>
      <c r="BR265" s="105"/>
      <c r="BS265" s="105"/>
      <c r="BT265" s="105"/>
      <c r="BU265" s="105"/>
      <c r="BV265" s="105"/>
      <c r="BW265" s="105"/>
      <c r="BX265" s="105"/>
      <c r="BY265" s="105"/>
      <c r="BZ265" s="105"/>
      <c r="CA265" s="105"/>
      <c r="CB265" s="105"/>
      <c r="CC265" s="105"/>
      <c r="CD265" s="105"/>
      <c r="CE265" s="105"/>
      <c r="CF265" s="105"/>
      <c r="CG265" s="105"/>
      <c r="CH265" s="105"/>
      <c r="CI265" s="105"/>
      <c r="CJ265" s="105"/>
      <c r="CK265" s="105"/>
      <c r="CL265" s="105"/>
      <c r="CM265" s="105"/>
      <c r="CN265" s="105"/>
      <c r="CO265" s="105"/>
      <c r="CP265" s="105"/>
      <c r="CQ265" s="105"/>
      <c r="CR265" s="105"/>
      <c r="CS265" s="105"/>
      <c r="CT265" s="105"/>
      <c r="CU265" s="105"/>
      <c r="CV265" s="105"/>
      <c r="CW265" s="105"/>
      <c r="CX265" s="105"/>
      <c r="CY265" s="105"/>
      <c r="CZ265" s="105"/>
      <c r="DA265" s="105"/>
      <c r="DB265" s="105"/>
      <c r="DC265" s="105"/>
      <c r="DD265" s="105"/>
      <c r="DE265" s="105"/>
      <c r="DF265" s="105"/>
      <c r="DG265" s="105"/>
      <c r="DH265" s="105"/>
      <c r="DI265" s="105"/>
      <c r="DJ265" s="105"/>
      <c r="DK265" s="105"/>
      <c r="DL265" s="105"/>
      <c r="DM265" s="105"/>
      <c r="DN265" s="105"/>
      <c r="DO265" s="105"/>
      <c r="DP265" s="105"/>
      <c r="DQ265" s="105"/>
      <c r="DR265" s="105"/>
      <c r="DS265" s="105"/>
      <c r="DT265" s="105"/>
      <c r="DU265" s="105"/>
      <c r="DV265" s="105"/>
      <c r="DW265" s="105"/>
      <c r="DX265" s="105"/>
      <c r="DY265" s="105"/>
      <c r="DZ265" s="105"/>
      <c r="EA265" s="105"/>
      <c r="EB265" s="105"/>
      <c r="EC265" s="105"/>
      <c r="ED265" s="105"/>
      <c r="EE265" s="105"/>
      <c r="EF265" s="105"/>
      <c r="EG265" s="105"/>
      <c r="EH265" s="105"/>
      <c r="EI265" s="105"/>
      <c r="EJ265" s="105"/>
      <c r="EK265" s="105"/>
      <c r="EL265" s="105"/>
      <c r="EM265" s="105"/>
      <c r="EN265" s="105"/>
      <c r="EO265" s="105"/>
      <c r="EP265" s="105"/>
      <c r="EQ265" s="105"/>
      <c r="ER265" s="105"/>
      <c r="ES265" s="105"/>
      <c r="ET265" s="105"/>
      <c r="EU265" s="105"/>
      <c r="EV265" s="105"/>
      <c r="EW265" s="105"/>
      <c r="EX265" s="105"/>
      <c r="EY265" s="105"/>
      <c r="EZ265" s="105"/>
      <c r="FA265" s="105"/>
      <c r="FB265" s="105"/>
      <c r="FC265" s="105"/>
      <c r="FD265" s="105"/>
      <c r="FE265" s="105"/>
      <c r="FF265" s="105"/>
      <c r="FG265" s="105"/>
      <c r="FH265" s="105"/>
      <c r="FI265" s="105"/>
      <c r="FJ265" s="105"/>
      <c r="FK265" s="105"/>
      <c r="FL265" s="105"/>
    </row>
    <row r="266" spans="11:168">
      <c r="K266" s="105"/>
      <c r="L266" s="105"/>
      <c r="M266" s="105"/>
      <c r="N266" s="105"/>
      <c r="O266" s="105"/>
      <c r="P266" s="105"/>
      <c r="Q266" s="105"/>
      <c r="R266" s="105"/>
      <c r="S266" s="105"/>
      <c r="T266" s="105"/>
      <c r="U266" s="105"/>
      <c r="V266" s="105"/>
      <c r="W266" s="105"/>
      <c r="X266" s="105"/>
      <c r="Y266" s="105"/>
      <c r="Z266" s="105"/>
      <c r="AA266" s="105"/>
      <c r="AB266" s="105"/>
      <c r="AC266" s="105"/>
      <c r="AD266" s="105"/>
      <c r="AE266" s="105"/>
      <c r="AF266" s="105"/>
      <c r="AG266" s="105"/>
      <c r="AH266" s="105"/>
      <c r="AI266" s="105"/>
      <c r="AJ266" s="105"/>
      <c r="AK266" s="105"/>
      <c r="AL266" s="105"/>
      <c r="AM266" s="105"/>
      <c r="AN266" s="105"/>
      <c r="AO266" s="105"/>
      <c r="AP266" s="105"/>
      <c r="AQ266" s="105"/>
      <c r="AR266" s="105"/>
      <c r="AS266" s="105"/>
      <c r="AT266" s="105"/>
      <c r="AU266" s="105"/>
      <c r="AV266" s="105"/>
      <c r="AW266" s="105"/>
      <c r="AX266" s="105"/>
      <c r="AY266" s="105"/>
      <c r="AZ266" s="105"/>
      <c r="BA266" s="105"/>
      <c r="BB266" s="105"/>
      <c r="BC266" s="105"/>
      <c r="BD266" s="105"/>
      <c r="BE266" s="105"/>
      <c r="BF266" s="105"/>
      <c r="BG266" s="105"/>
      <c r="BH266" s="105"/>
      <c r="BI266" s="105"/>
      <c r="BJ266" s="105"/>
      <c r="BK266" s="105"/>
      <c r="BL266" s="105"/>
      <c r="BM266" s="105"/>
      <c r="BN266" s="105"/>
      <c r="BO266" s="105"/>
      <c r="BP266" s="105"/>
      <c r="BQ266" s="105"/>
      <c r="BR266" s="105"/>
      <c r="BS266" s="105"/>
      <c r="BT266" s="105"/>
      <c r="BU266" s="105"/>
      <c r="BV266" s="105"/>
      <c r="BW266" s="105"/>
      <c r="BX266" s="105"/>
      <c r="BY266" s="105"/>
      <c r="BZ266" s="105"/>
      <c r="CA266" s="105"/>
      <c r="CB266" s="105"/>
      <c r="CC266" s="105"/>
      <c r="CD266" s="105"/>
      <c r="CE266" s="105"/>
      <c r="CF266" s="105"/>
      <c r="CG266" s="105"/>
      <c r="CH266" s="105"/>
      <c r="CI266" s="105"/>
      <c r="CJ266" s="105"/>
      <c r="CK266" s="105"/>
      <c r="CL266" s="105"/>
      <c r="CM266" s="105"/>
      <c r="CN266" s="105"/>
      <c r="CO266" s="105"/>
      <c r="CP266" s="105"/>
      <c r="CQ266" s="105"/>
      <c r="CR266" s="105"/>
      <c r="CS266" s="105"/>
      <c r="CT266" s="105"/>
      <c r="CU266" s="105"/>
      <c r="CV266" s="105"/>
      <c r="CW266" s="105"/>
      <c r="CX266" s="105"/>
      <c r="CY266" s="105"/>
      <c r="CZ266" s="105"/>
      <c r="DA266" s="105"/>
      <c r="DB266" s="105"/>
      <c r="DC266" s="105"/>
      <c r="DD266" s="105"/>
      <c r="DE266" s="105"/>
      <c r="DF266" s="105"/>
      <c r="DG266" s="105"/>
      <c r="DH266" s="105"/>
      <c r="DI266" s="105"/>
      <c r="DJ266" s="105"/>
      <c r="DK266" s="105"/>
      <c r="DL266" s="105"/>
      <c r="DM266" s="105"/>
      <c r="DN266" s="105"/>
      <c r="DO266" s="105"/>
      <c r="DP266" s="105"/>
      <c r="DQ266" s="105"/>
      <c r="DR266" s="105"/>
      <c r="DS266" s="105"/>
      <c r="DT266" s="105"/>
      <c r="DU266" s="105"/>
      <c r="DV266" s="105"/>
      <c r="DW266" s="105"/>
      <c r="DX266" s="105"/>
      <c r="DY266" s="105"/>
      <c r="DZ266" s="105"/>
      <c r="EA266" s="105"/>
      <c r="EB266" s="105"/>
      <c r="EC266" s="105"/>
      <c r="ED266" s="105"/>
      <c r="EE266" s="105"/>
      <c r="EF266" s="105"/>
      <c r="EG266" s="105"/>
      <c r="EH266" s="105"/>
      <c r="EI266" s="105"/>
      <c r="EJ266" s="105"/>
      <c r="EK266" s="105"/>
      <c r="EL266" s="105"/>
      <c r="EM266" s="105"/>
      <c r="EN266" s="105"/>
      <c r="EO266" s="105"/>
      <c r="EP266" s="105"/>
      <c r="EQ266" s="105"/>
      <c r="ER266" s="105"/>
      <c r="ES266" s="105"/>
      <c r="ET266" s="105"/>
      <c r="EU266" s="105"/>
      <c r="EV266" s="105"/>
      <c r="EW266" s="105"/>
      <c r="EX266" s="105"/>
      <c r="EY266" s="105"/>
      <c r="EZ266" s="105"/>
      <c r="FA266" s="105"/>
      <c r="FB266" s="105"/>
      <c r="FC266" s="105"/>
      <c r="FD266" s="105"/>
      <c r="FE266" s="105"/>
      <c r="FF266" s="105"/>
      <c r="FG266" s="105"/>
      <c r="FH266" s="105"/>
      <c r="FI266" s="105"/>
      <c r="FJ266" s="105"/>
      <c r="FK266" s="105"/>
      <c r="FL266" s="105"/>
    </row>
    <row r="267" spans="11:168">
      <c r="K267" s="105"/>
      <c r="L267" s="105"/>
      <c r="M267" s="105"/>
      <c r="N267" s="105"/>
      <c r="O267" s="105"/>
      <c r="P267" s="105"/>
      <c r="Q267" s="105"/>
      <c r="R267" s="105"/>
      <c r="S267" s="105"/>
      <c r="T267" s="105"/>
      <c r="U267" s="105"/>
      <c r="V267" s="105"/>
      <c r="W267" s="105"/>
      <c r="X267" s="105"/>
      <c r="Y267" s="105"/>
      <c r="Z267" s="105"/>
      <c r="AA267" s="105"/>
      <c r="AB267" s="105"/>
      <c r="AC267" s="105"/>
      <c r="AD267" s="105"/>
      <c r="AE267" s="105"/>
      <c r="AF267" s="105"/>
      <c r="AG267" s="105"/>
      <c r="AH267" s="105"/>
      <c r="AI267" s="105"/>
      <c r="AJ267" s="105"/>
      <c r="AK267" s="105"/>
      <c r="AL267" s="105"/>
      <c r="AM267" s="105"/>
      <c r="AN267" s="105"/>
      <c r="AO267" s="105"/>
      <c r="AP267" s="105"/>
      <c r="AQ267" s="105"/>
      <c r="AR267" s="105"/>
      <c r="AS267" s="105"/>
      <c r="AT267" s="105"/>
      <c r="AU267" s="105"/>
      <c r="AV267" s="105"/>
      <c r="AW267" s="105"/>
      <c r="AX267" s="105"/>
      <c r="AY267" s="105"/>
      <c r="AZ267" s="105"/>
      <c r="BA267" s="105"/>
      <c r="BB267" s="105"/>
      <c r="BC267" s="105"/>
      <c r="BD267" s="105"/>
      <c r="BE267" s="105"/>
      <c r="BF267" s="105"/>
      <c r="BG267" s="105"/>
      <c r="BH267" s="105"/>
      <c r="BI267" s="105"/>
      <c r="BJ267" s="105"/>
      <c r="BK267" s="105"/>
      <c r="BL267" s="105"/>
      <c r="BM267" s="105"/>
      <c r="BN267" s="105"/>
      <c r="BO267" s="105"/>
      <c r="BP267" s="105"/>
      <c r="BQ267" s="105"/>
      <c r="BR267" s="105"/>
      <c r="BS267" s="105"/>
      <c r="BT267" s="105"/>
      <c r="BU267" s="105"/>
      <c r="BV267" s="105"/>
      <c r="BW267" s="105"/>
      <c r="BX267" s="105"/>
      <c r="BY267" s="105"/>
      <c r="BZ267" s="105"/>
      <c r="CA267" s="105"/>
      <c r="CB267" s="105"/>
      <c r="CC267" s="105"/>
      <c r="CD267" s="105"/>
      <c r="CE267" s="105"/>
      <c r="CF267" s="105"/>
      <c r="CG267" s="105"/>
      <c r="CH267" s="105"/>
      <c r="CI267" s="105"/>
      <c r="CJ267" s="105"/>
      <c r="CK267" s="105"/>
      <c r="CL267" s="105"/>
      <c r="CM267" s="105"/>
      <c r="CN267" s="105"/>
      <c r="CO267" s="105"/>
      <c r="CP267" s="105"/>
      <c r="CQ267" s="105"/>
      <c r="CR267" s="105"/>
      <c r="CS267" s="105"/>
      <c r="CT267" s="105"/>
      <c r="CU267" s="105"/>
      <c r="CV267" s="105"/>
      <c r="CW267" s="105"/>
      <c r="CX267" s="105"/>
      <c r="CY267" s="105"/>
      <c r="CZ267" s="105"/>
      <c r="DA267" s="105"/>
      <c r="DB267" s="105"/>
      <c r="DC267" s="105"/>
      <c r="DD267" s="105"/>
      <c r="DE267" s="105"/>
      <c r="DF267" s="105"/>
      <c r="DG267" s="105"/>
      <c r="DH267" s="105"/>
      <c r="DI267" s="105"/>
      <c r="DJ267" s="105"/>
      <c r="DK267" s="105"/>
      <c r="DL267" s="105"/>
      <c r="DM267" s="105"/>
      <c r="DN267" s="105"/>
      <c r="DO267" s="105"/>
      <c r="DP267" s="105"/>
      <c r="DQ267" s="105"/>
      <c r="DR267" s="105"/>
      <c r="DS267" s="105"/>
      <c r="DT267" s="105"/>
      <c r="DU267" s="105"/>
      <c r="DV267" s="105"/>
      <c r="DW267" s="105"/>
      <c r="DX267" s="105"/>
      <c r="DY267" s="105"/>
      <c r="DZ267" s="105"/>
      <c r="EA267" s="105"/>
      <c r="EB267" s="105"/>
      <c r="EC267" s="105"/>
      <c r="ED267" s="105"/>
      <c r="EE267" s="105"/>
      <c r="EF267" s="105"/>
      <c r="EG267" s="105"/>
      <c r="EH267" s="105"/>
      <c r="EI267" s="105"/>
      <c r="EJ267" s="105"/>
      <c r="EK267" s="105"/>
      <c r="EL267" s="105"/>
      <c r="EM267" s="105"/>
      <c r="EN267" s="105"/>
      <c r="EO267" s="105"/>
      <c r="EP267" s="105"/>
      <c r="EQ267" s="105"/>
      <c r="ER267" s="105"/>
      <c r="ES267" s="105"/>
      <c r="ET267" s="105"/>
      <c r="EU267" s="105"/>
      <c r="EV267" s="105"/>
      <c r="EW267" s="105"/>
      <c r="EX267" s="105"/>
      <c r="EY267" s="105"/>
      <c r="EZ267" s="105"/>
      <c r="FA267" s="105"/>
      <c r="FB267" s="105"/>
      <c r="FC267" s="105"/>
      <c r="FD267" s="105"/>
      <c r="FE267" s="105"/>
      <c r="FF267" s="105"/>
      <c r="FG267" s="105"/>
      <c r="FH267" s="105"/>
      <c r="FI267" s="105"/>
      <c r="FJ267" s="105"/>
      <c r="FK267" s="105"/>
      <c r="FL267" s="105"/>
    </row>
    <row r="268" spans="11:168">
      <c r="K268" s="105"/>
      <c r="L268" s="105"/>
      <c r="M268" s="105"/>
      <c r="N268" s="105"/>
      <c r="O268" s="105"/>
      <c r="P268" s="105"/>
      <c r="Q268" s="105"/>
      <c r="R268" s="105"/>
      <c r="S268" s="105"/>
      <c r="T268" s="105"/>
      <c r="U268" s="105"/>
      <c r="V268" s="105"/>
      <c r="W268" s="105"/>
      <c r="X268" s="105"/>
      <c r="Y268" s="105"/>
      <c r="Z268" s="105"/>
      <c r="AA268" s="105"/>
      <c r="AB268" s="105"/>
      <c r="AC268" s="105"/>
      <c r="AD268" s="105"/>
      <c r="AE268" s="105"/>
      <c r="AF268" s="105"/>
      <c r="AG268" s="105"/>
      <c r="AH268" s="105"/>
      <c r="AI268" s="105"/>
      <c r="AJ268" s="105"/>
      <c r="AK268" s="105"/>
      <c r="AL268" s="105"/>
      <c r="AM268" s="105"/>
      <c r="AN268" s="105"/>
      <c r="AO268" s="105"/>
      <c r="AP268" s="105"/>
      <c r="AQ268" s="105"/>
      <c r="AR268" s="105"/>
      <c r="AS268" s="105"/>
      <c r="AT268" s="105"/>
      <c r="AU268" s="105"/>
      <c r="AV268" s="105"/>
      <c r="AW268" s="105"/>
      <c r="AX268" s="105"/>
      <c r="AY268" s="105"/>
      <c r="AZ268" s="105"/>
      <c r="BA268" s="105"/>
      <c r="BB268" s="105"/>
      <c r="BC268" s="105"/>
      <c r="BD268" s="105"/>
      <c r="BE268" s="105"/>
      <c r="BF268" s="105"/>
      <c r="BG268" s="105"/>
      <c r="BH268" s="105"/>
      <c r="BI268" s="105"/>
      <c r="BJ268" s="105"/>
      <c r="BK268" s="105"/>
      <c r="BL268" s="105"/>
      <c r="BM268" s="105"/>
      <c r="BN268" s="105"/>
      <c r="BO268" s="105"/>
      <c r="BP268" s="105"/>
      <c r="BQ268" s="105"/>
      <c r="BR268" s="105"/>
      <c r="BS268" s="105"/>
      <c r="BT268" s="105"/>
      <c r="BU268" s="105"/>
      <c r="BV268" s="105"/>
      <c r="BW268" s="105"/>
      <c r="BX268" s="105"/>
      <c r="BY268" s="105"/>
      <c r="BZ268" s="105"/>
      <c r="CA268" s="105"/>
      <c r="CB268" s="105"/>
      <c r="CC268" s="105"/>
      <c r="CD268" s="105"/>
      <c r="CE268" s="105"/>
      <c r="CF268" s="105"/>
      <c r="CG268" s="105"/>
      <c r="CH268" s="105"/>
      <c r="CI268" s="105"/>
      <c r="CJ268" s="105"/>
      <c r="CK268" s="105"/>
      <c r="CL268" s="105"/>
      <c r="CM268" s="105"/>
      <c r="CN268" s="105"/>
      <c r="CO268" s="105"/>
      <c r="CP268" s="105"/>
      <c r="CQ268" s="105"/>
      <c r="CR268" s="105"/>
      <c r="CS268" s="105"/>
      <c r="CT268" s="105"/>
      <c r="CU268" s="105"/>
      <c r="CV268" s="105"/>
      <c r="CW268" s="105"/>
      <c r="CX268" s="105"/>
      <c r="CY268" s="105"/>
      <c r="CZ268" s="105"/>
      <c r="DA268" s="105"/>
      <c r="DB268" s="105"/>
      <c r="DC268" s="105"/>
      <c r="DD268" s="105"/>
      <c r="DE268" s="105"/>
      <c r="DF268" s="105"/>
      <c r="DG268" s="105"/>
      <c r="DH268" s="105"/>
      <c r="DI268" s="105"/>
      <c r="DJ268" s="105"/>
      <c r="DK268" s="105"/>
      <c r="DL268" s="105"/>
      <c r="DM268" s="105"/>
      <c r="DN268" s="105"/>
      <c r="DO268" s="105"/>
      <c r="DP268" s="105"/>
      <c r="DQ268" s="105"/>
      <c r="DR268" s="105"/>
      <c r="DS268" s="105"/>
      <c r="DT268" s="105"/>
      <c r="DU268" s="105"/>
      <c r="DV268" s="105"/>
      <c r="DW268" s="105"/>
      <c r="DX268" s="105"/>
      <c r="DY268" s="105"/>
      <c r="DZ268" s="105"/>
      <c r="EA268" s="105"/>
      <c r="EB268" s="105"/>
      <c r="EC268" s="105"/>
      <c r="ED268" s="105"/>
      <c r="EE268" s="105"/>
      <c r="EF268" s="105"/>
      <c r="EG268" s="105"/>
      <c r="EH268" s="105"/>
      <c r="EI268" s="105"/>
      <c r="EJ268" s="105"/>
      <c r="EK268" s="105"/>
      <c r="EL268" s="105"/>
      <c r="EM268" s="105"/>
      <c r="EN268" s="105"/>
      <c r="EO268" s="105"/>
      <c r="EP268" s="105"/>
      <c r="EQ268" s="105"/>
      <c r="ER268" s="105"/>
      <c r="ES268" s="105"/>
      <c r="ET268" s="105"/>
      <c r="EU268" s="105"/>
      <c r="EV268" s="105"/>
      <c r="EW268" s="105"/>
      <c r="EX268" s="105"/>
      <c r="EY268" s="105"/>
      <c r="EZ268" s="105"/>
      <c r="FA268" s="105"/>
      <c r="FB268" s="105"/>
      <c r="FC268" s="105"/>
      <c r="FD268" s="105"/>
      <c r="FE268" s="105"/>
      <c r="FF268" s="105"/>
      <c r="FG268" s="105"/>
      <c r="FH268" s="105"/>
      <c r="FI268" s="105"/>
      <c r="FJ268" s="105"/>
      <c r="FK268" s="105"/>
      <c r="FL268" s="105"/>
    </row>
    <row r="269" spans="11:168">
      <c r="K269" s="105"/>
      <c r="L269" s="105"/>
      <c r="M269" s="105"/>
      <c r="N269" s="105"/>
      <c r="O269" s="105"/>
      <c r="P269" s="105"/>
      <c r="Q269" s="105"/>
      <c r="R269" s="105"/>
      <c r="S269" s="105"/>
      <c r="T269" s="105"/>
      <c r="U269" s="105"/>
      <c r="V269" s="105"/>
      <c r="W269" s="105"/>
      <c r="X269" s="105"/>
      <c r="Y269" s="105"/>
      <c r="Z269" s="105"/>
      <c r="AA269" s="105"/>
      <c r="AB269" s="105"/>
      <c r="AC269" s="105"/>
      <c r="AD269" s="105"/>
      <c r="AE269" s="105"/>
      <c r="AF269" s="105"/>
      <c r="AG269" s="105"/>
      <c r="AH269" s="105"/>
      <c r="AI269" s="105"/>
      <c r="AJ269" s="105"/>
      <c r="AK269" s="105"/>
      <c r="AL269" s="105"/>
      <c r="AM269" s="105"/>
      <c r="AN269" s="105"/>
      <c r="AO269" s="105"/>
      <c r="AP269" s="105"/>
      <c r="AQ269" s="105"/>
      <c r="AR269" s="105"/>
      <c r="AS269" s="105"/>
      <c r="AT269" s="105"/>
      <c r="AU269" s="105"/>
      <c r="AV269" s="105"/>
      <c r="AW269" s="105"/>
      <c r="AX269" s="105"/>
      <c r="AY269" s="105"/>
      <c r="AZ269" s="105"/>
      <c r="BA269" s="105"/>
      <c r="BB269" s="105"/>
      <c r="BC269" s="105"/>
      <c r="BD269" s="105"/>
      <c r="BE269" s="105"/>
      <c r="BF269" s="105"/>
      <c r="BG269" s="105"/>
      <c r="BH269" s="105"/>
      <c r="BI269" s="105"/>
      <c r="BJ269" s="105"/>
      <c r="BK269" s="105"/>
      <c r="BL269" s="105"/>
      <c r="BM269" s="105"/>
      <c r="BN269" s="105"/>
      <c r="BO269" s="105"/>
      <c r="BP269" s="105"/>
      <c r="BQ269" s="105"/>
      <c r="BR269" s="105"/>
      <c r="BS269" s="105"/>
      <c r="BT269" s="105"/>
      <c r="BU269" s="105"/>
      <c r="BV269" s="105"/>
      <c r="BW269" s="105"/>
      <c r="BX269" s="105"/>
      <c r="BY269" s="105"/>
      <c r="BZ269" s="105"/>
      <c r="CA269" s="105"/>
      <c r="CB269" s="105"/>
      <c r="CC269" s="105"/>
      <c r="CD269" s="105"/>
      <c r="CE269" s="105"/>
      <c r="CF269" s="105"/>
      <c r="CG269" s="105"/>
      <c r="CH269" s="105"/>
      <c r="CI269" s="105"/>
      <c r="CJ269" s="105"/>
      <c r="CK269" s="105"/>
      <c r="CL269" s="105"/>
      <c r="CM269" s="105"/>
      <c r="CN269" s="105"/>
      <c r="CO269" s="105"/>
      <c r="CP269" s="105"/>
      <c r="CQ269" s="105"/>
      <c r="CR269" s="105"/>
      <c r="CS269" s="105"/>
      <c r="CT269" s="105"/>
      <c r="CU269" s="105"/>
      <c r="CV269" s="105"/>
      <c r="CW269" s="105"/>
      <c r="CX269" s="105"/>
      <c r="CY269" s="105"/>
      <c r="CZ269" s="105"/>
      <c r="DA269" s="105"/>
      <c r="DB269" s="105"/>
      <c r="DC269" s="105"/>
      <c r="DD269" s="105"/>
      <c r="DE269" s="105"/>
      <c r="DF269" s="105"/>
      <c r="DG269" s="105"/>
      <c r="DH269" s="105"/>
      <c r="DI269" s="105"/>
      <c r="DJ269" s="105"/>
      <c r="DK269" s="105"/>
      <c r="DL269" s="105"/>
      <c r="DM269" s="105"/>
      <c r="DN269" s="105"/>
      <c r="DO269" s="105"/>
      <c r="DP269" s="105"/>
      <c r="DQ269" s="105"/>
      <c r="DR269" s="105"/>
      <c r="DS269" s="105"/>
      <c r="DT269" s="105"/>
      <c r="DU269" s="105"/>
      <c r="DV269" s="105"/>
      <c r="DW269" s="105"/>
      <c r="DX269" s="105"/>
      <c r="DY269" s="105"/>
      <c r="DZ269" s="105"/>
      <c r="EA269" s="105"/>
      <c r="EB269" s="105"/>
      <c r="EC269" s="105"/>
      <c r="ED269" s="105"/>
      <c r="EE269" s="105"/>
      <c r="EF269" s="105"/>
      <c r="EG269" s="105"/>
      <c r="EH269" s="105"/>
      <c r="EI269" s="105"/>
      <c r="EJ269" s="105"/>
      <c r="EK269" s="105"/>
      <c r="EL269" s="105"/>
      <c r="EM269" s="105"/>
      <c r="EN269" s="105"/>
      <c r="EO269" s="105"/>
      <c r="EP269" s="105"/>
      <c r="EQ269" s="105"/>
      <c r="ER269" s="105"/>
      <c r="ES269" s="105"/>
      <c r="ET269" s="105"/>
      <c r="EU269" s="105"/>
      <c r="EV269" s="105"/>
      <c r="EW269" s="105"/>
      <c r="EX269" s="105"/>
      <c r="EY269" s="105"/>
      <c r="EZ269" s="105"/>
      <c r="FA269" s="105"/>
      <c r="FB269" s="105"/>
      <c r="FC269" s="105"/>
      <c r="FD269" s="105"/>
      <c r="FE269" s="105"/>
      <c r="FF269" s="105"/>
      <c r="FG269" s="105"/>
      <c r="FH269" s="105"/>
      <c r="FI269" s="105"/>
      <c r="FJ269" s="105"/>
      <c r="FK269" s="105"/>
      <c r="FL269" s="105"/>
    </row>
    <row r="270" spans="11:168">
      <c r="K270" s="105"/>
      <c r="L270" s="105"/>
      <c r="M270" s="105"/>
      <c r="N270" s="105"/>
      <c r="O270" s="105"/>
      <c r="P270" s="105"/>
      <c r="Q270" s="105"/>
      <c r="R270" s="105"/>
      <c r="S270" s="105"/>
      <c r="T270" s="105"/>
      <c r="U270" s="105"/>
      <c r="V270" s="105"/>
      <c r="W270" s="105"/>
      <c r="X270" s="105"/>
      <c r="Y270" s="105"/>
      <c r="Z270" s="105"/>
      <c r="AA270" s="105"/>
      <c r="AB270" s="105"/>
      <c r="AC270" s="105"/>
      <c r="AD270" s="105"/>
      <c r="AE270" s="105"/>
      <c r="AF270" s="105"/>
      <c r="AG270" s="105"/>
      <c r="AH270" s="105"/>
      <c r="AI270" s="105"/>
      <c r="AJ270" s="105"/>
      <c r="AK270" s="105"/>
      <c r="AL270" s="105"/>
      <c r="AM270" s="105"/>
      <c r="AN270" s="105"/>
      <c r="AO270" s="105"/>
      <c r="AP270" s="105"/>
      <c r="AQ270" s="105"/>
      <c r="AR270" s="105"/>
      <c r="AS270" s="105"/>
      <c r="AT270" s="105"/>
      <c r="AU270" s="105"/>
      <c r="AV270" s="105"/>
      <c r="AW270" s="105"/>
      <c r="AX270" s="105"/>
      <c r="AY270" s="105"/>
      <c r="AZ270" s="105"/>
      <c r="BA270" s="105"/>
      <c r="BB270" s="105"/>
      <c r="BC270" s="105"/>
      <c r="BD270" s="105"/>
      <c r="BE270" s="105"/>
      <c r="BF270" s="105"/>
      <c r="BG270" s="105"/>
      <c r="BH270" s="105"/>
      <c r="BI270" s="105"/>
      <c r="BJ270" s="105"/>
      <c r="BK270" s="105"/>
      <c r="BL270" s="105"/>
      <c r="BM270" s="105"/>
      <c r="BN270" s="105"/>
      <c r="BO270" s="105"/>
      <c r="BP270" s="105"/>
      <c r="BQ270" s="105"/>
      <c r="BR270" s="105"/>
      <c r="BS270" s="105"/>
      <c r="BT270" s="105"/>
      <c r="BU270" s="105"/>
      <c r="BV270" s="105"/>
      <c r="BW270" s="105"/>
      <c r="BX270" s="105"/>
      <c r="BY270" s="105"/>
      <c r="BZ270" s="105"/>
      <c r="CA270" s="105"/>
      <c r="CB270" s="105"/>
      <c r="CC270" s="105"/>
      <c r="CD270" s="105"/>
      <c r="CE270" s="105"/>
      <c r="CF270" s="105"/>
      <c r="CG270" s="105"/>
      <c r="CH270" s="105"/>
      <c r="CI270" s="105"/>
      <c r="CJ270" s="105"/>
      <c r="CK270" s="105"/>
      <c r="CL270" s="105"/>
      <c r="CM270" s="105"/>
      <c r="CN270" s="105"/>
      <c r="CO270" s="105"/>
      <c r="CP270" s="105"/>
      <c r="CQ270" s="105"/>
      <c r="CR270" s="105"/>
      <c r="CS270" s="105"/>
      <c r="CT270" s="105"/>
      <c r="CU270" s="105"/>
      <c r="CV270" s="105"/>
      <c r="CW270" s="105"/>
      <c r="CX270" s="105"/>
      <c r="CY270" s="105"/>
      <c r="CZ270" s="105"/>
      <c r="DA270" s="105"/>
      <c r="DB270" s="105"/>
      <c r="DC270" s="105"/>
      <c r="DD270" s="105"/>
      <c r="DE270" s="105"/>
      <c r="DF270" s="105"/>
      <c r="DG270" s="105"/>
      <c r="DH270" s="105"/>
      <c r="DI270" s="105"/>
      <c r="DJ270" s="105"/>
      <c r="DK270" s="105"/>
      <c r="DL270" s="105"/>
      <c r="DM270" s="105"/>
      <c r="DN270" s="105"/>
      <c r="DO270" s="105"/>
      <c r="DP270" s="105"/>
      <c r="DQ270" s="105"/>
      <c r="DR270" s="105"/>
      <c r="DS270" s="105"/>
      <c r="DT270" s="105"/>
      <c r="DU270" s="105"/>
      <c r="DV270" s="105"/>
      <c r="DW270" s="105"/>
      <c r="DX270" s="105"/>
      <c r="DY270" s="105"/>
      <c r="DZ270" s="105"/>
      <c r="EA270" s="105"/>
      <c r="EB270" s="105"/>
      <c r="EC270" s="105"/>
      <c r="ED270" s="105"/>
      <c r="EE270" s="105"/>
      <c r="EF270" s="105"/>
      <c r="EG270" s="105"/>
      <c r="EH270" s="105"/>
      <c r="EI270" s="105"/>
      <c r="EJ270" s="105"/>
      <c r="EK270" s="105"/>
      <c r="EL270" s="105"/>
      <c r="EM270" s="105"/>
      <c r="EN270" s="105"/>
      <c r="EO270" s="105"/>
      <c r="EP270" s="105"/>
      <c r="EQ270" s="105"/>
      <c r="ER270" s="105"/>
      <c r="ES270" s="105"/>
      <c r="ET270" s="105"/>
      <c r="EU270" s="105"/>
      <c r="EV270" s="105"/>
      <c r="EW270" s="105"/>
      <c r="EX270" s="105"/>
      <c r="EY270" s="105"/>
      <c r="EZ270" s="105"/>
      <c r="FA270" s="105"/>
      <c r="FB270" s="105"/>
      <c r="FC270" s="105"/>
      <c r="FD270" s="105"/>
      <c r="FE270" s="105"/>
      <c r="FF270" s="105"/>
      <c r="FG270" s="105"/>
      <c r="FH270" s="105"/>
      <c r="FI270" s="105"/>
      <c r="FJ270" s="105"/>
      <c r="FK270" s="105"/>
      <c r="FL270" s="105"/>
    </row>
    <row r="271" spans="11:168">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c r="AH271" s="105"/>
      <c r="AI271" s="105"/>
      <c r="AJ271" s="105"/>
      <c r="AK271" s="105"/>
      <c r="AL271" s="105"/>
      <c r="AM271" s="105"/>
      <c r="AN271" s="105"/>
      <c r="AO271" s="105"/>
      <c r="AP271" s="105"/>
      <c r="AQ271" s="105"/>
      <c r="AR271" s="105"/>
      <c r="AS271" s="105"/>
      <c r="AT271" s="105"/>
      <c r="AU271" s="105"/>
      <c r="AV271" s="105"/>
      <c r="AW271" s="105"/>
      <c r="AX271" s="105"/>
      <c r="AY271" s="105"/>
      <c r="AZ271" s="105"/>
      <c r="BA271" s="105"/>
      <c r="BB271" s="105"/>
      <c r="BC271" s="105"/>
      <c r="BD271" s="105"/>
      <c r="BE271" s="105"/>
      <c r="BF271" s="105"/>
      <c r="BG271" s="105"/>
      <c r="BH271" s="105"/>
      <c r="BI271" s="105"/>
      <c r="BJ271" s="105"/>
      <c r="BK271" s="105"/>
      <c r="BL271" s="105"/>
      <c r="BM271" s="105"/>
      <c r="BN271" s="105"/>
      <c r="BO271" s="105"/>
      <c r="BP271" s="105"/>
      <c r="BQ271" s="105"/>
      <c r="BR271" s="105"/>
      <c r="BS271" s="105"/>
      <c r="BT271" s="105"/>
      <c r="BU271" s="105"/>
      <c r="BV271" s="105"/>
      <c r="BW271" s="105"/>
      <c r="BX271" s="105"/>
      <c r="BY271" s="105"/>
      <c r="BZ271" s="105"/>
      <c r="CA271" s="105"/>
      <c r="CB271" s="105"/>
      <c r="CC271" s="105"/>
      <c r="CD271" s="105"/>
      <c r="CE271" s="105"/>
      <c r="CF271" s="105"/>
      <c r="CG271" s="105"/>
      <c r="CH271" s="105"/>
      <c r="CI271" s="105"/>
      <c r="CJ271" s="105"/>
      <c r="CK271" s="105"/>
      <c r="CL271" s="105"/>
      <c r="CM271" s="105"/>
      <c r="CN271" s="105"/>
      <c r="CO271" s="105"/>
      <c r="CP271" s="105"/>
      <c r="CQ271" s="105"/>
      <c r="CR271" s="105"/>
      <c r="CS271" s="105"/>
      <c r="CT271" s="105"/>
      <c r="CU271" s="105"/>
      <c r="CV271" s="105"/>
      <c r="CW271" s="105"/>
      <c r="CX271" s="105"/>
      <c r="CY271" s="105"/>
      <c r="CZ271" s="105"/>
      <c r="DA271" s="105"/>
      <c r="DB271" s="105"/>
      <c r="DC271" s="105"/>
      <c r="DD271" s="105"/>
      <c r="DE271" s="105"/>
      <c r="DF271" s="105"/>
      <c r="DG271" s="105"/>
      <c r="DH271" s="105"/>
      <c r="DI271" s="105"/>
      <c r="DJ271" s="105"/>
      <c r="DK271" s="105"/>
      <c r="DL271" s="105"/>
      <c r="DM271" s="105"/>
      <c r="DN271" s="105"/>
      <c r="DO271" s="105"/>
      <c r="DP271" s="105"/>
      <c r="DQ271" s="105"/>
      <c r="DR271" s="105"/>
      <c r="DS271" s="105"/>
      <c r="DT271" s="105"/>
      <c r="DU271" s="105"/>
      <c r="DV271" s="105"/>
      <c r="DW271" s="105"/>
      <c r="DX271" s="105"/>
      <c r="DY271" s="105"/>
      <c r="DZ271" s="105"/>
      <c r="EA271" s="105"/>
      <c r="EB271" s="105"/>
      <c r="EC271" s="105"/>
      <c r="ED271" s="105"/>
      <c r="EE271" s="105"/>
      <c r="EF271" s="105"/>
      <c r="EG271" s="105"/>
      <c r="EH271" s="105"/>
      <c r="EI271" s="105"/>
      <c r="EJ271" s="105"/>
      <c r="EK271" s="105"/>
      <c r="EL271" s="105"/>
      <c r="EM271" s="105"/>
      <c r="EN271" s="105"/>
      <c r="EO271" s="105"/>
      <c r="EP271" s="105"/>
      <c r="EQ271" s="105"/>
      <c r="ER271" s="105"/>
      <c r="ES271" s="105"/>
      <c r="ET271" s="105"/>
      <c r="EU271" s="105"/>
      <c r="EV271" s="105"/>
      <c r="EW271" s="105"/>
      <c r="EX271" s="105"/>
      <c r="EY271" s="105"/>
      <c r="EZ271" s="105"/>
      <c r="FA271" s="105"/>
      <c r="FB271" s="105"/>
      <c r="FC271" s="105"/>
      <c r="FD271" s="105"/>
      <c r="FE271" s="105"/>
      <c r="FF271" s="105"/>
      <c r="FG271" s="105"/>
      <c r="FH271" s="105"/>
      <c r="FI271" s="105"/>
      <c r="FJ271" s="105"/>
      <c r="FK271" s="105"/>
      <c r="FL271" s="105"/>
    </row>
    <row r="272" spans="11:168">
      <c r="K272" s="105"/>
      <c r="L272" s="105"/>
      <c r="M272" s="105"/>
      <c r="N272" s="105"/>
      <c r="O272" s="105"/>
      <c r="P272" s="105"/>
      <c r="Q272" s="105"/>
      <c r="R272" s="105"/>
      <c r="S272" s="105"/>
      <c r="T272" s="105"/>
      <c r="U272" s="105"/>
      <c r="V272" s="105"/>
      <c r="W272" s="105"/>
      <c r="X272" s="105"/>
      <c r="Y272" s="105"/>
      <c r="Z272" s="105"/>
      <c r="AA272" s="105"/>
      <c r="AB272" s="105"/>
      <c r="AC272" s="105"/>
      <c r="AD272" s="105"/>
      <c r="AE272" s="105"/>
      <c r="AF272" s="105"/>
      <c r="AG272" s="105"/>
      <c r="AH272" s="105"/>
      <c r="AI272" s="105"/>
      <c r="AJ272" s="105"/>
      <c r="AK272" s="105"/>
      <c r="AL272" s="105"/>
      <c r="AM272" s="105"/>
      <c r="AN272" s="105"/>
      <c r="AO272" s="105"/>
      <c r="AP272" s="105"/>
      <c r="AQ272" s="105"/>
      <c r="AR272" s="105"/>
      <c r="AS272" s="105"/>
      <c r="AT272" s="105"/>
      <c r="AU272" s="105"/>
      <c r="AV272" s="105"/>
      <c r="AW272" s="105"/>
      <c r="AX272" s="105"/>
      <c r="AY272" s="105"/>
      <c r="AZ272" s="105"/>
      <c r="BA272" s="105"/>
      <c r="BB272" s="105"/>
      <c r="BC272" s="105"/>
      <c r="BD272" s="105"/>
      <c r="BE272" s="105"/>
      <c r="BF272" s="105"/>
      <c r="BG272" s="105"/>
      <c r="BH272" s="105"/>
      <c r="BI272" s="105"/>
      <c r="BJ272" s="105"/>
      <c r="BK272" s="105"/>
      <c r="BL272" s="105"/>
      <c r="BM272" s="105"/>
      <c r="BN272" s="105"/>
      <c r="BO272" s="105"/>
      <c r="BP272" s="105"/>
      <c r="BQ272" s="105"/>
      <c r="BR272" s="105"/>
      <c r="BS272" s="105"/>
      <c r="BT272" s="105"/>
      <c r="BU272" s="105"/>
      <c r="BV272" s="105"/>
      <c r="BW272" s="105"/>
      <c r="BX272" s="105"/>
      <c r="BY272" s="105"/>
      <c r="BZ272" s="105"/>
      <c r="CA272" s="105"/>
      <c r="CB272" s="105"/>
      <c r="CC272" s="105"/>
      <c r="CD272" s="105"/>
      <c r="CE272" s="105"/>
      <c r="CF272" s="105"/>
      <c r="CG272" s="105"/>
      <c r="CH272" s="105"/>
      <c r="CI272" s="105"/>
      <c r="CJ272" s="105"/>
      <c r="CK272" s="105"/>
      <c r="CL272" s="105"/>
      <c r="CM272" s="105"/>
      <c r="CN272" s="105"/>
      <c r="CO272" s="105"/>
      <c r="CP272" s="105"/>
      <c r="CQ272" s="105"/>
      <c r="CR272" s="105"/>
      <c r="CS272" s="105"/>
      <c r="CT272" s="105"/>
      <c r="CU272" s="105"/>
      <c r="CV272" s="105"/>
      <c r="CW272" s="105"/>
      <c r="CX272" s="105"/>
      <c r="CY272" s="105"/>
      <c r="CZ272" s="105"/>
      <c r="DA272" s="105"/>
      <c r="DB272" s="105"/>
      <c r="DC272" s="105"/>
      <c r="DD272" s="105"/>
      <c r="DE272" s="105"/>
      <c r="DF272" s="105"/>
      <c r="DG272" s="105"/>
      <c r="DH272" s="105"/>
      <c r="DI272" s="105"/>
      <c r="DJ272" s="105"/>
      <c r="DK272" s="105"/>
      <c r="DL272" s="105"/>
      <c r="DM272" s="105"/>
      <c r="DN272" s="105"/>
      <c r="DO272" s="105"/>
      <c r="DP272" s="105"/>
      <c r="DQ272" s="105"/>
      <c r="DR272" s="105"/>
      <c r="DS272" s="105"/>
      <c r="DT272" s="105"/>
      <c r="DU272" s="105"/>
      <c r="DV272" s="105"/>
      <c r="DW272" s="105"/>
      <c r="DX272" s="105"/>
      <c r="DY272" s="105"/>
      <c r="DZ272" s="105"/>
      <c r="EA272" s="105"/>
      <c r="EB272" s="105"/>
      <c r="EC272" s="105"/>
      <c r="ED272" s="105"/>
      <c r="EE272" s="105"/>
      <c r="EF272" s="105"/>
      <c r="EG272" s="105"/>
      <c r="EH272" s="105"/>
      <c r="EI272" s="105"/>
      <c r="EJ272" s="105"/>
      <c r="EK272" s="105"/>
      <c r="EL272" s="105"/>
      <c r="EM272" s="105"/>
      <c r="EN272" s="105"/>
      <c r="EO272" s="105"/>
      <c r="EP272" s="105"/>
      <c r="EQ272" s="105"/>
      <c r="ER272" s="105"/>
      <c r="ES272" s="105"/>
      <c r="ET272" s="105"/>
      <c r="EU272" s="105"/>
      <c r="EV272" s="105"/>
      <c r="EW272" s="105"/>
      <c r="EX272" s="105"/>
      <c r="EY272" s="105"/>
      <c r="EZ272" s="105"/>
      <c r="FA272" s="105"/>
      <c r="FB272" s="105"/>
      <c r="FC272" s="105"/>
      <c r="FD272" s="105"/>
      <c r="FE272" s="105"/>
      <c r="FF272" s="105"/>
      <c r="FG272" s="105"/>
      <c r="FH272" s="105"/>
      <c r="FI272" s="105"/>
      <c r="FJ272" s="105"/>
      <c r="FK272" s="105"/>
      <c r="FL272" s="105"/>
    </row>
    <row r="273" spans="11:168">
      <c r="K273" s="105"/>
      <c r="L273" s="105"/>
      <c r="M273" s="105"/>
      <c r="N273" s="105"/>
      <c r="O273" s="105"/>
      <c r="P273" s="105"/>
      <c r="Q273" s="105"/>
      <c r="R273" s="105"/>
      <c r="S273" s="105"/>
      <c r="T273" s="105"/>
      <c r="U273" s="105"/>
      <c r="V273" s="105"/>
      <c r="W273" s="105"/>
      <c r="X273" s="105"/>
      <c r="Y273" s="105"/>
      <c r="Z273" s="105"/>
      <c r="AA273" s="105"/>
      <c r="AB273" s="105"/>
      <c r="AC273" s="105"/>
      <c r="AD273" s="105"/>
      <c r="AE273" s="105"/>
      <c r="AF273" s="105"/>
      <c r="AG273" s="105"/>
      <c r="AH273" s="105"/>
      <c r="AI273" s="105"/>
      <c r="AJ273" s="105"/>
      <c r="AK273" s="105"/>
      <c r="AL273" s="105"/>
      <c r="AM273" s="105"/>
      <c r="AN273" s="105"/>
      <c r="AO273" s="105"/>
      <c r="AP273" s="105"/>
      <c r="AQ273" s="105"/>
      <c r="AR273" s="105"/>
      <c r="AS273" s="105"/>
      <c r="AT273" s="105"/>
      <c r="AU273" s="105"/>
      <c r="AV273" s="105"/>
      <c r="AW273" s="105"/>
      <c r="AX273" s="105"/>
      <c r="AY273" s="105"/>
      <c r="AZ273" s="105"/>
      <c r="BA273" s="105"/>
      <c r="BB273" s="105"/>
      <c r="BC273" s="105"/>
      <c r="BD273" s="105"/>
      <c r="BE273" s="105"/>
      <c r="BF273" s="105"/>
      <c r="BG273" s="105"/>
      <c r="BH273" s="105"/>
      <c r="BI273" s="105"/>
      <c r="BJ273" s="105"/>
      <c r="BK273" s="105"/>
      <c r="BL273" s="105"/>
      <c r="BM273" s="105"/>
      <c r="BN273" s="105"/>
      <c r="BO273" s="105"/>
      <c r="BP273" s="105"/>
      <c r="BQ273" s="105"/>
      <c r="BR273" s="105"/>
      <c r="BS273" s="105"/>
      <c r="BT273" s="105"/>
      <c r="BU273" s="105"/>
      <c r="BV273" s="105"/>
      <c r="BW273" s="105"/>
      <c r="BX273" s="105"/>
      <c r="BY273" s="105"/>
      <c r="BZ273" s="105"/>
      <c r="CA273" s="105"/>
      <c r="CB273" s="105"/>
      <c r="CC273" s="105"/>
      <c r="CD273" s="105"/>
      <c r="CE273" s="105"/>
      <c r="CF273" s="105"/>
      <c r="CG273" s="105"/>
      <c r="CH273" s="105"/>
      <c r="CI273" s="105"/>
      <c r="CJ273" s="105"/>
      <c r="CK273" s="105"/>
      <c r="CL273" s="105"/>
      <c r="CM273" s="105"/>
      <c r="CN273" s="105"/>
      <c r="CO273" s="105"/>
      <c r="CP273" s="105"/>
      <c r="CQ273" s="105"/>
      <c r="CR273" s="105"/>
      <c r="CS273" s="105"/>
      <c r="CT273" s="105"/>
      <c r="CU273" s="105"/>
      <c r="CV273" s="105"/>
      <c r="CW273" s="105"/>
      <c r="CX273" s="105"/>
      <c r="CY273" s="105"/>
      <c r="CZ273" s="105"/>
      <c r="DA273" s="105"/>
      <c r="DB273" s="105"/>
      <c r="DC273" s="105"/>
      <c r="DD273" s="105"/>
      <c r="DE273" s="105"/>
      <c r="DF273" s="105"/>
      <c r="DG273" s="105"/>
      <c r="DH273" s="105"/>
      <c r="DI273" s="105"/>
      <c r="DJ273" s="105"/>
      <c r="DK273" s="105"/>
      <c r="DL273" s="105"/>
      <c r="DM273" s="105"/>
      <c r="DN273" s="105"/>
      <c r="DO273" s="105"/>
      <c r="DP273" s="105"/>
      <c r="DQ273" s="105"/>
      <c r="DR273" s="105"/>
      <c r="DS273" s="105"/>
      <c r="DT273" s="105"/>
      <c r="DU273" s="105"/>
      <c r="DV273" s="105"/>
      <c r="DW273" s="105"/>
      <c r="DX273" s="105"/>
      <c r="DY273" s="105"/>
      <c r="DZ273" s="105"/>
      <c r="EA273" s="105"/>
      <c r="EB273" s="105"/>
      <c r="EC273" s="105"/>
      <c r="ED273" s="105"/>
      <c r="EE273" s="105"/>
      <c r="EF273" s="105"/>
      <c r="EG273" s="105"/>
      <c r="EH273" s="105"/>
      <c r="EI273" s="105"/>
      <c r="EJ273" s="105"/>
      <c r="EK273" s="105"/>
      <c r="EL273" s="105"/>
      <c r="EM273" s="105"/>
      <c r="EN273" s="105"/>
      <c r="EO273" s="105"/>
      <c r="EP273" s="105"/>
      <c r="EQ273" s="105"/>
      <c r="ER273" s="105"/>
      <c r="ES273" s="105"/>
      <c r="ET273" s="105"/>
      <c r="EU273" s="105"/>
      <c r="EV273" s="105"/>
      <c r="EW273" s="105"/>
      <c r="EX273" s="105"/>
      <c r="EY273" s="105"/>
      <c r="EZ273" s="105"/>
      <c r="FA273" s="105"/>
      <c r="FB273" s="105"/>
      <c r="FC273" s="105"/>
      <c r="FD273" s="105"/>
      <c r="FE273" s="105"/>
      <c r="FF273" s="105"/>
      <c r="FG273" s="105"/>
      <c r="FH273" s="105"/>
      <c r="FI273" s="105"/>
      <c r="FJ273" s="105"/>
      <c r="FK273" s="105"/>
      <c r="FL273" s="105"/>
    </row>
    <row r="274" spans="11:168">
      <c r="K274" s="105"/>
      <c r="L274" s="105"/>
      <c r="M274" s="105"/>
      <c r="N274" s="105"/>
      <c r="O274" s="105"/>
      <c r="P274" s="105"/>
      <c r="Q274" s="105"/>
      <c r="R274" s="105"/>
      <c r="S274" s="105"/>
      <c r="T274" s="105"/>
      <c r="U274" s="105"/>
      <c r="V274" s="105"/>
      <c r="W274" s="105"/>
      <c r="X274" s="105"/>
      <c r="Y274" s="105"/>
      <c r="Z274" s="105"/>
      <c r="AA274" s="105"/>
      <c r="AB274" s="105"/>
      <c r="AC274" s="105"/>
      <c r="AD274" s="105"/>
      <c r="AE274" s="105"/>
      <c r="AF274" s="105"/>
      <c r="AG274" s="105"/>
      <c r="AH274" s="105"/>
      <c r="AI274" s="105"/>
      <c r="AJ274" s="105"/>
      <c r="AK274" s="105"/>
      <c r="AL274" s="105"/>
      <c r="AM274" s="105"/>
      <c r="AN274" s="105"/>
      <c r="AO274" s="105"/>
      <c r="AP274" s="105"/>
      <c r="AQ274" s="105"/>
      <c r="AR274" s="105"/>
      <c r="AS274" s="105"/>
      <c r="AT274" s="105"/>
      <c r="AU274" s="105"/>
      <c r="AV274" s="105"/>
      <c r="AW274" s="105"/>
      <c r="AX274" s="105"/>
      <c r="AY274" s="105"/>
      <c r="AZ274" s="105"/>
      <c r="BA274" s="105"/>
      <c r="BB274" s="105"/>
      <c r="BC274" s="105"/>
      <c r="BD274" s="105"/>
      <c r="BE274" s="105"/>
      <c r="BF274" s="105"/>
      <c r="BG274" s="105"/>
      <c r="BH274" s="105"/>
      <c r="BI274" s="105"/>
      <c r="BJ274" s="105"/>
      <c r="BK274" s="105"/>
      <c r="BL274" s="105"/>
      <c r="BM274" s="105"/>
      <c r="BN274" s="105"/>
      <c r="BO274" s="105"/>
      <c r="BP274" s="105"/>
      <c r="BQ274" s="105"/>
      <c r="BR274" s="105"/>
      <c r="BS274" s="105"/>
      <c r="BT274" s="105"/>
      <c r="BU274" s="105"/>
      <c r="BV274" s="105"/>
      <c r="BW274" s="105"/>
      <c r="BX274" s="105"/>
      <c r="BY274" s="105"/>
      <c r="BZ274" s="105"/>
      <c r="CA274" s="105"/>
      <c r="CB274" s="105"/>
      <c r="CC274" s="105"/>
      <c r="CD274" s="105"/>
      <c r="CE274" s="105"/>
      <c r="CF274" s="105"/>
      <c r="CG274" s="105"/>
      <c r="CH274" s="105"/>
      <c r="CI274" s="105"/>
      <c r="CJ274" s="105"/>
      <c r="CK274" s="105"/>
      <c r="CL274" s="105"/>
      <c r="CM274" s="105"/>
      <c r="CN274" s="105"/>
      <c r="CO274" s="105"/>
      <c r="CP274" s="105"/>
      <c r="CQ274" s="105"/>
      <c r="CR274" s="105"/>
      <c r="CS274" s="105"/>
      <c r="CT274" s="105"/>
      <c r="CU274" s="105"/>
      <c r="CV274" s="105"/>
      <c r="CW274" s="105"/>
      <c r="CX274" s="105"/>
      <c r="CY274" s="105"/>
      <c r="CZ274" s="105"/>
      <c r="DA274" s="105"/>
      <c r="DB274" s="105"/>
      <c r="DC274" s="105"/>
      <c r="DD274" s="105"/>
      <c r="DE274" s="105"/>
      <c r="DF274" s="105"/>
      <c r="DG274" s="105"/>
      <c r="DH274" s="105"/>
      <c r="DI274" s="105"/>
      <c r="DJ274" s="105"/>
      <c r="DK274" s="105"/>
      <c r="DL274" s="105"/>
      <c r="DM274" s="105"/>
      <c r="DN274" s="105"/>
      <c r="DO274" s="105"/>
      <c r="DP274" s="105"/>
      <c r="DQ274" s="105"/>
      <c r="DR274" s="105"/>
      <c r="DS274" s="105"/>
      <c r="DT274" s="105"/>
      <c r="DU274" s="105"/>
      <c r="DV274" s="105"/>
      <c r="DW274" s="105"/>
      <c r="DX274" s="105"/>
      <c r="DY274" s="105"/>
      <c r="DZ274" s="105"/>
      <c r="EA274" s="105"/>
      <c r="EB274" s="105"/>
      <c r="EC274" s="105"/>
      <c r="ED274" s="105"/>
      <c r="EE274" s="105"/>
      <c r="EF274" s="105"/>
      <c r="EG274" s="105"/>
      <c r="EH274" s="105"/>
      <c r="EI274" s="105"/>
      <c r="EJ274" s="105"/>
      <c r="EK274" s="105"/>
      <c r="EL274" s="105"/>
      <c r="EM274" s="105"/>
      <c r="EN274" s="105"/>
      <c r="EO274" s="105"/>
      <c r="EP274" s="105"/>
      <c r="EQ274" s="105"/>
      <c r="ER274" s="105"/>
      <c r="ES274" s="105"/>
      <c r="ET274" s="105"/>
      <c r="EU274" s="105"/>
      <c r="EV274" s="105"/>
      <c r="EW274" s="105"/>
      <c r="EX274" s="105"/>
      <c r="EY274" s="105"/>
      <c r="EZ274" s="105"/>
      <c r="FA274" s="105"/>
      <c r="FB274" s="105"/>
      <c r="FC274" s="105"/>
      <c r="FD274" s="105"/>
      <c r="FE274" s="105"/>
      <c r="FF274" s="105"/>
      <c r="FG274" s="105"/>
      <c r="FH274" s="105"/>
      <c r="FI274" s="105"/>
      <c r="FJ274" s="105"/>
      <c r="FK274" s="105"/>
      <c r="FL274" s="105"/>
    </row>
    <row r="275" spans="11:168">
      <c r="K275" s="105"/>
      <c r="L275" s="105"/>
      <c r="M275" s="105"/>
      <c r="N275" s="105"/>
      <c r="O275" s="105"/>
      <c r="P275" s="105"/>
      <c r="Q275" s="105"/>
      <c r="R275" s="105"/>
      <c r="S275" s="105"/>
      <c r="T275" s="105"/>
      <c r="U275" s="105"/>
      <c r="V275" s="105"/>
      <c r="W275" s="105"/>
      <c r="X275" s="105"/>
      <c r="Y275" s="105"/>
      <c r="Z275" s="105"/>
      <c r="AA275" s="105"/>
      <c r="AB275" s="105"/>
      <c r="AC275" s="105"/>
      <c r="AD275" s="105"/>
      <c r="AE275" s="105"/>
      <c r="AF275" s="105"/>
      <c r="AG275" s="105"/>
      <c r="AH275" s="105"/>
      <c r="AI275" s="105"/>
      <c r="AJ275" s="105"/>
      <c r="AK275" s="105"/>
      <c r="AL275" s="105"/>
      <c r="AM275" s="105"/>
      <c r="AN275" s="105"/>
      <c r="AO275" s="105"/>
      <c r="AP275" s="105"/>
      <c r="AQ275" s="105"/>
      <c r="AR275" s="105"/>
      <c r="AS275" s="105"/>
      <c r="AT275" s="105"/>
      <c r="AU275" s="105"/>
      <c r="AV275" s="105"/>
      <c r="AW275" s="105"/>
      <c r="AX275" s="105"/>
      <c r="AY275" s="105"/>
      <c r="AZ275" s="105"/>
      <c r="BA275" s="105"/>
      <c r="BB275" s="105"/>
      <c r="BC275" s="105"/>
      <c r="BD275" s="105"/>
      <c r="BE275" s="105"/>
      <c r="BF275" s="105"/>
      <c r="BG275" s="105"/>
      <c r="BH275" s="105"/>
      <c r="BI275" s="105"/>
      <c r="BJ275" s="105"/>
      <c r="BK275" s="105"/>
      <c r="BL275" s="105"/>
      <c r="BM275" s="105"/>
      <c r="BN275" s="105"/>
      <c r="BO275" s="105"/>
      <c r="BP275" s="105"/>
      <c r="BQ275" s="105"/>
      <c r="BR275" s="105"/>
      <c r="BS275" s="105"/>
      <c r="BT275" s="105"/>
      <c r="BU275" s="105"/>
      <c r="BV275" s="105"/>
      <c r="BW275" s="105"/>
      <c r="BX275" s="105"/>
      <c r="BY275" s="105"/>
      <c r="BZ275" s="105"/>
      <c r="CA275" s="105"/>
      <c r="CB275" s="105"/>
      <c r="CC275" s="105"/>
      <c r="CD275" s="105"/>
      <c r="CE275" s="105"/>
      <c r="CF275" s="105"/>
      <c r="CG275" s="105"/>
      <c r="CH275" s="105"/>
      <c r="CI275" s="105"/>
      <c r="CJ275" s="105"/>
      <c r="CK275" s="105"/>
      <c r="CL275" s="105"/>
      <c r="CM275" s="105"/>
      <c r="CN275" s="105"/>
      <c r="CO275" s="105"/>
      <c r="CP275" s="105"/>
      <c r="CQ275" s="105"/>
      <c r="CR275" s="105"/>
      <c r="CS275" s="105"/>
      <c r="CT275" s="105"/>
      <c r="CU275" s="105"/>
      <c r="CV275" s="105"/>
      <c r="CW275" s="105"/>
      <c r="CX275" s="105"/>
      <c r="CY275" s="105"/>
      <c r="CZ275" s="105"/>
      <c r="DA275" s="105"/>
      <c r="DB275" s="105"/>
      <c r="DC275" s="105"/>
      <c r="DD275" s="105"/>
      <c r="DE275" s="105"/>
      <c r="DF275" s="105"/>
      <c r="DG275" s="105"/>
      <c r="DH275" s="105"/>
      <c r="DI275" s="105"/>
      <c r="DJ275" s="105"/>
      <c r="DK275" s="105"/>
      <c r="DL275" s="105"/>
      <c r="DM275" s="105"/>
      <c r="DN275" s="105"/>
      <c r="DO275" s="105"/>
      <c r="DP275" s="105"/>
      <c r="DQ275" s="105"/>
      <c r="DR275" s="105"/>
      <c r="DS275" s="105"/>
      <c r="DT275" s="105"/>
      <c r="DU275" s="105"/>
      <c r="DV275" s="105"/>
      <c r="DW275" s="105"/>
      <c r="DX275" s="105"/>
      <c r="DY275" s="105"/>
      <c r="DZ275" s="105"/>
      <c r="EA275" s="105"/>
      <c r="EB275" s="105"/>
      <c r="EC275" s="105"/>
      <c r="ED275" s="105"/>
      <c r="EE275" s="105"/>
      <c r="EF275" s="105"/>
      <c r="EG275" s="105"/>
      <c r="EH275" s="105"/>
      <c r="EI275" s="105"/>
      <c r="EJ275" s="105"/>
      <c r="EK275" s="105"/>
      <c r="EL275" s="105"/>
      <c r="EM275" s="105"/>
      <c r="EN275" s="105"/>
      <c r="EO275" s="105"/>
      <c r="EP275" s="105"/>
      <c r="EQ275" s="105"/>
      <c r="ER275" s="105"/>
      <c r="ES275" s="105"/>
      <c r="ET275" s="105"/>
      <c r="EU275" s="105"/>
      <c r="EV275" s="105"/>
      <c r="EW275" s="105"/>
      <c r="EX275" s="105"/>
      <c r="EY275" s="105"/>
      <c r="EZ275" s="105"/>
      <c r="FA275" s="105"/>
      <c r="FB275" s="105"/>
      <c r="FC275" s="105"/>
      <c r="FD275" s="105"/>
      <c r="FE275" s="105"/>
      <c r="FF275" s="105"/>
      <c r="FG275" s="105"/>
      <c r="FH275" s="105"/>
      <c r="FI275" s="105"/>
      <c r="FJ275" s="105"/>
      <c r="FK275" s="105"/>
      <c r="FL275" s="105"/>
    </row>
    <row r="276" spans="11:168">
      <c r="K276" s="105"/>
      <c r="L276" s="105"/>
      <c r="M276" s="105"/>
      <c r="N276" s="105"/>
      <c r="O276" s="105"/>
      <c r="P276" s="105"/>
      <c r="Q276" s="105"/>
      <c r="R276" s="105"/>
      <c r="S276" s="105"/>
      <c r="T276" s="105"/>
      <c r="U276" s="105"/>
      <c r="V276" s="105"/>
      <c r="W276" s="105"/>
      <c r="X276" s="105"/>
      <c r="Y276" s="105"/>
      <c r="Z276" s="105"/>
      <c r="AA276" s="105"/>
      <c r="AB276" s="105"/>
      <c r="AC276" s="105"/>
      <c r="AD276" s="105"/>
      <c r="AE276" s="105"/>
      <c r="AF276" s="105"/>
      <c r="AG276" s="105"/>
      <c r="AH276" s="105"/>
      <c r="AI276" s="105"/>
      <c r="AJ276" s="105"/>
      <c r="AK276" s="105"/>
      <c r="AL276" s="105"/>
      <c r="AM276" s="105"/>
      <c r="AN276" s="105"/>
      <c r="AO276" s="105"/>
      <c r="AP276" s="105"/>
      <c r="AQ276" s="105"/>
      <c r="AR276" s="105"/>
      <c r="AS276" s="105"/>
      <c r="AT276" s="105"/>
      <c r="AU276" s="105"/>
      <c r="AV276" s="105"/>
      <c r="AW276" s="105"/>
      <c r="AX276" s="105"/>
      <c r="AY276" s="105"/>
      <c r="AZ276" s="105"/>
      <c r="BA276" s="105"/>
      <c r="BB276" s="105"/>
      <c r="BC276" s="105"/>
      <c r="BD276" s="105"/>
      <c r="BE276" s="105"/>
      <c r="BF276" s="105"/>
      <c r="BG276" s="105"/>
      <c r="BH276" s="105"/>
      <c r="BI276" s="105"/>
      <c r="BJ276" s="105"/>
      <c r="BK276" s="105"/>
      <c r="BL276" s="105"/>
      <c r="BM276" s="105"/>
      <c r="BN276" s="105"/>
      <c r="BO276" s="105"/>
      <c r="BP276" s="105"/>
      <c r="BQ276" s="105"/>
      <c r="BR276" s="105"/>
      <c r="BS276" s="105"/>
      <c r="BT276" s="105"/>
      <c r="BU276" s="105"/>
      <c r="BV276" s="105"/>
      <c r="BW276" s="105"/>
      <c r="BX276" s="105"/>
      <c r="BY276" s="105"/>
      <c r="BZ276" s="105"/>
      <c r="CA276" s="105"/>
      <c r="CB276" s="105"/>
      <c r="CC276" s="105"/>
      <c r="CD276" s="105"/>
      <c r="CE276" s="105"/>
      <c r="CF276" s="105"/>
      <c r="CG276" s="105"/>
      <c r="CH276" s="105"/>
      <c r="CI276" s="105"/>
      <c r="CJ276" s="105"/>
      <c r="CK276" s="105"/>
      <c r="CL276" s="105"/>
      <c r="CM276" s="105"/>
      <c r="CN276" s="105"/>
      <c r="CO276" s="105"/>
      <c r="CP276" s="105"/>
      <c r="CQ276" s="105"/>
      <c r="CR276" s="105"/>
      <c r="CS276" s="105"/>
      <c r="CT276" s="105"/>
      <c r="CU276" s="105"/>
      <c r="CV276" s="105"/>
      <c r="CW276" s="105"/>
      <c r="CX276" s="105"/>
      <c r="CY276" s="105"/>
      <c r="CZ276" s="105"/>
      <c r="DA276" s="105"/>
      <c r="DB276" s="105"/>
      <c r="DC276" s="105"/>
      <c r="DD276" s="105"/>
      <c r="DE276" s="105"/>
      <c r="DF276" s="105"/>
      <c r="DG276" s="105"/>
      <c r="DH276" s="105"/>
      <c r="DI276" s="105"/>
      <c r="DJ276" s="105"/>
      <c r="DK276" s="105"/>
      <c r="DL276" s="105"/>
      <c r="DM276" s="105"/>
      <c r="DN276" s="105"/>
      <c r="DO276" s="105"/>
      <c r="DP276" s="105"/>
      <c r="DQ276" s="105"/>
      <c r="DR276" s="105"/>
      <c r="DS276" s="105"/>
      <c r="DT276" s="105"/>
      <c r="DU276" s="105"/>
      <c r="DV276" s="105"/>
      <c r="DW276" s="105"/>
      <c r="DX276" s="105"/>
      <c r="DY276" s="105"/>
      <c r="DZ276" s="105"/>
      <c r="EA276" s="105"/>
      <c r="EB276" s="105"/>
      <c r="EC276" s="105"/>
      <c r="ED276" s="105"/>
      <c r="EE276" s="105"/>
      <c r="EF276" s="105"/>
      <c r="EG276" s="105"/>
      <c r="EH276" s="105"/>
      <c r="EI276" s="105"/>
      <c r="EJ276" s="105"/>
      <c r="EK276" s="105"/>
      <c r="EL276" s="105"/>
      <c r="EM276" s="105"/>
      <c r="EN276" s="105"/>
      <c r="EO276" s="105"/>
      <c r="EP276" s="105"/>
      <c r="EQ276" s="105"/>
      <c r="ER276" s="105"/>
      <c r="ES276" s="105"/>
      <c r="ET276" s="105"/>
      <c r="EU276" s="105"/>
      <c r="EV276" s="105"/>
      <c r="EW276" s="105"/>
      <c r="EX276" s="105"/>
      <c r="EY276" s="105"/>
      <c r="EZ276" s="105"/>
      <c r="FA276" s="105"/>
      <c r="FB276" s="105"/>
      <c r="FC276" s="105"/>
      <c r="FD276" s="105"/>
      <c r="FE276" s="105"/>
      <c r="FF276" s="105"/>
      <c r="FG276" s="105"/>
      <c r="FH276" s="105"/>
      <c r="FI276" s="105"/>
      <c r="FJ276" s="105"/>
      <c r="FK276" s="105"/>
      <c r="FL276" s="105"/>
    </row>
    <row r="277" spans="11:168">
      <c r="K277" s="105"/>
      <c r="L277" s="105"/>
      <c r="M277" s="105"/>
      <c r="N277" s="105"/>
      <c r="O277" s="105"/>
      <c r="P277" s="105"/>
      <c r="Q277" s="105"/>
      <c r="R277" s="105"/>
      <c r="S277" s="105"/>
      <c r="T277" s="105"/>
      <c r="U277" s="105"/>
      <c r="V277" s="105"/>
      <c r="W277" s="105"/>
      <c r="X277" s="105"/>
      <c r="Y277" s="105"/>
      <c r="Z277" s="105"/>
      <c r="AA277" s="105"/>
      <c r="AB277" s="105"/>
      <c r="AC277" s="105"/>
      <c r="AD277" s="105"/>
      <c r="AE277" s="105"/>
      <c r="AF277" s="105"/>
      <c r="AG277" s="105"/>
      <c r="AH277" s="105"/>
      <c r="AI277" s="105"/>
      <c r="AJ277" s="105"/>
      <c r="AK277" s="105"/>
      <c r="AL277" s="105"/>
      <c r="AM277" s="105"/>
      <c r="AN277" s="105"/>
      <c r="AO277" s="105"/>
      <c r="AP277" s="105"/>
      <c r="AQ277" s="105"/>
      <c r="AR277" s="105"/>
      <c r="AS277" s="105"/>
      <c r="AT277" s="105"/>
      <c r="AU277" s="105"/>
      <c r="AV277" s="105"/>
      <c r="AW277" s="105"/>
      <c r="AX277" s="105"/>
      <c r="AY277" s="105"/>
      <c r="AZ277" s="105"/>
      <c r="BA277" s="105"/>
      <c r="BB277" s="105"/>
      <c r="BC277" s="105"/>
      <c r="BD277" s="105"/>
      <c r="BE277" s="105"/>
      <c r="BF277" s="105"/>
      <c r="BG277" s="105"/>
      <c r="BH277" s="105"/>
      <c r="BI277" s="105"/>
      <c r="BJ277" s="105"/>
      <c r="BK277" s="105"/>
      <c r="BL277" s="105"/>
      <c r="BM277" s="105"/>
      <c r="BN277" s="105"/>
      <c r="BO277" s="105"/>
      <c r="BP277" s="105"/>
      <c r="BQ277" s="105"/>
      <c r="BR277" s="105"/>
      <c r="BS277" s="105"/>
      <c r="BT277" s="105"/>
      <c r="BU277" s="105"/>
      <c r="BV277" s="105"/>
      <c r="BW277" s="105"/>
      <c r="BX277" s="105"/>
      <c r="BY277" s="105"/>
      <c r="BZ277" s="105"/>
      <c r="CA277" s="105"/>
      <c r="CB277" s="105"/>
      <c r="CC277" s="105"/>
      <c r="CD277" s="105"/>
      <c r="CE277" s="105"/>
      <c r="CF277" s="105"/>
      <c r="CG277" s="105"/>
      <c r="CH277" s="105"/>
      <c r="CI277" s="105"/>
      <c r="CJ277" s="105"/>
      <c r="CK277" s="105"/>
      <c r="CL277" s="105"/>
      <c r="CM277" s="105"/>
      <c r="CN277" s="105"/>
      <c r="CO277" s="105"/>
      <c r="CP277" s="105"/>
      <c r="CQ277" s="105"/>
      <c r="CR277" s="105"/>
      <c r="CS277" s="105"/>
      <c r="CT277" s="105"/>
      <c r="CU277" s="105"/>
      <c r="CV277" s="105"/>
      <c r="CW277" s="105"/>
      <c r="CX277" s="105"/>
      <c r="CY277" s="105"/>
      <c r="CZ277" s="105"/>
      <c r="DA277" s="105"/>
      <c r="DB277" s="105"/>
      <c r="DC277" s="105"/>
      <c r="DD277" s="105"/>
      <c r="DE277" s="105"/>
      <c r="DF277" s="105"/>
      <c r="DG277" s="105"/>
      <c r="DH277" s="105"/>
      <c r="DI277" s="105"/>
      <c r="DJ277" s="105"/>
      <c r="DK277" s="105"/>
      <c r="DL277" s="105"/>
      <c r="DM277" s="105"/>
      <c r="DN277" s="105"/>
      <c r="DO277" s="105"/>
      <c r="DP277" s="105"/>
      <c r="DQ277" s="105"/>
      <c r="DR277" s="105"/>
      <c r="DS277" s="105"/>
      <c r="DT277" s="105"/>
      <c r="DU277" s="105"/>
      <c r="DV277" s="105"/>
      <c r="DW277" s="105"/>
      <c r="DX277" s="105"/>
      <c r="DY277" s="105"/>
      <c r="DZ277" s="105"/>
      <c r="EA277" s="105"/>
      <c r="EB277" s="105"/>
      <c r="EC277" s="105"/>
      <c r="ED277" s="105"/>
      <c r="EE277" s="105"/>
      <c r="EF277" s="105"/>
      <c r="EG277" s="105"/>
      <c r="EH277" s="105"/>
      <c r="EI277" s="105"/>
      <c r="EJ277" s="105"/>
      <c r="EK277" s="105"/>
      <c r="EL277" s="105"/>
      <c r="EM277" s="105"/>
      <c r="EN277" s="105"/>
      <c r="EO277" s="105"/>
      <c r="EP277" s="105"/>
      <c r="EQ277" s="105"/>
      <c r="ER277" s="105"/>
      <c r="ES277" s="105"/>
      <c r="ET277" s="105"/>
      <c r="EU277" s="105"/>
      <c r="EV277" s="105"/>
      <c r="EW277" s="105"/>
      <c r="EX277" s="105"/>
      <c r="EY277" s="105"/>
      <c r="EZ277" s="105"/>
      <c r="FA277" s="105"/>
      <c r="FB277" s="105"/>
      <c r="FC277" s="105"/>
      <c r="FD277" s="105"/>
      <c r="FE277" s="105"/>
      <c r="FF277" s="105"/>
      <c r="FG277" s="105"/>
      <c r="FH277" s="105"/>
      <c r="FI277" s="105"/>
      <c r="FJ277" s="105"/>
      <c r="FK277" s="105"/>
      <c r="FL277" s="105"/>
    </row>
    <row r="278" spans="11:168">
      <c r="K278" s="105"/>
      <c r="L278" s="105"/>
      <c r="M278" s="105"/>
      <c r="N278" s="105"/>
      <c r="O278" s="105"/>
      <c r="P278" s="105"/>
      <c r="Q278" s="105"/>
      <c r="R278" s="105"/>
      <c r="S278" s="105"/>
      <c r="T278" s="105"/>
      <c r="U278" s="105"/>
      <c r="V278" s="105"/>
      <c r="W278" s="105"/>
      <c r="X278" s="105"/>
      <c r="Y278" s="105"/>
      <c r="Z278" s="105"/>
      <c r="AA278" s="105"/>
      <c r="AB278" s="105"/>
      <c r="AC278" s="105"/>
      <c r="AD278" s="105"/>
      <c r="AE278" s="105"/>
      <c r="AF278" s="105"/>
      <c r="AG278" s="105"/>
      <c r="AH278" s="105"/>
      <c r="AI278" s="105"/>
      <c r="AJ278" s="105"/>
      <c r="AK278" s="105"/>
      <c r="AL278" s="105"/>
      <c r="AM278" s="105"/>
      <c r="AN278" s="105"/>
      <c r="AO278" s="105"/>
      <c r="AP278" s="105"/>
      <c r="AQ278" s="105"/>
      <c r="AR278" s="105"/>
      <c r="AS278" s="105"/>
      <c r="AT278" s="105"/>
      <c r="AU278" s="105"/>
      <c r="AV278" s="105"/>
      <c r="AW278" s="105"/>
      <c r="AX278" s="105"/>
      <c r="AY278" s="105"/>
      <c r="AZ278" s="105"/>
      <c r="BA278" s="105"/>
      <c r="BB278" s="105"/>
      <c r="BC278" s="105"/>
      <c r="BD278" s="105"/>
      <c r="BE278" s="105"/>
      <c r="BF278" s="105"/>
      <c r="BG278" s="105"/>
      <c r="BH278" s="105"/>
      <c r="BI278" s="105"/>
      <c r="BJ278" s="105"/>
      <c r="BK278" s="105"/>
      <c r="BL278" s="105"/>
      <c r="BM278" s="105"/>
      <c r="BN278" s="105"/>
      <c r="BO278" s="105"/>
      <c r="BP278" s="105"/>
      <c r="BQ278" s="105"/>
      <c r="BR278" s="105"/>
      <c r="BS278" s="105"/>
      <c r="BT278" s="105"/>
      <c r="BU278" s="105"/>
      <c r="BV278" s="105"/>
      <c r="BW278" s="105"/>
      <c r="BX278" s="105"/>
      <c r="BY278" s="105"/>
      <c r="BZ278" s="105"/>
      <c r="CA278" s="105"/>
      <c r="CB278" s="105"/>
      <c r="CC278" s="105"/>
      <c r="CD278" s="105"/>
      <c r="CE278" s="105"/>
      <c r="CF278" s="105"/>
      <c r="CG278" s="105"/>
      <c r="CH278" s="105"/>
      <c r="CI278" s="105"/>
      <c r="CJ278" s="105"/>
      <c r="CK278" s="105"/>
      <c r="CL278" s="105"/>
      <c r="CM278" s="105"/>
      <c r="CN278" s="105"/>
      <c r="CO278" s="105"/>
      <c r="CP278" s="105"/>
      <c r="CQ278" s="105"/>
      <c r="CR278" s="105"/>
      <c r="CS278" s="105"/>
      <c r="CT278" s="105"/>
      <c r="CU278" s="105"/>
      <c r="CV278" s="105"/>
      <c r="CW278" s="105"/>
      <c r="CX278" s="105"/>
      <c r="CY278" s="105"/>
      <c r="CZ278" s="105"/>
      <c r="DA278" s="105"/>
      <c r="DB278" s="105"/>
      <c r="DC278" s="105"/>
      <c r="DD278" s="105"/>
      <c r="DE278" s="105"/>
      <c r="DF278" s="105"/>
      <c r="DG278" s="105"/>
      <c r="DH278" s="105"/>
      <c r="DI278" s="105"/>
      <c r="DJ278" s="105"/>
      <c r="DK278" s="105"/>
      <c r="DL278" s="105"/>
      <c r="DM278" s="105"/>
      <c r="DN278" s="105"/>
      <c r="DO278" s="105"/>
      <c r="DP278" s="105"/>
      <c r="DQ278" s="105"/>
      <c r="DR278" s="105"/>
      <c r="DS278" s="105"/>
      <c r="DT278" s="105"/>
      <c r="DU278" s="105"/>
      <c r="DV278" s="105"/>
      <c r="DW278" s="105"/>
      <c r="DX278" s="105"/>
      <c r="DY278" s="105"/>
      <c r="DZ278" s="105"/>
      <c r="EA278" s="105"/>
      <c r="EB278" s="105"/>
      <c r="EC278" s="105"/>
      <c r="ED278" s="105"/>
      <c r="EE278" s="105"/>
      <c r="EF278" s="105"/>
      <c r="EG278" s="105"/>
      <c r="EH278" s="105"/>
      <c r="EI278" s="105"/>
      <c r="EJ278" s="105"/>
      <c r="EK278" s="105"/>
      <c r="EL278" s="105"/>
      <c r="EM278" s="105"/>
      <c r="EN278" s="105"/>
      <c r="EO278" s="105"/>
      <c r="EP278" s="105"/>
      <c r="EQ278" s="105"/>
      <c r="ER278" s="105"/>
      <c r="ES278" s="105"/>
      <c r="ET278" s="105"/>
      <c r="EU278" s="105"/>
      <c r="EV278" s="105"/>
      <c r="EW278" s="105"/>
      <c r="EX278" s="105"/>
      <c r="EY278" s="105"/>
      <c r="EZ278" s="105"/>
      <c r="FA278" s="105"/>
      <c r="FB278" s="105"/>
      <c r="FC278" s="105"/>
      <c r="FD278" s="105"/>
      <c r="FE278" s="105"/>
      <c r="FF278" s="105"/>
      <c r="FG278" s="105"/>
      <c r="FH278" s="105"/>
      <c r="FI278" s="105"/>
      <c r="FJ278" s="105"/>
      <c r="FK278" s="105"/>
      <c r="FL278" s="105"/>
    </row>
    <row r="279" spans="11:168">
      <c r="K279" s="105"/>
      <c r="L279" s="105"/>
      <c r="M279" s="105"/>
      <c r="N279" s="105"/>
      <c r="O279" s="105"/>
      <c r="P279" s="105"/>
      <c r="Q279" s="105"/>
      <c r="R279" s="105"/>
      <c r="S279" s="105"/>
      <c r="T279" s="105"/>
      <c r="U279" s="105"/>
      <c r="V279" s="105"/>
      <c r="W279" s="105"/>
      <c r="X279" s="105"/>
      <c r="Y279" s="105"/>
      <c r="Z279" s="105"/>
      <c r="AA279" s="105"/>
      <c r="AB279" s="105"/>
      <c r="AC279" s="105"/>
      <c r="AD279" s="105"/>
      <c r="AE279" s="105"/>
      <c r="AF279" s="105"/>
      <c r="AG279" s="105"/>
      <c r="AH279" s="105"/>
      <c r="AI279" s="105"/>
      <c r="AJ279" s="105"/>
      <c r="AK279" s="105"/>
      <c r="AL279" s="105"/>
      <c r="AM279" s="105"/>
      <c r="AN279" s="105"/>
      <c r="AO279" s="105"/>
      <c r="AP279" s="105"/>
      <c r="AQ279" s="105"/>
      <c r="AR279" s="105"/>
      <c r="AS279" s="105"/>
      <c r="AT279" s="105"/>
      <c r="AU279" s="105"/>
      <c r="AV279" s="105"/>
      <c r="AW279" s="105"/>
      <c r="AX279" s="105"/>
      <c r="AY279" s="105"/>
      <c r="AZ279" s="105"/>
      <c r="BA279" s="105"/>
      <c r="BB279" s="105"/>
      <c r="BC279" s="105"/>
      <c r="BD279" s="105"/>
      <c r="BE279" s="105"/>
      <c r="BF279" s="105"/>
      <c r="BG279" s="105"/>
      <c r="BH279" s="105"/>
      <c r="BI279" s="105"/>
      <c r="BJ279" s="105"/>
      <c r="BK279" s="105"/>
      <c r="BL279" s="105"/>
      <c r="BM279" s="105"/>
      <c r="BN279" s="105"/>
      <c r="BO279" s="105"/>
      <c r="BP279" s="105"/>
      <c r="BQ279" s="105"/>
      <c r="BR279" s="105"/>
      <c r="BS279" s="105"/>
      <c r="BT279" s="105"/>
      <c r="BU279" s="105"/>
      <c r="BV279" s="105"/>
      <c r="BW279" s="105"/>
      <c r="BX279" s="105"/>
      <c r="BY279" s="105"/>
      <c r="BZ279" s="105"/>
      <c r="CA279" s="105"/>
      <c r="CB279" s="105"/>
      <c r="CC279" s="105"/>
      <c r="CD279" s="105"/>
      <c r="CE279" s="105"/>
      <c r="CF279" s="105"/>
      <c r="CG279" s="105"/>
      <c r="CH279" s="105"/>
      <c r="CI279" s="105"/>
      <c r="CJ279" s="105"/>
      <c r="CK279" s="105"/>
      <c r="CL279" s="105"/>
      <c r="CM279" s="105"/>
      <c r="CN279" s="105"/>
      <c r="CO279" s="105"/>
      <c r="CP279" s="105"/>
      <c r="CQ279" s="105"/>
      <c r="CR279" s="105"/>
      <c r="CS279" s="105"/>
      <c r="CT279" s="105"/>
      <c r="CU279" s="105"/>
      <c r="CV279" s="105"/>
      <c r="CW279" s="105"/>
      <c r="CX279" s="105"/>
      <c r="CY279" s="105"/>
      <c r="CZ279" s="105"/>
      <c r="DA279" s="105"/>
      <c r="DB279" s="105"/>
      <c r="DC279" s="105"/>
      <c r="DD279" s="105"/>
      <c r="DE279" s="105"/>
      <c r="DF279" s="105"/>
      <c r="DG279" s="105"/>
      <c r="DH279" s="105"/>
      <c r="DI279" s="105"/>
      <c r="DJ279" s="105"/>
      <c r="DK279" s="105"/>
      <c r="DL279" s="105"/>
      <c r="DM279" s="105"/>
      <c r="DN279" s="105"/>
      <c r="DO279" s="105"/>
      <c r="DP279" s="105"/>
      <c r="DQ279" s="105"/>
      <c r="DR279" s="105"/>
      <c r="DS279" s="105"/>
      <c r="DT279" s="105"/>
      <c r="DU279" s="105"/>
      <c r="DV279" s="105"/>
      <c r="DW279" s="105"/>
      <c r="DX279" s="105"/>
      <c r="DY279" s="105"/>
      <c r="DZ279" s="105"/>
      <c r="EA279" s="105"/>
      <c r="EB279" s="105"/>
      <c r="EC279" s="105"/>
      <c r="ED279" s="105"/>
      <c r="EE279" s="105"/>
      <c r="EF279" s="105"/>
      <c r="EG279" s="105"/>
      <c r="EH279" s="105"/>
      <c r="EI279" s="105"/>
      <c r="EJ279" s="105"/>
      <c r="EK279" s="105"/>
      <c r="EL279" s="105"/>
      <c r="EM279" s="105"/>
      <c r="EN279" s="105"/>
      <c r="EO279" s="105"/>
      <c r="EP279" s="105"/>
      <c r="EQ279" s="105"/>
      <c r="ER279" s="105"/>
      <c r="ES279" s="105"/>
      <c r="ET279" s="105"/>
      <c r="EU279" s="105"/>
      <c r="EV279" s="105"/>
      <c r="EW279" s="105"/>
      <c r="EX279" s="105"/>
      <c r="EY279" s="105"/>
      <c r="EZ279" s="105"/>
      <c r="FA279" s="105"/>
      <c r="FB279" s="105"/>
      <c r="FC279" s="105"/>
      <c r="FD279" s="105"/>
      <c r="FE279" s="105"/>
      <c r="FF279" s="105"/>
      <c r="FG279" s="105"/>
      <c r="FH279" s="105"/>
      <c r="FI279" s="105"/>
      <c r="FJ279" s="105"/>
      <c r="FK279" s="105"/>
      <c r="FL279" s="105"/>
    </row>
    <row r="280" spans="11:168">
      <c r="K280" s="105"/>
      <c r="L280" s="105"/>
      <c r="M280" s="105"/>
      <c r="N280" s="105"/>
      <c r="O280" s="105"/>
      <c r="P280" s="105"/>
      <c r="Q280" s="105"/>
      <c r="R280" s="105"/>
      <c r="S280" s="105"/>
      <c r="T280" s="105"/>
      <c r="U280" s="105"/>
      <c r="V280" s="105"/>
      <c r="W280" s="105"/>
      <c r="X280" s="105"/>
      <c r="Y280" s="105"/>
      <c r="Z280" s="105"/>
      <c r="AA280" s="105"/>
      <c r="AB280" s="105"/>
      <c r="AC280" s="105"/>
      <c r="AD280" s="105"/>
      <c r="AE280" s="105"/>
      <c r="AF280" s="105"/>
      <c r="AG280" s="105"/>
      <c r="AH280" s="105"/>
      <c r="AI280" s="105"/>
      <c r="AJ280" s="105"/>
      <c r="AK280" s="105"/>
      <c r="AL280" s="105"/>
      <c r="AM280" s="105"/>
      <c r="AN280" s="105"/>
      <c r="AO280" s="105"/>
      <c r="AP280" s="105"/>
      <c r="AQ280" s="105"/>
      <c r="AR280" s="105"/>
      <c r="AS280" s="105"/>
      <c r="AT280" s="105"/>
      <c r="AU280" s="105"/>
      <c r="AV280" s="105"/>
      <c r="AW280" s="105"/>
      <c r="AX280" s="105"/>
      <c r="AY280" s="105"/>
      <c r="AZ280" s="105"/>
      <c r="BA280" s="105"/>
      <c r="BB280" s="105"/>
      <c r="BC280" s="105"/>
      <c r="BD280" s="105"/>
      <c r="BE280" s="105"/>
      <c r="BF280" s="105"/>
      <c r="BG280" s="105"/>
      <c r="BH280" s="105"/>
      <c r="BI280" s="105"/>
      <c r="BJ280" s="105"/>
      <c r="BK280" s="105"/>
      <c r="BL280" s="105"/>
      <c r="BM280" s="105"/>
      <c r="BN280" s="105"/>
      <c r="BO280" s="105"/>
      <c r="BP280" s="105"/>
      <c r="BQ280" s="105"/>
      <c r="BR280" s="105"/>
      <c r="BS280" s="105"/>
      <c r="BT280" s="105"/>
      <c r="BU280" s="105"/>
      <c r="BV280" s="105"/>
      <c r="BW280" s="105"/>
      <c r="BX280" s="105"/>
      <c r="BY280" s="105"/>
      <c r="BZ280" s="105"/>
      <c r="CA280" s="105"/>
      <c r="CB280" s="105"/>
      <c r="CC280" s="105"/>
      <c r="CD280" s="105"/>
      <c r="CE280" s="105"/>
      <c r="CF280" s="105"/>
      <c r="CG280" s="105"/>
      <c r="CH280" s="105"/>
      <c r="CI280" s="105"/>
      <c r="CJ280" s="105"/>
      <c r="CK280" s="105"/>
      <c r="CL280" s="105"/>
      <c r="CM280" s="105"/>
      <c r="CN280" s="105"/>
      <c r="CO280" s="105"/>
      <c r="CP280" s="105"/>
      <c r="CQ280" s="105"/>
      <c r="CR280" s="105"/>
      <c r="CS280" s="105"/>
      <c r="CT280" s="105"/>
      <c r="CU280" s="105"/>
      <c r="CV280" s="105"/>
      <c r="CW280" s="105"/>
      <c r="CX280" s="105"/>
      <c r="CY280" s="105"/>
      <c r="CZ280" s="105"/>
      <c r="DA280" s="105"/>
      <c r="DB280" s="105"/>
      <c r="DC280" s="105"/>
      <c r="DD280" s="105"/>
      <c r="DE280" s="105"/>
      <c r="DF280" s="105"/>
      <c r="DG280" s="105"/>
      <c r="DH280" s="105"/>
      <c r="DI280" s="105"/>
      <c r="DJ280" s="105"/>
      <c r="DK280" s="105"/>
      <c r="DL280" s="105"/>
      <c r="DM280" s="105"/>
      <c r="DN280" s="105"/>
      <c r="DO280" s="105"/>
      <c r="DP280" s="105"/>
      <c r="DQ280" s="105"/>
      <c r="DR280" s="105"/>
      <c r="DS280" s="105"/>
      <c r="DT280" s="105"/>
      <c r="DU280" s="105"/>
      <c r="DV280" s="105"/>
      <c r="DW280" s="105"/>
      <c r="DX280" s="105"/>
      <c r="DY280" s="105"/>
      <c r="DZ280" s="105"/>
      <c r="EA280" s="105"/>
      <c r="EB280" s="105"/>
      <c r="EC280" s="105"/>
      <c r="ED280" s="105"/>
      <c r="EE280" s="105"/>
      <c r="EF280" s="105"/>
      <c r="EG280" s="105"/>
      <c r="EH280" s="105"/>
      <c r="EI280" s="105"/>
      <c r="EJ280" s="105"/>
      <c r="EK280" s="105"/>
      <c r="EL280" s="105"/>
      <c r="EM280" s="105"/>
      <c r="EN280" s="105"/>
      <c r="EO280" s="105"/>
      <c r="EP280" s="105"/>
      <c r="EQ280" s="105"/>
      <c r="ER280" s="105"/>
      <c r="ES280" s="105"/>
      <c r="ET280" s="105"/>
      <c r="EU280" s="105"/>
      <c r="EV280" s="105"/>
      <c r="EW280" s="105"/>
      <c r="EX280" s="105"/>
      <c r="EY280" s="105"/>
      <c r="EZ280" s="105"/>
      <c r="FA280" s="105"/>
      <c r="FB280" s="105"/>
      <c r="FC280" s="105"/>
      <c r="FD280" s="105"/>
      <c r="FE280" s="105"/>
      <c r="FF280" s="105"/>
      <c r="FG280" s="105"/>
      <c r="FH280" s="105"/>
      <c r="FI280" s="105"/>
      <c r="FJ280" s="105"/>
      <c r="FK280" s="105"/>
      <c r="FL280" s="105"/>
    </row>
    <row r="281" spans="11:168">
      <c r="K281" s="105"/>
      <c r="L281" s="105"/>
      <c r="M281" s="105"/>
      <c r="N281" s="105"/>
      <c r="O281" s="105"/>
      <c r="P281" s="105"/>
      <c r="Q281" s="105"/>
      <c r="R281" s="105"/>
      <c r="S281" s="105"/>
      <c r="T281" s="105"/>
      <c r="U281" s="105"/>
      <c r="V281" s="105"/>
      <c r="W281" s="105"/>
      <c r="X281" s="105"/>
      <c r="Y281" s="105"/>
      <c r="Z281" s="105"/>
      <c r="AA281" s="105"/>
      <c r="AB281" s="105"/>
      <c r="AC281" s="105"/>
      <c r="AD281" s="105"/>
      <c r="AE281" s="105"/>
      <c r="AF281" s="105"/>
      <c r="AG281" s="105"/>
      <c r="AH281" s="105"/>
      <c r="AI281" s="105"/>
      <c r="AJ281" s="105"/>
      <c r="AK281" s="105"/>
      <c r="AL281" s="105"/>
      <c r="AM281" s="105"/>
      <c r="AN281" s="105"/>
      <c r="AO281" s="105"/>
      <c r="AP281" s="105"/>
      <c r="AQ281" s="105"/>
      <c r="AR281" s="105"/>
      <c r="AS281" s="105"/>
      <c r="AT281" s="105"/>
      <c r="AU281" s="105"/>
      <c r="AV281" s="105"/>
      <c r="AW281" s="105"/>
      <c r="AX281" s="105"/>
      <c r="AY281" s="105"/>
      <c r="AZ281" s="105"/>
      <c r="BA281" s="105"/>
      <c r="BB281" s="105"/>
      <c r="BC281" s="105"/>
      <c r="BD281" s="105"/>
      <c r="BE281" s="105"/>
      <c r="BF281" s="105"/>
      <c r="BG281" s="105"/>
      <c r="BH281" s="105"/>
      <c r="BI281" s="105"/>
      <c r="BJ281" s="105"/>
      <c r="BK281" s="105"/>
      <c r="BL281" s="105"/>
      <c r="BM281" s="105"/>
      <c r="BN281" s="105"/>
      <c r="BO281" s="105"/>
      <c r="BP281" s="105"/>
      <c r="BQ281" s="105"/>
      <c r="BR281" s="105"/>
      <c r="BS281" s="105"/>
      <c r="BT281" s="105"/>
      <c r="BU281" s="105"/>
      <c r="BV281" s="105"/>
      <c r="BW281" s="105"/>
      <c r="BX281" s="105"/>
      <c r="BY281" s="105"/>
      <c r="BZ281" s="105"/>
      <c r="CA281" s="105"/>
      <c r="CB281" s="105"/>
      <c r="CC281" s="105"/>
      <c r="CD281" s="105"/>
      <c r="CE281" s="105"/>
      <c r="CF281" s="105"/>
      <c r="CG281" s="105"/>
      <c r="CH281" s="105"/>
      <c r="CI281" s="105"/>
      <c r="CJ281" s="105"/>
      <c r="CK281" s="105"/>
      <c r="CL281" s="105"/>
      <c r="CM281" s="105"/>
      <c r="CN281" s="105"/>
      <c r="CO281" s="105"/>
      <c r="CP281" s="105"/>
      <c r="CQ281" s="105"/>
      <c r="CR281" s="105"/>
      <c r="CS281" s="105"/>
      <c r="CT281" s="105"/>
      <c r="CU281" s="105"/>
      <c r="CV281" s="105"/>
      <c r="CW281" s="105"/>
      <c r="CX281" s="105"/>
      <c r="CY281" s="105"/>
      <c r="CZ281" s="105"/>
      <c r="DA281" s="105"/>
      <c r="DB281" s="105"/>
      <c r="DC281" s="105"/>
      <c r="DD281" s="105"/>
      <c r="DE281" s="105"/>
      <c r="DF281" s="105"/>
      <c r="DG281" s="105"/>
      <c r="DH281" s="105"/>
      <c r="DI281" s="105"/>
      <c r="DJ281" s="105"/>
      <c r="DK281" s="105"/>
      <c r="DL281" s="105"/>
      <c r="DM281" s="105"/>
      <c r="DN281" s="105"/>
      <c r="DO281" s="105"/>
      <c r="DP281" s="105"/>
      <c r="DQ281" s="105"/>
      <c r="DR281" s="105"/>
      <c r="DS281" s="105"/>
      <c r="DT281" s="105"/>
      <c r="DU281" s="105"/>
      <c r="DV281" s="105"/>
      <c r="DW281" s="105"/>
      <c r="DX281" s="105"/>
      <c r="DY281" s="105"/>
      <c r="DZ281" s="105"/>
      <c r="EA281" s="105"/>
      <c r="EB281" s="105"/>
      <c r="EC281" s="105"/>
      <c r="ED281" s="105"/>
      <c r="EE281" s="105"/>
      <c r="EF281" s="105"/>
      <c r="EG281" s="105"/>
      <c r="EH281" s="105"/>
      <c r="EI281" s="105"/>
      <c r="EJ281" s="105"/>
      <c r="EK281" s="105"/>
      <c r="EL281" s="105"/>
      <c r="EM281" s="105"/>
      <c r="EN281" s="105"/>
      <c r="EO281" s="105"/>
      <c r="EP281" s="105"/>
      <c r="EQ281" s="105"/>
      <c r="ER281" s="105"/>
      <c r="ES281" s="105"/>
      <c r="ET281" s="105"/>
      <c r="EU281" s="105"/>
      <c r="EV281" s="105"/>
      <c r="EW281" s="105"/>
      <c r="EX281" s="105"/>
      <c r="EY281" s="105"/>
      <c r="EZ281" s="105"/>
      <c r="FA281" s="105"/>
      <c r="FB281" s="105"/>
      <c r="FC281" s="105"/>
      <c r="FD281" s="105"/>
      <c r="FE281" s="105"/>
      <c r="FF281" s="105"/>
      <c r="FG281" s="105"/>
      <c r="FH281" s="105"/>
      <c r="FI281" s="105"/>
      <c r="FJ281" s="105"/>
      <c r="FK281" s="105"/>
      <c r="FL281" s="105"/>
    </row>
    <row r="282" spans="11:168">
      <c r="K282" s="105"/>
      <c r="L282" s="105"/>
      <c r="M282" s="105"/>
      <c r="N282" s="105"/>
      <c r="O282" s="105"/>
      <c r="P282" s="105"/>
      <c r="Q282" s="105"/>
      <c r="R282" s="105"/>
      <c r="S282" s="105"/>
      <c r="T282" s="105"/>
      <c r="U282" s="105"/>
      <c r="V282" s="105"/>
      <c r="W282" s="105"/>
      <c r="X282" s="105"/>
      <c r="Y282" s="105"/>
      <c r="Z282" s="105"/>
      <c r="AA282" s="105"/>
      <c r="AB282" s="105"/>
      <c r="AC282" s="105"/>
      <c r="AD282" s="105"/>
      <c r="AE282" s="105"/>
      <c r="AF282" s="105"/>
      <c r="AG282" s="105"/>
      <c r="AH282" s="105"/>
      <c r="AI282" s="105"/>
      <c r="AJ282" s="105"/>
      <c r="AK282" s="105"/>
      <c r="AL282" s="105"/>
      <c r="AM282" s="105"/>
      <c r="AN282" s="105"/>
      <c r="AO282" s="105"/>
      <c r="AP282" s="105"/>
      <c r="AQ282" s="105"/>
      <c r="AR282" s="105"/>
      <c r="AS282" s="105"/>
      <c r="AT282" s="105"/>
      <c r="AU282" s="105"/>
      <c r="AV282" s="105"/>
      <c r="AW282" s="105"/>
      <c r="AX282" s="105"/>
      <c r="AY282" s="105"/>
      <c r="AZ282" s="105"/>
      <c r="BA282" s="105"/>
      <c r="BB282" s="105"/>
      <c r="BC282" s="105"/>
      <c r="BD282" s="105"/>
      <c r="BE282" s="105"/>
      <c r="BF282" s="105"/>
      <c r="BG282" s="105"/>
      <c r="BH282" s="105"/>
      <c r="BI282" s="105"/>
      <c r="BJ282" s="105"/>
      <c r="BK282" s="105"/>
      <c r="BL282" s="105"/>
      <c r="BM282" s="105"/>
      <c r="BN282" s="105"/>
      <c r="BO282" s="105"/>
      <c r="BP282" s="105"/>
      <c r="BQ282" s="105"/>
      <c r="BR282" s="105"/>
      <c r="BS282" s="105"/>
      <c r="BT282" s="105"/>
      <c r="BU282" s="105"/>
      <c r="BV282" s="105"/>
      <c r="BW282" s="105"/>
      <c r="BX282" s="105"/>
      <c r="BY282" s="105"/>
      <c r="BZ282" s="105"/>
      <c r="CA282" s="105"/>
      <c r="CB282" s="105"/>
      <c r="CC282" s="105"/>
      <c r="CD282" s="105"/>
      <c r="CE282" s="105"/>
      <c r="CF282" s="105"/>
      <c r="CG282" s="105"/>
      <c r="CH282" s="105"/>
      <c r="CI282" s="105"/>
      <c r="CJ282" s="105"/>
      <c r="CK282" s="105"/>
      <c r="CL282" s="105"/>
      <c r="CM282" s="105"/>
      <c r="CN282" s="105"/>
      <c r="CO282" s="105"/>
      <c r="CP282" s="105"/>
      <c r="CQ282" s="105"/>
      <c r="CR282" s="105"/>
      <c r="CS282" s="105"/>
      <c r="CT282" s="105"/>
      <c r="CU282" s="105"/>
      <c r="CV282" s="105"/>
      <c r="CW282" s="105"/>
      <c r="CX282" s="105"/>
      <c r="CY282" s="105"/>
      <c r="CZ282" s="105"/>
      <c r="DA282" s="105"/>
      <c r="DB282" s="105"/>
      <c r="DC282" s="105"/>
      <c r="DD282" s="105"/>
      <c r="DE282" s="105"/>
      <c r="DF282" s="105"/>
      <c r="DG282" s="105"/>
      <c r="DH282" s="105"/>
      <c r="DI282" s="105"/>
      <c r="DJ282" s="105"/>
      <c r="DK282" s="105"/>
      <c r="DL282" s="105"/>
      <c r="DM282" s="105"/>
      <c r="DN282" s="105"/>
      <c r="DO282" s="105"/>
      <c r="DP282" s="105"/>
      <c r="DQ282" s="105"/>
      <c r="DR282" s="105"/>
      <c r="DS282" s="105"/>
      <c r="DT282" s="105"/>
      <c r="DU282" s="105"/>
      <c r="DV282" s="105"/>
      <c r="DW282" s="105"/>
      <c r="DX282" s="105"/>
      <c r="DY282" s="105"/>
      <c r="DZ282" s="105"/>
      <c r="EA282" s="105"/>
      <c r="EB282" s="105"/>
      <c r="EC282" s="105"/>
      <c r="ED282" s="105"/>
      <c r="EE282" s="105"/>
      <c r="EF282" s="105"/>
      <c r="EG282" s="105"/>
      <c r="EH282" s="105"/>
      <c r="EI282" s="105"/>
      <c r="EJ282" s="105"/>
      <c r="EK282" s="105"/>
      <c r="EL282" s="105"/>
      <c r="EM282" s="105"/>
      <c r="EN282" s="105"/>
      <c r="EO282" s="105"/>
      <c r="EP282" s="105"/>
      <c r="EQ282" s="105"/>
      <c r="ER282" s="105"/>
      <c r="ES282" s="105"/>
      <c r="ET282" s="105"/>
      <c r="EU282" s="105"/>
      <c r="EV282" s="105"/>
      <c r="EW282" s="105"/>
      <c r="EX282" s="105"/>
      <c r="EY282" s="105"/>
      <c r="EZ282" s="105"/>
      <c r="FA282" s="105"/>
      <c r="FB282" s="105"/>
      <c r="FC282" s="105"/>
      <c r="FD282" s="105"/>
      <c r="FE282" s="105"/>
      <c r="FF282" s="105"/>
      <c r="FG282" s="105"/>
      <c r="FH282" s="105"/>
      <c r="FI282" s="105"/>
      <c r="FJ282" s="105"/>
      <c r="FK282" s="105"/>
      <c r="FL282" s="105"/>
    </row>
    <row r="283" spans="11:168">
      <c r="K283" s="105"/>
      <c r="L283" s="105"/>
      <c r="M283" s="105"/>
      <c r="N283" s="105"/>
      <c r="O283" s="105"/>
      <c r="P283" s="105"/>
      <c r="Q283" s="105"/>
      <c r="R283" s="105"/>
      <c r="S283" s="105"/>
      <c r="T283" s="105"/>
      <c r="U283" s="105"/>
      <c r="V283" s="105"/>
      <c r="W283" s="105"/>
      <c r="X283" s="105"/>
      <c r="Y283" s="105"/>
      <c r="Z283" s="105"/>
      <c r="AA283" s="105"/>
      <c r="AB283" s="105"/>
      <c r="AC283" s="105"/>
      <c r="AD283" s="105"/>
      <c r="AE283" s="105"/>
      <c r="AF283" s="105"/>
      <c r="AG283" s="105"/>
      <c r="AH283" s="105"/>
      <c r="AI283" s="105"/>
      <c r="AJ283" s="105"/>
      <c r="AK283" s="105"/>
      <c r="AL283" s="105"/>
      <c r="AM283" s="105"/>
      <c r="AN283" s="105"/>
      <c r="AO283" s="105"/>
      <c r="AP283" s="105"/>
      <c r="AQ283" s="105"/>
      <c r="AR283" s="105"/>
      <c r="AS283" s="105"/>
      <c r="AT283" s="105"/>
      <c r="AU283" s="105"/>
      <c r="AV283" s="105"/>
      <c r="AW283" s="105"/>
      <c r="AX283" s="105"/>
      <c r="AY283" s="105"/>
      <c r="AZ283" s="105"/>
      <c r="BA283" s="105"/>
      <c r="BB283" s="105"/>
      <c r="BC283" s="105"/>
      <c r="BD283" s="105"/>
      <c r="BE283" s="105"/>
      <c r="BF283" s="105"/>
      <c r="BG283" s="105"/>
      <c r="BH283" s="105"/>
      <c r="BI283" s="105"/>
      <c r="BJ283" s="105"/>
      <c r="BK283" s="105"/>
      <c r="BL283" s="105"/>
      <c r="BM283" s="105"/>
      <c r="BN283" s="105"/>
      <c r="BO283" s="105"/>
      <c r="BP283" s="105"/>
      <c r="BQ283" s="105"/>
      <c r="BR283" s="105"/>
      <c r="BS283" s="105"/>
      <c r="BT283" s="105"/>
      <c r="BU283" s="105"/>
      <c r="BV283" s="105"/>
      <c r="BW283" s="105"/>
      <c r="BX283" s="105"/>
      <c r="BY283" s="105"/>
      <c r="BZ283" s="105"/>
      <c r="CA283" s="105"/>
      <c r="CB283" s="105"/>
      <c r="CC283" s="105"/>
      <c r="CD283" s="105"/>
      <c r="CE283" s="105"/>
      <c r="CF283" s="105"/>
      <c r="CG283" s="105"/>
      <c r="CH283" s="105"/>
      <c r="CI283" s="105"/>
      <c r="CJ283" s="105"/>
      <c r="CK283" s="105"/>
      <c r="CL283" s="105"/>
      <c r="CM283" s="105"/>
      <c r="CN283" s="105"/>
      <c r="CO283" s="105"/>
      <c r="CP283" s="105"/>
      <c r="CQ283" s="105"/>
      <c r="CR283" s="105"/>
      <c r="CS283" s="105"/>
      <c r="CT283" s="105"/>
      <c r="CU283" s="105"/>
      <c r="CV283" s="105"/>
      <c r="CW283" s="105"/>
      <c r="CX283" s="105"/>
      <c r="CY283" s="105"/>
      <c r="CZ283" s="105"/>
      <c r="DA283" s="105"/>
      <c r="DB283" s="105"/>
      <c r="DC283" s="105"/>
      <c r="DD283" s="105"/>
      <c r="DE283" s="105"/>
      <c r="DF283" s="105"/>
      <c r="DG283" s="105"/>
      <c r="DH283" s="105"/>
      <c r="DI283" s="105"/>
      <c r="DJ283" s="105"/>
      <c r="DK283" s="105"/>
      <c r="DL283" s="105"/>
      <c r="DM283" s="105"/>
      <c r="DN283" s="105"/>
      <c r="DO283" s="105"/>
      <c r="DP283" s="105"/>
      <c r="DQ283" s="105"/>
      <c r="DR283" s="105"/>
      <c r="DS283" s="105"/>
      <c r="DT283" s="105"/>
      <c r="DU283" s="105"/>
      <c r="DV283" s="105"/>
      <c r="DW283" s="105"/>
      <c r="DX283" s="105"/>
      <c r="DY283" s="105"/>
      <c r="DZ283" s="105"/>
      <c r="EA283" s="105"/>
      <c r="EB283" s="105"/>
      <c r="EC283" s="105"/>
      <c r="ED283" s="105"/>
      <c r="EE283" s="105"/>
      <c r="EF283" s="105"/>
      <c r="EG283" s="105"/>
      <c r="EH283" s="105"/>
      <c r="EI283" s="105"/>
      <c r="EJ283" s="105"/>
      <c r="EK283" s="105"/>
      <c r="EL283" s="105"/>
      <c r="EM283" s="105"/>
      <c r="EN283" s="105"/>
      <c r="EO283" s="105"/>
      <c r="EP283" s="105"/>
      <c r="EQ283" s="105"/>
      <c r="ER283" s="105"/>
      <c r="ES283" s="105"/>
      <c r="ET283" s="105"/>
      <c r="EU283" s="105"/>
      <c r="EV283" s="105"/>
      <c r="EW283" s="105"/>
      <c r="EX283" s="105"/>
      <c r="EY283" s="105"/>
      <c r="EZ283" s="105"/>
      <c r="FA283" s="105"/>
      <c r="FB283" s="105"/>
      <c r="FC283" s="105"/>
      <c r="FD283" s="105"/>
      <c r="FE283" s="105"/>
      <c r="FF283" s="105"/>
      <c r="FG283" s="105"/>
      <c r="FH283" s="105"/>
      <c r="FI283" s="105"/>
      <c r="FJ283" s="105"/>
      <c r="FK283" s="105"/>
      <c r="FL283" s="105"/>
    </row>
    <row r="284" spans="11:168">
      <c r="K284" s="105"/>
      <c r="L284" s="105"/>
      <c r="M284" s="105"/>
      <c r="N284" s="105"/>
      <c r="O284" s="105"/>
      <c r="P284" s="105"/>
      <c r="Q284" s="105"/>
      <c r="R284" s="105"/>
      <c r="S284" s="105"/>
      <c r="T284" s="105"/>
      <c r="U284" s="105"/>
      <c r="V284" s="105"/>
      <c r="W284" s="105"/>
      <c r="X284" s="105"/>
      <c r="Y284" s="105"/>
      <c r="Z284" s="105"/>
      <c r="AA284" s="105"/>
      <c r="AB284" s="105"/>
      <c r="AC284" s="105"/>
      <c r="AD284" s="105"/>
      <c r="AE284" s="105"/>
      <c r="AF284" s="105"/>
      <c r="AG284" s="105"/>
      <c r="AH284" s="105"/>
      <c r="AI284" s="105"/>
      <c r="AJ284" s="105"/>
      <c r="AK284" s="105"/>
      <c r="AL284" s="105"/>
      <c r="AM284" s="105"/>
      <c r="AN284" s="105"/>
      <c r="AO284" s="105"/>
      <c r="AP284" s="105"/>
      <c r="AQ284" s="105"/>
      <c r="AR284" s="105"/>
      <c r="AS284" s="105"/>
      <c r="AT284" s="105"/>
      <c r="AU284" s="105"/>
      <c r="AV284" s="105"/>
      <c r="AW284" s="105"/>
      <c r="AX284" s="105"/>
      <c r="AY284" s="105"/>
      <c r="AZ284" s="105"/>
      <c r="BA284" s="105"/>
      <c r="BB284" s="105"/>
      <c r="BC284" s="105"/>
      <c r="BD284" s="105"/>
      <c r="BE284" s="105"/>
      <c r="BF284" s="105"/>
      <c r="BG284" s="105"/>
      <c r="BH284" s="105"/>
      <c r="BI284" s="105"/>
      <c r="BJ284" s="105"/>
      <c r="BK284" s="105"/>
      <c r="BL284" s="105"/>
      <c r="BM284" s="105"/>
      <c r="BN284" s="105"/>
      <c r="BO284" s="105"/>
      <c r="BP284" s="105"/>
      <c r="BQ284" s="105"/>
      <c r="BR284" s="105"/>
      <c r="BS284" s="105"/>
      <c r="BT284" s="105"/>
      <c r="BU284" s="105"/>
      <c r="BV284" s="105"/>
      <c r="BW284" s="105"/>
      <c r="BX284" s="105"/>
      <c r="BY284" s="105"/>
      <c r="BZ284" s="105"/>
      <c r="CA284" s="105"/>
      <c r="CB284" s="105"/>
      <c r="CC284" s="105"/>
      <c r="CD284" s="105"/>
      <c r="CE284" s="105"/>
      <c r="CF284" s="105"/>
      <c r="CG284" s="105"/>
      <c r="CH284" s="105"/>
      <c r="CI284" s="105"/>
      <c r="CJ284" s="105"/>
      <c r="CK284" s="105"/>
      <c r="CL284" s="105"/>
      <c r="CM284" s="105"/>
      <c r="CN284" s="105"/>
      <c r="CO284" s="105"/>
      <c r="CP284" s="105"/>
      <c r="CQ284" s="105"/>
      <c r="CR284" s="105"/>
      <c r="CS284" s="105"/>
      <c r="CT284" s="105"/>
      <c r="CU284" s="105"/>
      <c r="CV284" s="105"/>
      <c r="CW284" s="105"/>
      <c r="CX284" s="105"/>
      <c r="CY284" s="105"/>
      <c r="CZ284" s="105"/>
      <c r="DA284" s="105"/>
      <c r="DB284" s="105"/>
      <c r="DC284" s="105"/>
      <c r="DD284" s="105"/>
      <c r="DE284" s="105"/>
      <c r="DF284" s="105"/>
      <c r="DG284" s="105"/>
      <c r="DH284" s="105"/>
      <c r="DI284" s="105"/>
      <c r="DJ284" s="105"/>
      <c r="DK284" s="105"/>
      <c r="DL284" s="105"/>
      <c r="DM284" s="105"/>
      <c r="DN284" s="105"/>
      <c r="DO284" s="105"/>
      <c r="DP284" s="105"/>
      <c r="DQ284" s="105"/>
      <c r="DR284" s="105"/>
      <c r="DS284" s="105"/>
      <c r="DT284" s="105"/>
      <c r="DU284" s="105"/>
      <c r="DV284" s="105"/>
      <c r="DW284" s="105"/>
      <c r="DX284" s="105"/>
      <c r="DY284" s="105"/>
      <c r="DZ284" s="105"/>
      <c r="EA284" s="105"/>
      <c r="EB284" s="105"/>
      <c r="EC284" s="105"/>
      <c r="ED284" s="105"/>
      <c r="EE284" s="105"/>
      <c r="EF284" s="105"/>
      <c r="EG284" s="105"/>
      <c r="EH284" s="105"/>
      <c r="EI284" s="105"/>
      <c r="EJ284" s="105"/>
      <c r="EK284" s="105"/>
      <c r="EL284" s="105"/>
      <c r="EM284" s="105"/>
      <c r="EN284" s="105"/>
      <c r="EO284" s="105"/>
      <c r="EP284" s="105"/>
      <c r="EQ284" s="105"/>
      <c r="ER284" s="105"/>
      <c r="ES284" s="105"/>
      <c r="ET284" s="105"/>
      <c r="EU284" s="105"/>
      <c r="EV284" s="105"/>
      <c r="EW284" s="105"/>
      <c r="EX284" s="105"/>
      <c r="EY284" s="105"/>
      <c r="EZ284" s="105"/>
      <c r="FA284" s="105"/>
      <c r="FB284" s="105"/>
      <c r="FC284" s="105"/>
      <c r="FD284" s="105"/>
      <c r="FE284" s="105"/>
      <c r="FF284" s="105"/>
      <c r="FG284" s="105"/>
      <c r="FH284" s="105"/>
      <c r="FI284" s="105"/>
      <c r="FJ284" s="105"/>
      <c r="FK284" s="105"/>
      <c r="FL284" s="105"/>
    </row>
    <row r="285" spans="11:168">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c r="AL285" s="105"/>
      <c r="AM285" s="105"/>
      <c r="AN285" s="105"/>
      <c r="AO285" s="105"/>
      <c r="AP285" s="105"/>
      <c r="AQ285" s="105"/>
      <c r="AR285" s="105"/>
      <c r="AS285" s="105"/>
      <c r="AT285" s="105"/>
      <c r="AU285" s="105"/>
      <c r="AV285" s="105"/>
      <c r="AW285" s="105"/>
      <c r="AX285" s="105"/>
      <c r="AY285" s="105"/>
      <c r="AZ285" s="105"/>
      <c r="BA285" s="105"/>
      <c r="BB285" s="105"/>
      <c r="BC285" s="105"/>
      <c r="BD285" s="105"/>
      <c r="BE285" s="105"/>
      <c r="BF285" s="105"/>
      <c r="BG285" s="105"/>
      <c r="BH285" s="105"/>
      <c r="BI285" s="105"/>
      <c r="BJ285" s="105"/>
      <c r="BK285" s="105"/>
      <c r="BL285" s="105"/>
      <c r="BM285" s="105"/>
      <c r="BN285" s="105"/>
      <c r="BO285" s="105"/>
      <c r="BP285" s="105"/>
      <c r="BQ285" s="105"/>
      <c r="BR285" s="105"/>
      <c r="BS285" s="105"/>
      <c r="BT285" s="105"/>
      <c r="BU285" s="105"/>
      <c r="BV285" s="105"/>
      <c r="BW285" s="105"/>
      <c r="BX285" s="105"/>
      <c r="BY285" s="105"/>
      <c r="BZ285" s="105"/>
      <c r="CA285" s="105"/>
      <c r="CB285" s="105"/>
      <c r="CC285" s="105"/>
      <c r="CD285" s="105"/>
      <c r="CE285" s="105"/>
      <c r="CF285" s="105"/>
      <c r="CG285" s="105"/>
      <c r="CH285" s="105"/>
      <c r="CI285" s="105"/>
      <c r="CJ285" s="105"/>
      <c r="CK285" s="105"/>
      <c r="CL285" s="105"/>
      <c r="CM285" s="105"/>
      <c r="CN285" s="105"/>
      <c r="CO285" s="105"/>
      <c r="CP285" s="105"/>
      <c r="CQ285" s="105"/>
      <c r="CR285" s="105"/>
      <c r="CS285" s="105"/>
      <c r="CT285" s="105"/>
      <c r="CU285" s="105"/>
      <c r="CV285" s="105"/>
      <c r="CW285" s="105"/>
      <c r="CX285" s="105"/>
      <c r="CY285" s="105"/>
      <c r="CZ285" s="105"/>
      <c r="DA285" s="105"/>
      <c r="DB285" s="105"/>
      <c r="DC285" s="105"/>
      <c r="DD285" s="105"/>
      <c r="DE285" s="105"/>
      <c r="DF285" s="105"/>
      <c r="DG285" s="105"/>
      <c r="DH285" s="105"/>
      <c r="DI285" s="105"/>
      <c r="DJ285" s="105"/>
      <c r="DK285" s="105"/>
      <c r="DL285" s="105"/>
      <c r="DM285" s="105"/>
      <c r="DN285" s="105"/>
      <c r="DO285" s="105"/>
      <c r="DP285" s="105"/>
      <c r="DQ285" s="105"/>
      <c r="DR285" s="105"/>
      <c r="DS285" s="105"/>
      <c r="DT285" s="105"/>
      <c r="DU285" s="105"/>
      <c r="DV285" s="105"/>
      <c r="DW285" s="105"/>
      <c r="DX285" s="105"/>
      <c r="DY285" s="105"/>
      <c r="DZ285" s="105"/>
      <c r="EA285" s="105"/>
      <c r="EB285" s="105"/>
      <c r="EC285" s="105"/>
      <c r="ED285" s="105"/>
      <c r="EE285" s="105"/>
      <c r="EF285" s="105"/>
      <c r="EG285" s="105"/>
      <c r="EH285" s="105"/>
      <c r="EI285" s="105"/>
      <c r="EJ285" s="105"/>
      <c r="EK285" s="105"/>
      <c r="EL285" s="105"/>
      <c r="EM285" s="105"/>
      <c r="EN285" s="105"/>
      <c r="EO285" s="105"/>
      <c r="EP285" s="105"/>
      <c r="EQ285" s="105"/>
      <c r="ER285" s="105"/>
      <c r="ES285" s="105"/>
      <c r="ET285" s="105"/>
      <c r="EU285" s="105"/>
      <c r="EV285" s="105"/>
      <c r="EW285" s="105"/>
      <c r="EX285" s="105"/>
      <c r="EY285" s="105"/>
      <c r="EZ285" s="105"/>
      <c r="FA285" s="105"/>
      <c r="FB285" s="105"/>
      <c r="FC285" s="105"/>
      <c r="FD285" s="105"/>
      <c r="FE285" s="105"/>
      <c r="FF285" s="105"/>
      <c r="FG285" s="105"/>
      <c r="FH285" s="105"/>
      <c r="FI285" s="105"/>
      <c r="FJ285" s="105"/>
      <c r="FK285" s="105"/>
      <c r="FL285" s="105"/>
    </row>
    <row r="286" spans="11:168">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5"/>
      <c r="CA286" s="105"/>
      <c r="CB286" s="105"/>
      <c r="CC286" s="105"/>
      <c r="CD286" s="105"/>
      <c r="CE286" s="105"/>
      <c r="CF286" s="105"/>
      <c r="CG286" s="105"/>
      <c r="CH286" s="105"/>
      <c r="CI286" s="105"/>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5"/>
      <c r="DJ286" s="105"/>
      <c r="DK286" s="105"/>
      <c r="DL286" s="105"/>
      <c r="DM286" s="105"/>
      <c r="DN286" s="105"/>
      <c r="DO286" s="105"/>
      <c r="DP286" s="105"/>
      <c r="DQ286" s="105"/>
      <c r="DR286" s="105"/>
      <c r="DS286" s="105"/>
      <c r="DT286" s="105"/>
      <c r="DU286" s="105"/>
      <c r="DV286" s="105"/>
      <c r="DW286" s="105"/>
      <c r="DX286" s="105"/>
      <c r="DY286" s="105"/>
      <c r="DZ286" s="105"/>
      <c r="EA286" s="105"/>
      <c r="EB286" s="105"/>
      <c r="EC286" s="105"/>
      <c r="ED286" s="105"/>
      <c r="EE286" s="105"/>
      <c r="EF286" s="105"/>
      <c r="EG286" s="105"/>
      <c r="EH286" s="105"/>
      <c r="EI286" s="105"/>
      <c r="EJ286" s="105"/>
      <c r="EK286" s="105"/>
      <c r="EL286" s="105"/>
      <c r="EM286" s="105"/>
      <c r="EN286" s="105"/>
      <c r="EO286" s="105"/>
      <c r="EP286" s="105"/>
      <c r="EQ286" s="105"/>
      <c r="ER286" s="105"/>
      <c r="ES286" s="105"/>
      <c r="ET286" s="105"/>
      <c r="EU286" s="105"/>
      <c r="EV286" s="105"/>
      <c r="EW286" s="105"/>
      <c r="EX286" s="105"/>
      <c r="EY286" s="105"/>
      <c r="EZ286" s="105"/>
      <c r="FA286" s="105"/>
      <c r="FB286" s="105"/>
      <c r="FC286" s="105"/>
      <c r="FD286" s="105"/>
      <c r="FE286" s="105"/>
      <c r="FF286" s="105"/>
      <c r="FG286" s="105"/>
      <c r="FH286" s="105"/>
      <c r="FI286" s="105"/>
      <c r="FJ286" s="105"/>
      <c r="FK286" s="105"/>
      <c r="FL286" s="105"/>
    </row>
    <row r="287" spans="11:168">
      <c r="K287" s="105"/>
      <c r="L287" s="105"/>
      <c r="M287" s="105"/>
      <c r="N287" s="105"/>
      <c r="O287" s="105"/>
      <c r="P287" s="105"/>
      <c r="Q287" s="105"/>
      <c r="R287" s="105"/>
      <c r="S287" s="105"/>
      <c r="T287" s="105"/>
      <c r="U287" s="105"/>
      <c r="V287" s="105"/>
      <c r="W287" s="105"/>
      <c r="X287" s="105"/>
      <c r="Y287" s="105"/>
      <c r="Z287" s="105"/>
      <c r="AA287" s="105"/>
      <c r="AB287" s="105"/>
      <c r="AC287" s="105"/>
      <c r="AD287" s="105"/>
      <c r="AE287" s="105"/>
      <c r="AF287" s="105"/>
      <c r="AG287" s="105"/>
      <c r="AH287" s="105"/>
      <c r="AI287" s="105"/>
      <c r="AJ287" s="105"/>
      <c r="AK287" s="105"/>
      <c r="AL287" s="105"/>
      <c r="AM287" s="105"/>
      <c r="AN287" s="105"/>
      <c r="AO287" s="105"/>
      <c r="AP287" s="105"/>
      <c r="AQ287" s="105"/>
      <c r="AR287" s="105"/>
      <c r="AS287" s="105"/>
      <c r="AT287" s="105"/>
      <c r="AU287" s="105"/>
      <c r="AV287" s="105"/>
      <c r="AW287" s="105"/>
      <c r="AX287" s="105"/>
      <c r="AY287" s="105"/>
      <c r="AZ287" s="105"/>
      <c r="BA287" s="105"/>
      <c r="BB287" s="105"/>
      <c r="BC287" s="105"/>
      <c r="BD287" s="105"/>
      <c r="BE287" s="105"/>
      <c r="BF287" s="105"/>
      <c r="BG287" s="105"/>
      <c r="BH287" s="105"/>
      <c r="BI287" s="105"/>
      <c r="BJ287" s="105"/>
      <c r="BK287" s="105"/>
      <c r="BL287" s="105"/>
      <c r="BM287" s="105"/>
      <c r="BN287" s="105"/>
      <c r="BO287" s="105"/>
      <c r="BP287" s="105"/>
      <c r="BQ287" s="105"/>
      <c r="BR287" s="105"/>
      <c r="BS287" s="105"/>
      <c r="BT287" s="105"/>
      <c r="BU287" s="105"/>
      <c r="BV287" s="105"/>
      <c r="BW287" s="105"/>
      <c r="BX287" s="105"/>
      <c r="BY287" s="105"/>
      <c r="BZ287" s="105"/>
      <c r="CA287" s="105"/>
      <c r="CB287" s="105"/>
      <c r="CC287" s="105"/>
      <c r="CD287" s="105"/>
      <c r="CE287" s="105"/>
      <c r="CF287" s="105"/>
      <c r="CG287" s="105"/>
      <c r="CH287" s="105"/>
      <c r="CI287" s="105"/>
      <c r="CJ287" s="105"/>
      <c r="CK287" s="105"/>
      <c r="CL287" s="105"/>
      <c r="CM287" s="105"/>
      <c r="CN287" s="105"/>
      <c r="CO287" s="105"/>
      <c r="CP287" s="105"/>
      <c r="CQ287" s="105"/>
      <c r="CR287" s="105"/>
      <c r="CS287" s="105"/>
      <c r="CT287" s="105"/>
      <c r="CU287" s="105"/>
      <c r="CV287" s="105"/>
      <c r="CW287" s="105"/>
      <c r="CX287" s="105"/>
      <c r="CY287" s="105"/>
      <c r="CZ287" s="105"/>
      <c r="DA287" s="105"/>
      <c r="DB287" s="105"/>
      <c r="DC287" s="105"/>
      <c r="DD287" s="105"/>
      <c r="DE287" s="105"/>
      <c r="DF287" s="105"/>
      <c r="DG287" s="105"/>
      <c r="DH287" s="105"/>
      <c r="DI287" s="105"/>
      <c r="DJ287" s="105"/>
      <c r="DK287" s="105"/>
      <c r="DL287" s="105"/>
      <c r="DM287" s="105"/>
      <c r="DN287" s="105"/>
      <c r="DO287" s="105"/>
      <c r="DP287" s="105"/>
      <c r="DQ287" s="105"/>
      <c r="DR287" s="105"/>
      <c r="DS287" s="105"/>
      <c r="DT287" s="105"/>
      <c r="DU287" s="105"/>
      <c r="DV287" s="105"/>
      <c r="DW287" s="105"/>
      <c r="DX287" s="105"/>
      <c r="DY287" s="105"/>
      <c r="DZ287" s="105"/>
      <c r="EA287" s="105"/>
      <c r="EB287" s="105"/>
      <c r="EC287" s="105"/>
      <c r="ED287" s="105"/>
      <c r="EE287" s="105"/>
      <c r="EF287" s="105"/>
      <c r="EG287" s="105"/>
      <c r="EH287" s="105"/>
      <c r="EI287" s="105"/>
      <c r="EJ287" s="105"/>
      <c r="EK287" s="105"/>
      <c r="EL287" s="105"/>
      <c r="EM287" s="105"/>
      <c r="EN287" s="105"/>
      <c r="EO287" s="105"/>
      <c r="EP287" s="105"/>
      <c r="EQ287" s="105"/>
      <c r="ER287" s="105"/>
      <c r="ES287" s="105"/>
      <c r="ET287" s="105"/>
      <c r="EU287" s="105"/>
      <c r="EV287" s="105"/>
      <c r="EW287" s="105"/>
      <c r="EX287" s="105"/>
      <c r="EY287" s="105"/>
      <c r="EZ287" s="105"/>
      <c r="FA287" s="105"/>
      <c r="FB287" s="105"/>
      <c r="FC287" s="105"/>
      <c r="FD287" s="105"/>
      <c r="FE287" s="105"/>
      <c r="FF287" s="105"/>
      <c r="FG287" s="105"/>
      <c r="FH287" s="105"/>
      <c r="FI287" s="105"/>
      <c r="FJ287" s="105"/>
      <c r="FK287" s="105"/>
      <c r="FL287" s="105"/>
    </row>
    <row r="288" spans="11:168">
      <c r="K288" s="105"/>
      <c r="L288" s="105"/>
      <c r="M288" s="105"/>
      <c r="N288" s="105"/>
      <c r="O288" s="105"/>
      <c r="P288" s="105"/>
      <c r="Q288" s="105"/>
      <c r="R288" s="105"/>
      <c r="S288" s="105"/>
      <c r="T288" s="105"/>
      <c r="U288" s="105"/>
      <c r="V288" s="105"/>
      <c r="W288" s="105"/>
      <c r="X288" s="105"/>
      <c r="Y288" s="105"/>
      <c r="Z288" s="105"/>
      <c r="AA288" s="105"/>
      <c r="AB288" s="105"/>
      <c r="AC288" s="105"/>
      <c r="AD288" s="105"/>
      <c r="AE288" s="105"/>
      <c r="AF288" s="105"/>
      <c r="AG288" s="105"/>
      <c r="AH288" s="105"/>
      <c r="AI288" s="105"/>
      <c r="AJ288" s="105"/>
      <c r="AK288" s="105"/>
      <c r="AL288" s="105"/>
      <c r="AM288" s="105"/>
      <c r="AN288" s="105"/>
      <c r="AO288" s="105"/>
      <c r="AP288" s="105"/>
      <c r="AQ288" s="105"/>
      <c r="AR288" s="105"/>
      <c r="AS288" s="105"/>
      <c r="AT288" s="105"/>
      <c r="AU288" s="105"/>
      <c r="AV288" s="105"/>
      <c r="AW288" s="105"/>
      <c r="AX288" s="105"/>
      <c r="AY288" s="105"/>
      <c r="AZ288" s="105"/>
      <c r="BA288" s="105"/>
      <c r="BB288" s="105"/>
      <c r="BC288" s="105"/>
      <c r="BD288" s="105"/>
      <c r="BE288" s="105"/>
      <c r="BF288" s="105"/>
      <c r="BG288" s="105"/>
      <c r="BH288" s="105"/>
      <c r="BI288" s="105"/>
      <c r="BJ288" s="105"/>
      <c r="BK288" s="105"/>
      <c r="BL288" s="105"/>
      <c r="BM288" s="105"/>
      <c r="BN288" s="105"/>
      <c r="BO288" s="105"/>
      <c r="BP288" s="105"/>
      <c r="BQ288" s="105"/>
      <c r="BR288" s="105"/>
      <c r="BS288" s="105"/>
      <c r="BT288" s="105"/>
      <c r="BU288" s="105"/>
      <c r="BV288" s="105"/>
      <c r="BW288" s="105"/>
      <c r="BX288" s="105"/>
      <c r="BY288" s="105"/>
      <c r="BZ288" s="105"/>
      <c r="CA288" s="105"/>
      <c r="CB288" s="105"/>
      <c r="CC288" s="105"/>
      <c r="CD288" s="105"/>
      <c r="CE288" s="105"/>
      <c r="CF288" s="105"/>
      <c r="CG288" s="105"/>
      <c r="CH288" s="105"/>
      <c r="CI288" s="105"/>
      <c r="CJ288" s="105"/>
      <c r="CK288" s="105"/>
      <c r="CL288" s="105"/>
      <c r="CM288" s="105"/>
      <c r="CN288" s="105"/>
      <c r="CO288" s="105"/>
      <c r="CP288" s="105"/>
      <c r="CQ288" s="105"/>
      <c r="CR288" s="105"/>
      <c r="CS288" s="105"/>
      <c r="CT288" s="105"/>
      <c r="CU288" s="105"/>
      <c r="CV288" s="105"/>
      <c r="CW288" s="105"/>
      <c r="CX288" s="105"/>
      <c r="CY288" s="105"/>
      <c r="CZ288" s="105"/>
      <c r="DA288" s="105"/>
      <c r="DB288" s="105"/>
      <c r="DC288" s="105"/>
      <c r="DD288" s="105"/>
      <c r="DE288" s="105"/>
      <c r="DF288" s="105"/>
      <c r="DG288" s="105"/>
      <c r="DH288" s="105"/>
      <c r="DI288" s="105"/>
      <c r="DJ288" s="105"/>
      <c r="DK288" s="105"/>
      <c r="DL288" s="105"/>
      <c r="DM288" s="105"/>
      <c r="DN288" s="105"/>
      <c r="DO288" s="105"/>
      <c r="DP288" s="105"/>
      <c r="DQ288" s="105"/>
      <c r="DR288" s="105"/>
      <c r="DS288" s="105"/>
      <c r="DT288" s="105"/>
      <c r="DU288" s="105"/>
      <c r="DV288" s="105"/>
      <c r="DW288" s="105"/>
      <c r="DX288" s="105"/>
      <c r="DY288" s="105"/>
      <c r="DZ288" s="105"/>
      <c r="EA288" s="105"/>
      <c r="EB288" s="105"/>
      <c r="EC288" s="105"/>
      <c r="ED288" s="105"/>
      <c r="EE288" s="105"/>
      <c r="EF288" s="105"/>
      <c r="EG288" s="105"/>
      <c r="EH288" s="105"/>
      <c r="EI288" s="105"/>
      <c r="EJ288" s="105"/>
      <c r="EK288" s="105"/>
      <c r="EL288" s="105"/>
      <c r="EM288" s="105"/>
      <c r="EN288" s="105"/>
      <c r="EO288" s="105"/>
      <c r="EP288" s="105"/>
      <c r="EQ288" s="105"/>
      <c r="ER288" s="105"/>
      <c r="ES288" s="105"/>
      <c r="ET288" s="105"/>
      <c r="EU288" s="105"/>
      <c r="EV288" s="105"/>
      <c r="EW288" s="105"/>
      <c r="EX288" s="105"/>
      <c r="EY288" s="105"/>
      <c r="EZ288" s="105"/>
      <c r="FA288" s="105"/>
      <c r="FB288" s="105"/>
      <c r="FC288" s="105"/>
      <c r="FD288" s="105"/>
      <c r="FE288" s="105"/>
      <c r="FF288" s="105"/>
      <c r="FG288" s="105"/>
      <c r="FH288" s="105"/>
      <c r="FI288" s="105"/>
      <c r="FJ288" s="105"/>
      <c r="FK288" s="105"/>
      <c r="FL288" s="105"/>
    </row>
    <row r="289" spans="11:168">
      <c r="K289" s="105"/>
      <c r="L289" s="105"/>
      <c r="M289" s="105"/>
      <c r="N289" s="105"/>
      <c r="O289" s="105"/>
      <c r="P289" s="105"/>
      <c r="Q289" s="105"/>
      <c r="R289" s="105"/>
      <c r="S289" s="105"/>
      <c r="T289" s="105"/>
      <c r="U289" s="105"/>
      <c r="V289" s="105"/>
      <c r="W289" s="105"/>
      <c r="X289" s="105"/>
      <c r="Y289" s="105"/>
      <c r="Z289" s="105"/>
      <c r="AA289" s="105"/>
      <c r="AB289" s="105"/>
      <c r="AC289" s="105"/>
      <c r="AD289" s="105"/>
      <c r="AE289" s="105"/>
      <c r="AF289" s="105"/>
      <c r="AG289" s="105"/>
      <c r="AH289" s="105"/>
      <c r="AI289" s="105"/>
      <c r="AJ289" s="105"/>
      <c r="AK289" s="105"/>
      <c r="AL289" s="105"/>
      <c r="AM289" s="105"/>
      <c r="AN289" s="105"/>
      <c r="AO289" s="105"/>
      <c r="AP289" s="105"/>
      <c r="AQ289" s="105"/>
      <c r="AR289" s="105"/>
      <c r="AS289" s="105"/>
      <c r="AT289" s="105"/>
      <c r="AU289" s="105"/>
      <c r="AV289" s="105"/>
      <c r="AW289" s="105"/>
      <c r="AX289" s="105"/>
      <c r="AY289" s="105"/>
      <c r="AZ289" s="105"/>
      <c r="BA289" s="105"/>
      <c r="BB289" s="105"/>
      <c r="BC289" s="105"/>
      <c r="BD289" s="105"/>
      <c r="BE289" s="105"/>
      <c r="BF289" s="105"/>
      <c r="BG289" s="105"/>
      <c r="BH289" s="105"/>
      <c r="BI289" s="105"/>
      <c r="BJ289" s="105"/>
      <c r="BK289" s="105"/>
      <c r="BL289" s="105"/>
      <c r="BM289" s="105"/>
      <c r="BN289" s="105"/>
      <c r="BO289" s="105"/>
      <c r="BP289" s="105"/>
      <c r="BQ289" s="105"/>
      <c r="BR289" s="105"/>
      <c r="BS289" s="105"/>
      <c r="BT289" s="105"/>
      <c r="BU289" s="105"/>
      <c r="BV289" s="105"/>
      <c r="BW289" s="105"/>
      <c r="BX289" s="105"/>
      <c r="BY289" s="105"/>
      <c r="BZ289" s="105"/>
      <c r="CA289" s="105"/>
      <c r="CB289" s="105"/>
      <c r="CC289" s="105"/>
      <c r="CD289" s="105"/>
      <c r="CE289" s="105"/>
      <c r="CF289" s="105"/>
      <c r="CG289" s="105"/>
      <c r="CH289" s="105"/>
      <c r="CI289" s="105"/>
      <c r="CJ289" s="105"/>
      <c r="CK289" s="105"/>
      <c r="CL289" s="105"/>
      <c r="CM289" s="105"/>
      <c r="CN289" s="105"/>
      <c r="CO289" s="105"/>
      <c r="CP289" s="105"/>
      <c r="CQ289" s="105"/>
      <c r="CR289" s="105"/>
      <c r="CS289" s="105"/>
      <c r="CT289" s="105"/>
      <c r="CU289" s="105"/>
      <c r="CV289" s="105"/>
      <c r="CW289" s="105"/>
      <c r="CX289" s="105"/>
      <c r="CY289" s="105"/>
      <c r="CZ289" s="105"/>
      <c r="DA289" s="105"/>
      <c r="DB289" s="105"/>
      <c r="DC289" s="105"/>
      <c r="DD289" s="105"/>
      <c r="DE289" s="105"/>
      <c r="DF289" s="105"/>
      <c r="DG289" s="105"/>
      <c r="DH289" s="105"/>
      <c r="DI289" s="105"/>
      <c r="DJ289" s="105"/>
      <c r="DK289" s="105"/>
      <c r="DL289" s="105"/>
      <c r="DM289" s="105"/>
      <c r="DN289" s="105"/>
      <c r="DO289" s="105"/>
      <c r="DP289" s="105"/>
      <c r="DQ289" s="105"/>
      <c r="DR289" s="105"/>
      <c r="DS289" s="105"/>
      <c r="DT289" s="105"/>
      <c r="DU289" s="105"/>
      <c r="DV289" s="105"/>
      <c r="DW289" s="105"/>
      <c r="DX289" s="105"/>
      <c r="DY289" s="105"/>
      <c r="DZ289" s="105"/>
      <c r="EA289" s="105"/>
      <c r="EB289" s="105"/>
      <c r="EC289" s="105"/>
      <c r="ED289" s="105"/>
      <c r="EE289" s="105"/>
      <c r="EF289" s="105"/>
      <c r="EG289" s="105"/>
      <c r="EH289" s="105"/>
      <c r="EI289" s="105"/>
      <c r="EJ289" s="105"/>
      <c r="EK289" s="105"/>
      <c r="EL289" s="105"/>
      <c r="EM289" s="105"/>
      <c r="EN289" s="105"/>
      <c r="EO289" s="105"/>
      <c r="EP289" s="105"/>
      <c r="EQ289" s="105"/>
      <c r="ER289" s="105"/>
      <c r="ES289" s="105"/>
      <c r="ET289" s="105"/>
      <c r="EU289" s="105"/>
      <c r="EV289" s="105"/>
      <c r="EW289" s="105"/>
      <c r="EX289" s="105"/>
      <c r="EY289" s="105"/>
      <c r="EZ289" s="105"/>
      <c r="FA289" s="105"/>
      <c r="FB289" s="105"/>
      <c r="FC289" s="105"/>
      <c r="FD289" s="105"/>
      <c r="FE289" s="105"/>
      <c r="FF289" s="105"/>
      <c r="FG289" s="105"/>
      <c r="FH289" s="105"/>
      <c r="FI289" s="105"/>
      <c r="FJ289" s="105"/>
      <c r="FK289" s="105"/>
      <c r="FL289" s="105"/>
    </row>
    <row r="290" spans="11:168">
      <c r="K290" s="105"/>
      <c r="L290" s="105"/>
      <c r="M290" s="105"/>
      <c r="N290" s="105"/>
      <c r="O290" s="105"/>
      <c r="P290" s="105"/>
      <c r="Q290" s="105"/>
      <c r="R290" s="105"/>
      <c r="S290" s="105"/>
      <c r="T290" s="105"/>
      <c r="U290" s="105"/>
      <c r="V290" s="105"/>
      <c r="W290" s="105"/>
      <c r="X290" s="105"/>
      <c r="Y290" s="105"/>
      <c r="Z290" s="105"/>
      <c r="AA290" s="105"/>
      <c r="AB290" s="105"/>
      <c r="AC290" s="105"/>
      <c r="AD290" s="105"/>
      <c r="AE290" s="105"/>
      <c r="AF290" s="105"/>
      <c r="AG290" s="105"/>
      <c r="AH290" s="105"/>
      <c r="AI290" s="105"/>
      <c r="AJ290" s="105"/>
      <c r="AK290" s="105"/>
      <c r="AL290" s="105"/>
      <c r="AM290" s="105"/>
      <c r="AN290" s="105"/>
      <c r="AO290" s="105"/>
      <c r="AP290" s="105"/>
      <c r="AQ290" s="105"/>
      <c r="AR290" s="105"/>
      <c r="AS290" s="105"/>
      <c r="AT290" s="105"/>
      <c r="AU290" s="105"/>
      <c r="AV290" s="105"/>
      <c r="AW290" s="105"/>
      <c r="AX290" s="105"/>
      <c r="AY290" s="105"/>
      <c r="AZ290" s="105"/>
      <c r="BA290" s="105"/>
      <c r="BB290" s="105"/>
      <c r="BC290" s="105"/>
      <c r="BD290" s="105"/>
      <c r="BE290" s="105"/>
      <c r="BF290" s="105"/>
      <c r="BG290" s="105"/>
      <c r="BH290" s="105"/>
      <c r="BI290" s="105"/>
      <c r="BJ290" s="105"/>
      <c r="BK290" s="105"/>
      <c r="BL290" s="105"/>
      <c r="BM290" s="105"/>
      <c r="BN290" s="105"/>
      <c r="BO290" s="105"/>
      <c r="BP290" s="105"/>
      <c r="BQ290" s="105"/>
      <c r="BR290" s="105"/>
      <c r="BS290" s="105"/>
      <c r="BT290" s="105"/>
      <c r="BU290" s="105"/>
      <c r="BV290" s="105"/>
      <c r="BW290" s="105"/>
      <c r="BX290" s="105"/>
      <c r="BY290" s="105"/>
      <c r="BZ290" s="105"/>
      <c r="CA290" s="105"/>
      <c r="CB290" s="105"/>
      <c r="CC290" s="105"/>
      <c r="CD290" s="105"/>
      <c r="CE290" s="105"/>
      <c r="CF290" s="105"/>
      <c r="CG290" s="105"/>
      <c r="CH290" s="105"/>
      <c r="CI290" s="105"/>
      <c r="CJ290" s="105"/>
      <c r="CK290" s="105"/>
      <c r="CL290" s="105"/>
      <c r="CM290" s="105"/>
      <c r="CN290" s="105"/>
      <c r="CO290" s="105"/>
      <c r="CP290" s="105"/>
      <c r="CQ290" s="105"/>
      <c r="CR290" s="105"/>
      <c r="CS290" s="105"/>
      <c r="CT290" s="105"/>
      <c r="CU290" s="105"/>
      <c r="CV290" s="105"/>
      <c r="CW290" s="105"/>
      <c r="CX290" s="105"/>
      <c r="CY290" s="105"/>
      <c r="CZ290" s="105"/>
      <c r="DA290" s="105"/>
      <c r="DB290" s="105"/>
      <c r="DC290" s="105"/>
      <c r="DD290" s="105"/>
      <c r="DE290" s="105"/>
      <c r="DF290" s="105"/>
      <c r="DG290" s="105"/>
      <c r="DH290" s="105"/>
      <c r="DI290" s="105"/>
      <c r="DJ290" s="105"/>
      <c r="DK290" s="105"/>
      <c r="DL290" s="105"/>
      <c r="DM290" s="105"/>
      <c r="DN290" s="105"/>
      <c r="DO290" s="105"/>
      <c r="DP290" s="105"/>
      <c r="DQ290" s="105"/>
      <c r="DR290" s="105"/>
      <c r="DS290" s="105"/>
      <c r="DT290" s="105"/>
      <c r="DU290" s="105"/>
      <c r="DV290" s="105"/>
      <c r="DW290" s="105"/>
      <c r="DX290" s="105"/>
      <c r="DY290" s="105"/>
      <c r="DZ290" s="105"/>
      <c r="EA290" s="105"/>
      <c r="EB290" s="105"/>
      <c r="EC290" s="105"/>
      <c r="ED290" s="105"/>
      <c r="EE290" s="105"/>
      <c r="EF290" s="105"/>
      <c r="EG290" s="105"/>
      <c r="EH290" s="105"/>
      <c r="EI290" s="105"/>
      <c r="EJ290" s="105"/>
      <c r="EK290" s="105"/>
      <c r="EL290" s="105"/>
      <c r="EM290" s="105"/>
      <c r="EN290" s="105"/>
      <c r="EO290" s="105"/>
      <c r="EP290" s="105"/>
      <c r="EQ290" s="105"/>
      <c r="ER290" s="105"/>
      <c r="ES290" s="105"/>
      <c r="ET290" s="105"/>
      <c r="EU290" s="105"/>
      <c r="EV290" s="105"/>
      <c r="EW290" s="105"/>
      <c r="EX290" s="105"/>
      <c r="EY290" s="105"/>
      <c r="EZ290" s="105"/>
      <c r="FA290" s="105"/>
      <c r="FB290" s="105"/>
      <c r="FC290" s="105"/>
      <c r="FD290" s="105"/>
      <c r="FE290" s="105"/>
      <c r="FF290" s="105"/>
      <c r="FG290" s="105"/>
      <c r="FH290" s="105"/>
      <c r="FI290" s="105"/>
      <c r="FJ290" s="105"/>
      <c r="FK290" s="105"/>
      <c r="FL290" s="105"/>
    </row>
    <row r="291" spans="11:168">
      <c r="K291" s="105"/>
      <c r="L291" s="105"/>
      <c r="M291" s="105"/>
      <c r="N291" s="105"/>
      <c r="O291" s="105"/>
      <c r="P291" s="105"/>
      <c r="Q291" s="105"/>
      <c r="R291" s="105"/>
      <c r="S291" s="105"/>
      <c r="T291" s="105"/>
      <c r="U291" s="105"/>
      <c r="V291" s="105"/>
      <c r="W291" s="105"/>
      <c r="X291" s="105"/>
      <c r="Y291" s="105"/>
      <c r="Z291" s="105"/>
      <c r="AA291" s="105"/>
      <c r="AB291" s="105"/>
      <c r="AC291" s="105"/>
      <c r="AD291" s="105"/>
      <c r="AE291" s="105"/>
      <c r="AF291" s="105"/>
      <c r="AG291" s="105"/>
      <c r="AH291" s="105"/>
      <c r="AI291" s="105"/>
      <c r="AJ291" s="105"/>
      <c r="AK291" s="105"/>
      <c r="AL291" s="105"/>
      <c r="AM291" s="105"/>
      <c r="AN291" s="105"/>
      <c r="AO291" s="105"/>
      <c r="AP291" s="105"/>
      <c r="AQ291" s="105"/>
      <c r="AR291" s="105"/>
      <c r="AS291" s="105"/>
      <c r="AT291" s="105"/>
      <c r="AU291" s="105"/>
      <c r="AV291" s="105"/>
      <c r="AW291" s="105"/>
      <c r="AX291" s="105"/>
      <c r="AY291" s="105"/>
      <c r="AZ291" s="105"/>
      <c r="BA291" s="105"/>
      <c r="BB291" s="105"/>
      <c r="BC291" s="105"/>
      <c r="BD291" s="105"/>
      <c r="BE291" s="105"/>
      <c r="BF291" s="105"/>
      <c r="BG291" s="105"/>
      <c r="BH291" s="105"/>
      <c r="BI291" s="105"/>
      <c r="BJ291" s="105"/>
      <c r="BK291" s="105"/>
      <c r="BL291" s="105"/>
      <c r="BM291" s="105"/>
      <c r="BN291" s="105"/>
      <c r="BO291" s="105"/>
      <c r="BP291" s="105"/>
      <c r="BQ291" s="105"/>
      <c r="BR291" s="105"/>
      <c r="BS291" s="105"/>
      <c r="BT291" s="105"/>
      <c r="BU291" s="105"/>
      <c r="BV291" s="105"/>
      <c r="BW291" s="105"/>
      <c r="BX291" s="105"/>
      <c r="BY291" s="105"/>
      <c r="BZ291" s="105"/>
      <c r="CA291" s="105"/>
      <c r="CB291" s="105"/>
      <c r="CC291" s="105"/>
      <c r="CD291" s="105"/>
      <c r="CE291" s="105"/>
      <c r="CF291" s="105"/>
      <c r="CG291" s="105"/>
      <c r="CH291" s="105"/>
      <c r="CI291" s="105"/>
      <c r="CJ291" s="105"/>
      <c r="CK291" s="105"/>
      <c r="CL291" s="105"/>
      <c r="CM291" s="105"/>
      <c r="CN291" s="105"/>
      <c r="CO291" s="105"/>
      <c r="CP291" s="105"/>
      <c r="CQ291" s="105"/>
      <c r="CR291" s="105"/>
      <c r="CS291" s="105"/>
      <c r="CT291" s="105"/>
      <c r="CU291" s="105"/>
      <c r="CV291" s="105"/>
      <c r="CW291" s="105"/>
      <c r="CX291" s="105"/>
      <c r="CY291" s="105"/>
      <c r="CZ291" s="105"/>
      <c r="DA291" s="105"/>
      <c r="DB291" s="105"/>
      <c r="DC291" s="105"/>
      <c r="DD291" s="105"/>
      <c r="DE291" s="105"/>
      <c r="DF291" s="105"/>
      <c r="DG291" s="105"/>
      <c r="DH291" s="105"/>
      <c r="DI291" s="105"/>
      <c r="DJ291" s="105"/>
      <c r="DK291" s="105"/>
      <c r="DL291" s="105"/>
      <c r="DM291" s="105"/>
      <c r="DN291" s="105"/>
      <c r="DO291" s="105"/>
      <c r="DP291" s="105"/>
      <c r="DQ291" s="105"/>
      <c r="DR291" s="105"/>
      <c r="DS291" s="105"/>
      <c r="DT291" s="105"/>
      <c r="DU291" s="105"/>
      <c r="DV291" s="105"/>
      <c r="DW291" s="105"/>
      <c r="DX291" s="105"/>
      <c r="DY291" s="105"/>
      <c r="DZ291" s="105"/>
      <c r="EA291" s="105"/>
      <c r="EB291" s="105"/>
      <c r="EC291" s="105"/>
      <c r="ED291" s="105"/>
      <c r="EE291" s="105"/>
      <c r="EF291" s="105"/>
      <c r="EG291" s="105"/>
      <c r="EH291" s="105"/>
      <c r="EI291" s="105"/>
      <c r="EJ291" s="105"/>
      <c r="EK291" s="105"/>
      <c r="EL291" s="105"/>
      <c r="EM291" s="105"/>
      <c r="EN291" s="105"/>
      <c r="EO291" s="105"/>
      <c r="EP291" s="105"/>
      <c r="EQ291" s="105"/>
      <c r="ER291" s="105"/>
      <c r="ES291" s="105"/>
      <c r="ET291" s="105"/>
      <c r="EU291" s="105"/>
      <c r="EV291" s="105"/>
      <c r="EW291" s="105"/>
      <c r="EX291" s="105"/>
      <c r="EY291" s="105"/>
      <c r="EZ291" s="105"/>
      <c r="FA291" s="105"/>
      <c r="FB291" s="105"/>
      <c r="FC291" s="105"/>
      <c r="FD291" s="105"/>
      <c r="FE291" s="105"/>
      <c r="FF291" s="105"/>
      <c r="FG291" s="105"/>
      <c r="FH291" s="105"/>
      <c r="FI291" s="105"/>
      <c r="FJ291" s="105"/>
      <c r="FK291" s="105"/>
      <c r="FL291" s="105"/>
    </row>
    <row r="292" spans="11:168">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5"/>
      <c r="AL292" s="105"/>
      <c r="AM292" s="105"/>
      <c r="AN292" s="105"/>
      <c r="AO292" s="105"/>
      <c r="AP292" s="105"/>
      <c r="AQ292" s="105"/>
      <c r="AR292" s="105"/>
      <c r="AS292" s="105"/>
      <c r="AT292" s="105"/>
      <c r="AU292" s="105"/>
      <c r="AV292" s="105"/>
      <c r="AW292" s="105"/>
      <c r="AX292" s="105"/>
      <c r="AY292" s="105"/>
      <c r="AZ292" s="105"/>
      <c r="BA292" s="105"/>
      <c r="BB292" s="105"/>
      <c r="BC292" s="105"/>
      <c r="BD292" s="105"/>
      <c r="BE292" s="105"/>
      <c r="BF292" s="105"/>
      <c r="BG292" s="105"/>
      <c r="BH292" s="105"/>
      <c r="BI292" s="105"/>
      <c r="BJ292" s="105"/>
      <c r="BK292" s="105"/>
      <c r="BL292" s="105"/>
      <c r="BM292" s="105"/>
      <c r="BN292" s="105"/>
      <c r="BO292" s="105"/>
      <c r="BP292" s="105"/>
      <c r="BQ292" s="105"/>
      <c r="BR292" s="105"/>
      <c r="BS292" s="105"/>
      <c r="BT292" s="105"/>
      <c r="BU292" s="105"/>
      <c r="BV292" s="105"/>
      <c r="BW292" s="105"/>
      <c r="BX292" s="105"/>
      <c r="BY292" s="105"/>
      <c r="BZ292" s="105"/>
      <c r="CA292" s="105"/>
      <c r="CB292" s="105"/>
      <c r="CC292" s="105"/>
      <c r="CD292" s="105"/>
      <c r="CE292" s="105"/>
      <c r="CF292" s="105"/>
      <c r="CG292" s="105"/>
      <c r="CH292" s="105"/>
      <c r="CI292" s="105"/>
      <c r="CJ292" s="105"/>
      <c r="CK292" s="105"/>
      <c r="CL292" s="105"/>
      <c r="CM292" s="105"/>
      <c r="CN292" s="105"/>
      <c r="CO292" s="105"/>
      <c r="CP292" s="105"/>
      <c r="CQ292" s="105"/>
      <c r="CR292" s="105"/>
      <c r="CS292" s="105"/>
      <c r="CT292" s="105"/>
      <c r="CU292" s="105"/>
      <c r="CV292" s="105"/>
      <c r="CW292" s="105"/>
      <c r="CX292" s="105"/>
      <c r="CY292" s="105"/>
      <c r="CZ292" s="105"/>
      <c r="DA292" s="105"/>
      <c r="DB292" s="105"/>
      <c r="DC292" s="105"/>
      <c r="DD292" s="105"/>
      <c r="DE292" s="105"/>
      <c r="DF292" s="105"/>
      <c r="DG292" s="105"/>
      <c r="DH292" s="105"/>
      <c r="DI292" s="105"/>
      <c r="DJ292" s="105"/>
      <c r="DK292" s="105"/>
      <c r="DL292" s="105"/>
      <c r="DM292" s="105"/>
      <c r="DN292" s="105"/>
      <c r="DO292" s="105"/>
      <c r="DP292" s="105"/>
      <c r="DQ292" s="105"/>
      <c r="DR292" s="105"/>
      <c r="DS292" s="105"/>
      <c r="DT292" s="105"/>
      <c r="DU292" s="105"/>
      <c r="DV292" s="105"/>
      <c r="DW292" s="105"/>
      <c r="DX292" s="105"/>
      <c r="DY292" s="105"/>
      <c r="DZ292" s="105"/>
      <c r="EA292" s="105"/>
      <c r="EB292" s="105"/>
      <c r="EC292" s="105"/>
      <c r="ED292" s="105"/>
      <c r="EE292" s="105"/>
      <c r="EF292" s="105"/>
      <c r="EG292" s="105"/>
      <c r="EH292" s="105"/>
      <c r="EI292" s="105"/>
      <c r="EJ292" s="105"/>
      <c r="EK292" s="105"/>
      <c r="EL292" s="105"/>
      <c r="EM292" s="105"/>
      <c r="EN292" s="105"/>
      <c r="EO292" s="105"/>
      <c r="EP292" s="105"/>
      <c r="EQ292" s="105"/>
      <c r="ER292" s="105"/>
      <c r="ES292" s="105"/>
      <c r="ET292" s="105"/>
      <c r="EU292" s="105"/>
      <c r="EV292" s="105"/>
      <c r="EW292" s="105"/>
      <c r="EX292" s="105"/>
      <c r="EY292" s="105"/>
      <c r="EZ292" s="105"/>
      <c r="FA292" s="105"/>
      <c r="FB292" s="105"/>
      <c r="FC292" s="105"/>
      <c r="FD292" s="105"/>
      <c r="FE292" s="105"/>
      <c r="FF292" s="105"/>
      <c r="FG292" s="105"/>
      <c r="FH292" s="105"/>
      <c r="FI292" s="105"/>
      <c r="FJ292" s="105"/>
      <c r="FK292" s="105"/>
      <c r="FL292" s="105"/>
    </row>
    <row r="293" spans="11:168">
      <c r="K293" s="105"/>
      <c r="L293" s="105"/>
      <c r="M293" s="105"/>
      <c r="N293" s="105"/>
      <c r="O293" s="105"/>
      <c r="P293" s="105"/>
      <c r="Q293" s="105"/>
      <c r="R293" s="105"/>
      <c r="S293" s="105"/>
      <c r="T293" s="105"/>
      <c r="U293" s="105"/>
      <c r="V293" s="105"/>
      <c r="W293" s="105"/>
      <c r="X293" s="105"/>
      <c r="Y293" s="105"/>
      <c r="Z293" s="105"/>
      <c r="AA293" s="105"/>
      <c r="AB293" s="105"/>
      <c r="AC293" s="105"/>
      <c r="AD293" s="105"/>
      <c r="AE293" s="105"/>
      <c r="AF293" s="105"/>
      <c r="AG293" s="105"/>
      <c r="AH293" s="105"/>
      <c r="AI293" s="105"/>
      <c r="AJ293" s="105"/>
      <c r="AK293" s="105"/>
      <c r="AL293" s="105"/>
      <c r="AM293" s="105"/>
      <c r="AN293" s="105"/>
      <c r="AO293" s="105"/>
      <c r="AP293" s="105"/>
      <c r="AQ293" s="105"/>
      <c r="AR293" s="105"/>
      <c r="AS293" s="105"/>
      <c r="AT293" s="105"/>
      <c r="AU293" s="105"/>
      <c r="AV293" s="105"/>
      <c r="AW293" s="105"/>
      <c r="AX293" s="105"/>
      <c r="AY293" s="105"/>
      <c r="AZ293" s="105"/>
      <c r="BA293" s="105"/>
      <c r="BB293" s="105"/>
      <c r="BC293" s="105"/>
      <c r="BD293" s="105"/>
      <c r="BE293" s="105"/>
      <c r="BF293" s="105"/>
      <c r="BG293" s="105"/>
      <c r="BH293" s="105"/>
      <c r="BI293" s="105"/>
      <c r="BJ293" s="105"/>
      <c r="BK293" s="105"/>
      <c r="BL293" s="105"/>
      <c r="BM293" s="105"/>
      <c r="BN293" s="105"/>
      <c r="BO293" s="105"/>
      <c r="BP293" s="105"/>
      <c r="BQ293" s="105"/>
      <c r="BR293" s="105"/>
      <c r="BS293" s="105"/>
      <c r="BT293" s="105"/>
      <c r="BU293" s="105"/>
      <c r="BV293" s="105"/>
      <c r="BW293" s="105"/>
      <c r="BX293" s="105"/>
      <c r="BY293" s="105"/>
      <c r="BZ293" s="105"/>
      <c r="CA293" s="105"/>
      <c r="CB293" s="105"/>
      <c r="CC293" s="105"/>
      <c r="CD293" s="105"/>
      <c r="CE293" s="105"/>
      <c r="CF293" s="105"/>
      <c r="CG293" s="105"/>
      <c r="CH293" s="105"/>
      <c r="CI293" s="105"/>
      <c r="CJ293" s="105"/>
      <c r="CK293" s="105"/>
      <c r="CL293" s="105"/>
      <c r="CM293" s="105"/>
      <c r="CN293" s="105"/>
      <c r="CO293" s="105"/>
      <c r="CP293" s="105"/>
      <c r="CQ293" s="105"/>
      <c r="CR293" s="105"/>
      <c r="CS293" s="105"/>
      <c r="CT293" s="105"/>
      <c r="CU293" s="105"/>
      <c r="CV293" s="105"/>
      <c r="CW293" s="105"/>
      <c r="CX293" s="105"/>
      <c r="CY293" s="105"/>
      <c r="CZ293" s="105"/>
      <c r="DA293" s="105"/>
      <c r="DB293" s="105"/>
      <c r="DC293" s="105"/>
      <c r="DD293" s="105"/>
      <c r="DE293" s="105"/>
      <c r="DF293" s="105"/>
      <c r="DG293" s="105"/>
      <c r="DH293" s="105"/>
      <c r="DI293" s="105"/>
      <c r="DJ293" s="105"/>
      <c r="DK293" s="105"/>
      <c r="DL293" s="105"/>
      <c r="DM293" s="105"/>
      <c r="DN293" s="105"/>
      <c r="DO293" s="105"/>
      <c r="DP293" s="105"/>
      <c r="DQ293" s="105"/>
      <c r="DR293" s="105"/>
      <c r="DS293" s="105"/>
      <c r="DT293" s="105"/>
      <c r="DU293" s="105"/>
      <c r="DV293" s="105"/>
      <c r="DW293" s="105"/>
      <c r="DX293" s="105"/>
      <c r="DY293" s="105"/>
      <c r="DZ293" s="105"/>
      <c r="EA293" s="105"/>
      <c r="EB293" s="105"/>
      <c r="EC293" s="105"/>
      <c r="ED293" s="105"/>
      <c r="EE293" s="105"/>
      <c r="EF293" s="105"/>
      <c r="EG293" s="105"/>
      <c r="EH293" s="105"/>
      <c r="EI293" s="105"/>
      <c r="EJ293" s="105"/>
      <c r="EK293" s="105"/>
      <c r="EL293" s="105"/>
      <c r="EM293" s="105"/>
      <c r="EN293" s="105"/>
      <c r="EO293" s="105"/>
      <c r="EP293" s="105"/>
      <c r="EQ293" s="105"/>
      <c r="ER293" s="105"/>
      <c r="ES293" s="105"/>
      <c r="ET293" s="105"/>
      <c r="EU293" s="105"/>
      <c r="EV293" s="105"/>
      <c r="EW293" s="105"/>
      <c r="EX293" s="105"/>
      <c r="EY293" s="105"/>
      <c r="EZ293" s="105"/>
      <c r="FA293" s="105"/>
      <c r="FB293" s="105"/>
      <c r="FC293" s="105"/>
      <c r="FD293" s="105"/>
      <c r="FE293" s="105"/>
      <c r="FF293" s="105"/>
      <c r="FG293" s="105"/>
      <c r="FH293" s="105"/>
      <c r="FI293" s="105"/>
      <c r="FJ293" s="105"/>
      <c r="FK293" s="105"/>
      <c r="FL293" s="105"/>
    </row>
    <row r="294" spans="11:168">
      <c r="K294" s="105"/>
      <c r="L294" s="105"/>
      <c r="M294" s="105"/>
      <c r="N294" s="105"/>
      <c r="O294" s="105"/>
      <c r="P294" s="105"/>
      <c r="Q294" s="105"/>
      <c r="R294" s="105"/>
      <c r="S294" s="105"/>
      <c r="T294" s="105"/>
      <c r="U294" s="105"/>
      <c r="V294" s="105"/>
      <c r="W294" s="105"/>
      <c r="X294" s="105"/>
      <c r="Y294" s="105"/>
      <c r="Z294" s="105"/>
      <c r="AA294" s="105"/>
      <c r="AB294" s="105"/>
      <c r="AC294" s="105"/>
      <c r="AD294" s="105"/>
      <c r="AE294" s="105"/>
      <c r="AF294" s="105"/>
      <c r="AG294" s="105"/>
      <c r="AH294" s="105"/>
      <c r="AI294" s="105"/>
      <c r="AJ294" s="105"/>
      <c r="AK294" s="105"/>
      <c r="AL294" s="105"/>
      <c r="AM294" s="105"/>
      <c r="AN294" s="105"/>
      <c r="AO294" s="105"/>
      <c r="AP294" s="105"/>
      <c r="AQ294" s="105"/>
      <c r="AR294" s="105"/>
      <c r="AS294" s="105"/>
      <c r="AT294" s="105"/>
      <c r="AU294" s="105"/>
      <c r="AV294" s="105"/>
      <c r="AW294" s="105"/>
      <c r="AX294" s="105"/>
      <c r="AY294" s="105"/>
      <c r="AZ294" s="105"/>
      <c r="BA294" s="105"/>
      <c r="BB294" s="105"/>
      <c r="BC294" s="105"/>
      <c r="BD294" s="105"/>
      <c r="BE294" s="105"/>
      <c r="BF294" s="105"/>
      <c r="BG294" s="105"/>
      <c r="BH294" s="105"/>
      <c r="BI294" s="105"/>
      <c r="BJ294" s="105"/>
      <c r="BK294" s="105"/>
      <c r="BL294" s="105"/>
      <c r="BM294" s="105"/>
      <c r="BN294" s="105"/>
      <c r="BO294" s="105"/>
      <c r="BP294" s="105"/>
      <c r="BQ294" s="105"/>
      <c r="BR294" s="105"/>
      <c r="BS294" s="105"/>
      <c r="BT294" s="105"/>
      <c r="BU294" s="105"/>
      <c r="BV294" s="105"/>
      <c r="BW294" s="105"/>
      <c r="BX294" s="105"/>
      <c r="BY294" s="105"/>
      <c r="BZ294" s="105"/>
      <c r="CA294" s="105"/>
      <c r="CB294" s="105"/>
      <c r="CC294" s="105"/>
      <c r="CD294" s="105"/>
      <c r="CE294" s="105"/>
      <c r="CF294" s="105"/>
      <c r="CG294" s="105"/>
      <c r="CH294" s="105"/>
      <c r="CI294" s="105"/>
      <c r="CJ294" s="105"/>
      <c r="CK294" s="105"/>
      <c r="CL294" s="105"/>
      <c r="CM294" s="105"/>
      <c r="CN294" s="105"/>
      <c r="CO294" s="105"/>
      <c r="CP294" s="105"/>
      <c r="CQ294" s="105"/>
      <c r="CR294" s="105"/>
      <c r="CS294" s="105"/>
      <c r="CT294" s="105"/>
      <c r="CU294" s="105"/>
      <c r="CV294" s="105"/>
      <c r="CW294" s="105"/>
      <c r="CX294" s="105"/>
      <c r="CY294" s="105"/>
      <c r="CZ294" s="105"/>
      <c r="DA294" s="105"/>
      <c r="DB294" s="105"/>
      <c r="DC294" s="105"/>
      <c r="DD294" s="105"/>
      <c r="DE294" s="105"/>
      <c r="DF294" s="105"/>
      <c r="DG294" s="105"/>
      <c r="DH294" s="105"/>
      <c r="DI294" s="105"/>
      <c r="DJ294" s="105"/>
      <c r="DK294" s="105"/>
      <c r="DL294" s="105"/>
      <c r="DM294" s="105"/>
      <c r="DN294" s="105"/>
      <c r="DO294" s="105"/>
      <c r="DP294" s="105"/>
      <c r="DQ294" s="105"/>
      <c r="DR294" s="105"/>
      <c r="DS294" s="105"/>
      <c r="DT294" s="105"/>
      <c r="DU294" s="105"/>
      <c r="DV294" s="105"/>
      <c r="DW294" s="105"/>
      <c r="DX294" s="105"/>
      <c r="DY294" s="105"/>
      <c r="DZ294" s="105"/>
      <c r="EA294" s="105"/>
      <c r="EB294" s="105"/>
      <c r="EC294" s="105"/>
      <c r="ED294" s="105"/>
      <c r="EE294" s="105"/>
      <c r="EF294" s="105"/>
      <c r="EG294" s="105"/>
      <c r="EH294" s="105"/>
      <c r="EI294" s="105"/>
      <c r="EJ294" s="105"/>
      <c r="EK294" s="105"/>
      <c r="EL294" s="105"/>
      <c r="EM294" s="105"/>
      <c r="EN294" s="105"/>
      <c r="EO294" s="105"/>
      <c r="EP294" s="105"/>
      <c r="EQ294" s="105"/>
      <c r="ER294" s="105"/>
      <c r="ES294" s="105"/>
      <c r="ET294" s="105"/>
      <c r="EU294" s="105"/>
      <c r="EV294" s="105"/>
      <c r="EW294" s="105"/>
      <c r="EX294" s="105"/>
      <c r="EY294" s="105"/>
      <c r="EZ294" s="105"/>
      <c r="FA294" s="105"/>
      <c r="FB294" s="105"/>
      <c r="FC294" s="105"/>
      <c r="FD294" s="105"/>
      <c r="FE294" s="105"/>
      <c r="FF294" s="105"/>
      <c r="FG294" s="105"/>
      <c r="FH294" s="105"/>
      <c r="FI294" s="105"/>
      <c r="FJ294" s="105"/>
      <c r="FK294" s="105"/>
      <c r="FL294" s="105"/>
    </row>
    <row r="295" spans="11:168">
      <c r="K295" s="105"/>
      <c r="L295" s="105"/>
      <c r="M295" s="105"/>
      <c r="N295" s="105"/>
      <c r="O295" s="105"/>
      <c r="P295" s="105"/>
      <c r="Q295" s="105"/>
      <c r="R295" s="105"/>
      <c r="S295" s="105"/>
      <c r="T295" s="105"/>
      <c r="U295" s="105"/>
      <c r="V295" s="105"/>
      <c r="W295" s="105"/>
      <c r="X295" s="105"/>
      <c r="Y295" s="105"/>
      <c r="Z295" s="105"/>
      <c r="AA295" s="105"/>
      <c r="AB295" s="105"/>
      <c r="AC295" s="105"/>
      <c r="AD295" s="105"/>
      <c r="AE295" s="105"/>
      <c r="AF295" s="105"/>
      <c r="AG295" s="105"/>
      <c r="AH295" s="105"/>
      <c r="AI295" s="105"/>
      <c r="AJ295" s="105"/>
      <c r="AK295" s="105"/>
      <c r="AL295" s="105"/>
      <c r="AM295" s="105"/>
      <c r="AN295" s="105"/>
      <c r="AO295" s="105"/>
      <c r="AP295" s="105"/>
      <c r="AQ295" s="105"/>
      <c r="AR295" s="105"/>
      <c r="AS295" s="105"/>
      <c r="AT295" s="105"/>
      <c r="AU295" s="105"/>
      <c r="AV295" s="105"/>
      <c r="AW295" s="105"/>
      <c r="AX295" s="105"/>
      <c r="AY295" s="105"/>
      <c r="AZ295" s="105"/>
      <c r="BA295" s="105"/>
      <c r="BB295" s="105"/>
      <c r="BC295" s="105"/>
      <c r="BD295" s="105"/>
      <c r="BE295" s="105"/>
      <c r="BF295" s="105"/>
      <c r="BG295" s="105"/>
      <c r="BH295" s="105"/>
      <c r="BI295" s="105"/>
      <c r="BJ295" s="105"/>
      <c r="BK295" s="105"/>
      <c r="BL295" s="105"/>
      <c r="BM295" s="105"/>
      <c r="BN295" s="105"/>
      <c r="BO295" s="105"/>
      <c r="BP295" s="105"/>
      <c r="BQ295" s="105"/>
      <c r="BR295" s="105"/>
      <c r="BS295" s="105"/>
      <c r="BT295" s="105"/>
      <c r="BU295" s="105"/>
      <c r="BV295" s="105"/>
      <c r="BW295" s="105"/>
      <c r="BX295" s="105"/>
      <c r="BY295" s="105"/>
      <c r="BZ295" s="105"/>
      <c r="CA295" s="105"/>
      <c r="CB295" s="105"/>
      <c r="CC295" s="105"/>
      <c r="CD295" s="105"/>
      <c r="CE295" s="105"/>
      <c r="CF295" s="105"/>
      <c r="CG295" s="105"/>
      <c r="CH295" s="105"/>
      <c r="CI295" s="105"/>
      <c r="CJ295" s="105"/>
      <c r="CK295" s="105"/>
      <c r="CL295" s="105"/>
      <c r="CM295" s="105"/>
      <c r="CN295" s="105"/>
      <c r="CO295" s="105"/>
      <c r="CP295" s="105"/>
      <c r="CQ295" s="105"/>
      <c r="CR295" s="105"/>
      <c r="CS295" s="105"/>
      <c r="CT295" s="105"/>
      <c r="CU295" s="105"/>
      <c r="CV295" s="105"/>
      <c r="CW295" s="105"/>
      <c r="CX295" s="105"/>
      <c r="CY295" s="105"/>
      <c r="CZ295" s="105"/>
      <c r="DA295" s="105"/>
      <c r="DB295" s="105"/>
      <c r="DC295" s="105"/>
      <c r="DD295" s="105"/>
      <c r="DE295" s="105"/>
      <c r="DF295" s="105"/>
      <c r="DG295" s="105"/>
      <c r="DH295" s="105"/>
      <c r="DI295" s="105"/>
      <c r="DJ295" s="105"/>
      <c r="DK295" s="105"/>
      <c r="DL295" s="105"/>
      <c r="DM295" s="105"/>
      <c r="DN295" s="105"/>
      <c r="DO295" s="105"/>
      <c r="DP295" s="105"/>
      <c r="DQ295" s="105"/>
      <c r="DR295" s="105"/>
      <c r="DS295" s="105"/>
      <c r="DT295" s="105"/>
      <c r="DU295" s="105"/>
      <c r="DV295" s="105"/>
      <c r="DW295" s="105"/>
      <c r="DX295" s="105"/>
      <c r="DY295" s="105"/>
      <c r="DZ295" s="105"/>
      <c r="EA295" s="105"/>
      <c r="EB295" s="105"/>
      <c r="EC295" s="105"/>
      <c r="ED295" s="105"/>
      <c r="EE295" s="105"/>
      <c r="EF295" s="105"/>
      <c r="EG295" s="105"/>
      <c r="EH295" s="105"/>
      <c r="EI295" s="105"/>
      <c r="EJ295" s="105"/>
      <c r="EK295" s="105"/>
      <c r="EL295" s="105"/>
      <c r="EM295" s="105"/>
      <c r="EN295" s="105"/>
      <c r="EO295" s="105"/>
      <c r="EP295" s="105"/>
      <c r="EQ295" s="105"/>
      <c r="ER295" s="105"/>
      <c r="ES295" s="105"/>
      <c r="ET295" s="105"/>
      <c r="EU295" s="105"/>
      <c r="EV295" s="105"/>
      <c r="EW295" s="105"/>
      <c r="EX295" s="105"/>
      <c r="EY295" s="105"/>
      <c r="EZ295" s="105"/>
      <c r="FA295" s="105"/>
      <c r="FB295" s="105"/>
      <c r="FC295" s="105"/>
      <c r="FD295" s="105"/>
      <c r="FE295" s="105"/>
      <c r="FF295" s="105"/>
      <c r="FG295" s="105"/>
      <c r="FH295" s="105"/>
      <c r="FI295" s="105"/>
      <c r="FJ295" s="105"/>
      <c r="FK295" s="105"/>
      <c r="FL295" s="105"/>
    </row>
    <row r="296" spans="11:168">
      <c r="K296" s="105"/>
      <c r="L296" s="105"/>
      <c r="M296" s="105"/>
      <c r="N296" s="105"/>
      <c r="O296" s="105"/>
      <c r="P296" s="105"/>
      <c r="Q296" s="105"/>
      <c r="R296" s="105"/>
      <c r="S296" s="105"/>
      <c r="T296" s="105"/>
      <c r="U296" s="105"/>
      <c r="V296" s="105"/>
      <c r="W296" s="105"/>
      <c r="X296" s="105"/>
      <c r="Y296" s="105"/>
      <c r="Z296" s="105"/>
      <c r="AA296" s="105"/>
      <c r="AB296" s="105"/>
      <c r="AC296" s="105"/>
      <c r="AD296" s="105"/>
      <c r="AE296" s="105"/>
      <c r="AF296" s="105"/>
      <c r="AG296" s="105"/>
      <c r="AH296" s="105"/>
      <c r="AI296" s="105"/>
      <c r="AJ296" s="105"/>
      <c r="AK296" s="105"/>
      <c r="AL296" s="105"/>
      <c r="AM296" s="105"/>
      <c r="AN296" s="105"/>
      <c r="AO296" s="105"/>
      <c r="AP296" s="105"/>
      <c r="AQ296" s="105"/>
      <c r="AR296" s="105"/>
      <c r="AS296" s="105"/>
      <c r="AT296" s="105"/>
      <c r="AU296" s="105"/>
      <c r="AV296" s="105"/>
      <c r="AW296" s="105"/>
      <c r="AX296" s="105"/>
      <c r="AY296" s="105"/>
      <c r="AZ296" s="105"/>
      <c r="BA296" s="105"/>
      <c r="BB296" s="105"/>
      <c r="BC296" s="105"/>
      <c r="BD296" s="105"/>
      <c r="BE296" s="105"/>
      <c r="BF296" s="105"/>
      <c r="BG296" s="105"/>
      <c r="BH296" s="105"/>
      <c r="BI296" s="105"/>
      <c r="BJ296" s="105"/>
      <c r="BK296" s="105"/>
      <c r="BL296" s="105"/>
      <c r="BM296" s="105"/>
      <c r="BN296" s="105"/>
      <c r="BO296" s="105"/>
      <c r="BP296" s="105"/>
      <c r="BQ296" s="105"/>
      <c r="BR296" s="105"/>
      <c r="BS296" s="105"/>
      <c r="BT296" s="105"/>
      <c r="BU296" s="105"/>
      <c r="BV296" s="105"/>
      <c r="BW296" s="105"/>
      <c r="BX296" s="105"/>
      <c r="BY296" s="105"/>
      <c r="BZ296" s="105"/>
      <c r="CA296" s="105"/>
      <c r="CB296" s="105"/>
      <c r="CC296" s="105"/>
      <c r="CD296" s="105"/>
      <c r="CE296" s="105"/>
      <c r="CF296" s="105"/>
      <c r="CG296" s="105"/>
      <c r="CH296" s="105"/>
      <c r="CI296" s="105"/>
      <c r="CJ296" s="105"/>
      <c r="CK296" s="105"/>
      <c r="CL296" s="105"/>
      <c r="CM296" s="105"/>
      <c r="CN296" s="105"/>
      <c r="CO296" s="105"/>
      <c r="CP296" s="105"/>
      <c r="CQ296" s="105"/>
      <c r="CR296" s="105"/>
      <c r="CS296" s="105"/>
      <c r="CT296" s="105"/>
      <c r="CU296" s="105"/>
      <c r="CV296" s="105"/>
      <c r="CW296" s="105"/>
      <c r="CX296" s="105"/>
      <c r="CY296" s="105"/>
      <c r="CZ296" s="105"/>
      <c r="DA296" s="105"/>
      <c r="DB296" s="105"/>
      <c r="DC296" s="105"/>
      <c r="DD296" s="105"/>
      <c r="DE296" s="105"/>
      <c r="DF296" s="105"/>
      <c r="DG296" s="105"/>
      <c r="DH296" s="105"/>
      <c r="DI296" s="105"/>
      <c r="DJ296" s="105"/>
      <c r="DK296" s="105"/>
      <c r="DL296" s="105"/>
      <c r="DM296" s="105"/>
      <c r="DN296" s="105"/>
      <c r="DO296" s="105"/>
      <c r="DP296" s="105"/>
      <c r="DQ296" s="105"/>
      <c r="DR296" s="105"/>
      <c r="DS296" s="105"/>
      <c r="DT296" s="105"/>
      <c r="DU296" s="105"/>
      <c r="DV296" s="105"/>
      <c r="DW296" s="105"/>
      <c r="DX296" s="105"/>
      <c r="DY296" s="105"/>
      <c r="DZ296" s="105"/>
      <c r="EA296" s="105"/>
      <c r="EB296" s="105"/>
      <c r="EC296" s="105"/>
      <c r="ED296" s="105"/>
      <c r="EE296" s="105"/>
      <c r="EF296" s="105"/>
      <c r="EG296" s="105"/>
      <c r="EH296" s="105"/>
      <c r="EI296" s="105"/>
      <c r="EJ296" s="105"/>
      <c r="EK296" s="105"/>
      <c r="EL296" s="105"/>
      <c r="EM296" s="105"/>
      <c r="EN296" s="105"/>
      <c r="EO296" s="105"/>
      <c r="EP296" s="105"/>
      <c r="EQ296" s="105"/>
      <c r="ER296" s="105"/>
      <c r="ES296" s="105"/>
      <c r="ET296" s="105"/>
      <c r="EU296" s="105"/>
      <c r="EV296" s="105"/>
      <c r="EW296" s="105"/>
      <c r="EX296" s="105"/>
      <c r="EY296" s="105"/>
      <c r="EZ296" s="105"/>
      <c r="FA296" s="105"/>
      <c r="FB296" s="105"/>
      <c r="FC296" s="105"/>
      <c r="FD296" s="105"/>
      <c r="FE296" s="105"/>
      <c r="FF296" s="105"/>
      <c r="FG296" s="105"/>
      <c r="FH296" s="105"/>
      <c r="FI296" s="105"/>
      <c r="FJ296" s="105"/>
      <c r="FK296" s="105"/>
      <c r="FL296" s="105"/>
    </row>
    <row r="297" spans="11:168">
      <c r="K297" s="105"/>
      <c r="L297" s="105"/>
      <c r="M297" s="105"/>
      <c r="N297" s="105"/>
      <c r="O297" s="105"/>
      <c r="P297" s="105"/>
      <c r="Q297" s="105"/>
      <c r="R297" s="105"/>
      <c r="S297" s="105"/>
      <c r="T297" s="105"/>
      <c r="U297" s="105"/>
      <c r="V297" s="105"/>
      <c r="W297" s="105"/>
      <c r="X297" s="105"/>
      <c r="Y297" s="105"/>
      <c r="Z297" s="105"/>
      <c r="AA297" s="105"/>
      <c r="AB297" s="105"/>
      <c r="AC297" s="105"/>
      <c r="AD297" s="105"/>
      <c r="AE297" s="105"/>
      <c r="AF297" s="105"/>
      <c r="AG297" s="105"/>
      <c r="AH297" s="105"/>
      <c r="AI297" s="105"/>
      <c r="AJ297" s="105"/>
      <c r="AK297" s="105"/>
      <c r="AL297" s="105"/>
      <c r="AM297" s="105"/>
      <c r="AN297" s="105"/>
      <c r="AO297" s="105"/>
      <c r="AP297" s="105"/>
      <c r="AQ297" s="105"/>
      <c r="AR297" s="105"/>
      <c r="AS297" s="105"/>
      <c r="AT297" s="105"/>
      <c r="AU297" s="105"/>
      <c r="AV297" s="105"/>
      <c r="AW297" s="105"/>
      <c r="AX297" s="105"/>
      <c r="AY297" s="105"/>
      <c r="AZ297" s="105"/>
      <c r="BA297" s="105"/>
      <c r="BB297" s="105"/>
      <c r="BC297" s="105"/>
      <c r="BD297" s="105"/>
      <c r="BE297" s="105"/>
      <c r="BF297" s="105"/>
      <c r="BG297" s="105"/>
      <c r="BH297" s="105"/>
      <c r="BI297" s="105"/>
      <c r="BJ297" s="105"/>
      <c r="BK297" s="105"/>
      <c r="BL297" s="105"/>
      <c r="BM297" s="105"/>
      <c r="BN297" s="105"/>
      <c r="BO297" s="105"/>
      <c r="BP297" s="105"/>
      <c r="BQ297" s="105"/>
      <c r="BR297" s="105"/>
      <c r="BS297" s="105"/>
      <c r="BT297" s="105"/>
      <c r="BU297" s="105"/>
      <c r="BV297" s="105"/>
      <c r="BW297" s="105"/>
      <c r="BX297" s="105"/>
      <c r="BY297" s="105"/>
      <c r="BZ297" s="105"/>
      <c r="CA297" s="105"/>
      <c r="CB297" s="105"/>
      <c r="CC297" s="105"/>
      <c r="CD297" s="105"/>
      <c r="CE297" s="105"/>
      <c r="CF297" s="105"/>
      <c r="CG297" s="105"/>
      <c r="CH297" s="105"/>
      <c r="CI297" s="105"/>
      <c r="CJ297" s="105"/>
      <c r="CK297" s="105"/>
      <c r="CL297" s="105"/>
      <c r="CM297" s="105"/>
      <c r="CN297" s="105"/>
      <c r="CO297" s="105"/>
      <c r="CP297" s="105"/>
      <c r="CQ297" s="105"/>
      <c r="CR297" s="105"/>
      <c r="CS297" s="105"/>
      <c r="CT297" s="105"/>
      <c r="CU297" s="105"/>
      <c r="CV297" s="105"/>
      <c r="CW297" s="105"/>
      <c r="CX297" s="105"/>
      <c r="CY297" s="105"/>
      <c r="CZ297" s="105"/>
      <c r="DA297" s="105"/>
      <c r="DB297" s="105"/>
      <c r="DC297" s="105"/>
      <c r="DD297" s="105"/>
      <c r="DE297" s="105"/>
      <c r="DF297" s="105"/>
      <c r="DG297" s="105"/>
      <c r="DH297" s="105"/>
      <c r="DI297" s="105"/>
      <c r="DJ297" s="105"/>
      <c r="DK297" s="105"/>
      <c r="DL297" s="105"/>
      <c r="DM297" s="105"/>
      <c r="DN297" s="105"/>
      <c r="DO297" s="105"/>
      <c r="DP297" s="105"/>
      <c r="DQ297" s="105"/>
      <c r="DR297" s="105"/>
      <c r="DS297" s="105"/>
      <c r="DT297" s="105"/>
      <c r="DU297" s="105"/>
      <c r="DV297" s="105"/>
      <c r="DW297" s="105"/>
      <c r="DX297" s="105"/>
      <c r="DY297" s="105"/>
      <c r="DZ297" s="105"/>
      <c r="EA297" s="105"/>
      <c r="EB297" s="105"/>
      <c r="EC297" s="105"/>
      <c r="ED297" s="105"/>
      <c r="EE297" s="105"/>
      <c r="EF297" s="105"/>
      <c r="EG297" s="105"/>
      <c r="EH297" s="105"/>
      <c r="EI297" s="105"/>
      <c r="EJ297" s="105"/>
      <c r="EK297" s="105"/>
      <c r="EL297" s="105"/>
      <c r="EM297" s="105"/>
      <c r="EN297" s="105"/>
      <c r="EO297" s="105"/>
      <c r="EP297" s="105"/>
      <c r="EQ297" s="105"/>
      <c r="ER297" s="105"/>
      <c r="ES297" s="105"/>
      <c r="ET297" s="105"/>
      <c r="EU297" s="105"/>
      <c r="EV297" s="105"/>
      <c r="EW297" s="105"/>
      <c r="EX297" s="105"/>
      <c r="EY297" s="105"/>
      <c r="EZ297" s="105"/>
      <c r="FA297" s="105"/>
      <c r="FB297" s="105"/>
      <c r="FC297" s="105"/>
      <c r="FD297" s="105"/>
      <c r="FE297" s="105"/>
      <c r="FF297" s="105"/>
      <c r="FG297" s="105"/>
      <c r="FH297" s="105"/>
      <c r="FI297" s="105"/>
      <c r="FJ297" s="105"/>
      <c r="FK297" s="105"/>
      <c r="FL297" s="105"/>
    </row>
    <row r="298" spans="11:168">
      <c r="K298" s="105"/>
      <c r="L298" s="105"/>
      <c r="M298" s="105"/>
      <c r="N298" s="105"/>
      <c r="O298" s="105"/>
      <c r="P298" s="105"/>
      <c r="Q298" s="105"/>
      <c r="R298" s="105"/>
      <c r="S298" s="105"/>
      <c r="T298" s="105"/>
      <c r="U298" s="105"/>
      <c r="V298" s="105"/>
      <c r="W298" s="105"/>
      <c r="X298" s="105"/>
      <c r="Y298" s="105"/>
      <c r="Z298" s="105"/>
      <c r="AA298" s="105"/>
      <c r="AB298" s="105"/>
      <c r="AC298" s="105"/>
      <c r="AD298" s="105"/>
      <c r="AE298" s="105"/>
      <c r="AF298" s="105"/>
      <c r="AG298" s="105"/>
      <c r="AH298" s="105"/>
      <c r="AI298" s="105"/>
      <c r="AJ298" s="105"/>
      <c r="AK298" s="105"/>
      <c r="AL298" s="105"/>
      <c r="AM298" s="105"/>
      <c r="AN298" s="105"/>
      <c r="AO298" s="105"/>
      <c r="AP298" s="105"/>
      <c r="AQ298" s="105"/>
      <c r="AR298" s="105"/>
      <c r="AS298" s="105"/>
      <c r="AT298" s="105"/>
      <c r="AU298" s="105"/>
      <c r="AV298" s="105"/>
      <c r="AW298" s="105"/>
      <c r="AX298" s="105"/>
      <c r="AY298" s="105"/>
      <c r="AZ298" s="105"/>
      <c r="BA298" s="105"/>
      <c r="BB298" s="105"/>
      <c r="BC298" s="105"/>
      <c r="BD298" s="105"/>
      <c r="BE298" s="105"/>
      <c r="BF298" s="105"/>
      <c r="BG298" s="105"/>
      <c r="BH298" s="105"/>
      <c r="BI298" s="105"/>
      <c r="BJ298" s="105"/>
      <c r="BK298" s="105"/>
      <c r="BL298" s="105"/>
      <c r="BM298" s="105"/>
      <c r="BN298" s="105"/>
      <c r="BO298" s="105"/>
      <c r="BP298" s="105"/>
      <c r="BQ298" s="105"/>
      <c r="BR298" s="105"/>
      <c r="BS298" s="105"/>
      <c r="BT298" s="105"/>
      <c r="BU298" s="105"/>
      <c r="BV298" s="105"/>
      <c r="BW298" s="105"/>
      <c r="BX298" s="105"/>
      <c r="BY298" s="105"/>
      <c r="BZ298" s="105"/>
      <c r="CA298" s="105"/>
      <c r="CB298" s="105"/>
      <c r="CC298" s="105"/>
      <c r="CD298" s="105"/>
      <c r="CE298" s="105"/>
      <c r="CF298" s="105"/>
      <c r="CG298" s="105"/>
      <c r="CH298" s="105"/>
      <c r="CI298" s="105"/>
      <c r="CJ298" s="105"/>
      <c r="CK298" s="105"/>
      <c r="CL298" s="105"/>
      <c r="CM298" s="105"/>
      <c r="CN298" s="105"/>
      <c r="CO298" s="105"/>
      <c r="CP298" s="105"/>
      <c r="CQ298" s="105"/>
      <c r="CR298" s="105"/>
      <c r="CS298" s="105"/>
      <c r="CT298" s="105"/>
      <c r="CU298" s="105"/>
      <c r="CV298" s="105"/>
      <c r="CW298" s="105"/>
      <c r="CX298" s="105"/>
      <c r="CY298" s="105"/>
      <c r="CZ298" s="105"/>
      <c r="DA298" s="105"/>
      <c r="DB298" s="105"/>
      <c r="DC298" s="105"/>
      <c r="DD298" s="105"/>
      <c r="DE298" s="105"/>
      <c r="DF298" s="105"/>
      <c r="DG298" s="105"/>
      <c r="DH298" s="105"/>
      <c r="DI298" s="105"/>
      <c r="DJ298" s="105"/>
      <c r="DK298" s="105"/>
      <c r="DL298" s="105"/>
      <c r="DM298" s="105"/>
      <c r="DN298" s="105"/>
      <c r="DO298" s="105"/>
      <c r="DP298" s="105"/>
      <c r="DQ298" s="105"/>
      <c r="DR298" s="105"/>
      <c r="DS298" s="105"/>
      <c r="DT298" s="105"/>
      <c r="DU298" s="105"/>
      <c r="DV298" s="105"/>
      <c r="DW298" s="105"/>
      <c r="DX298" s="105"/>
      <c r="DY298" s="105"/>
      <c r="DZ298" s="105"/>
      <c r="EA298" s="105"/>
      <c r="EB298" s="105"/>
      <c r="EC298" s="105"/>
      <c r="ED298" s="105"/>
      <c r="EE298" s="105"/>
      <c r="EF298" s="105"/>
      <c r="EG298" s="105"/>
      <c r="EH298" s="105"/>
      <c r="EI298" s="105"/>
      <c r="EJ298" s="105"/>
      <c r="EK298" s="105"/>
      <c r="EL298" s="105"/>
      <c r="EM298" s="105"/>
      <c r="EN298" s="105"/>
      <c r="EO298" s="105"/>
      <c r="EP298" s="105"/>
      <c r="EQ298" s="105"/>
      <c r="ER298" s="105"/>
      <c r="ES298" s="105"/>
      <c r="ET298" s="105"/>
      <c r="EU298" s="105"/>
      <c r="EV298" s="105"/>
      <c r="EW298" s="105"/>
      <c r="EX298" s="105"/>
      <c r="EY298" s="105"/>
      <c r="EZ298" s="105"/>
      <c r="FA298" s="105"/>
      <c r="FB298" s="105"/>
      <c r="FC298" s="105"/>
      <c r="FD298" s="105"/>
      <c r="FE298" s="105"/>
      <c r="FF298" s="105"/>
      <c r="FG298" s="105"/>
      <c r="FH298" s="105"/>
      <c r="FI298" s="105"/>
      <c r="FJ298" s="105"/>
      <c r="FK298" s="105"/>
      <c r="FL298" s="105"/>
    </row>
    <row r="299" spans="11:168">
      <c r="K299" s="105"/>
      <c r="L299" s="105"/>
      <c r="M299" s="105"/>
      <c r="N299" s="105"/>
      <c r="O299" s="105"/>
      <c r="P299" s="105"/>
      <c r="Q299" s="105"/>
      <c r="R299" s="105"/>
      <c r="S299" s="105"/>
      <c r="T299" s="105"/>
      <c r="U299" s="105"/>
      <c r="V299" s="105"/>
      <c r="W299" s="105"/>
      <c r="X299" s="105"/>
      <c r="Y299" s="105"/>
      <c r="Z299" s="105"/>
      <c r="AA299" s="105"/>
      <c r="AB299" s="105"/>
      <c r="AC299" s="105"/>
      <c r="AD299" s="105"/>
      <c r="AE299" s="105"/>
      <c r="AF299" s="105"/>
      <c r="AG299" s="105"/>
      <c r="AH299" s="105"/>
      <c r="AI299" s="105"/>
      <c r="AJ299" s="105"/>
      <c r="AK299" s="105"/>
      <c r="AL299" s="105"/>
      <c r="AM299" s="105"/>
      <c r="AN299" s="105"/>
      <c r="AO299" s="105"/>
      <c r="AP299" s="105"/>
      <c r="AQ299" s="105"/>
      <c r="AR299" s="105"/>
      <c r="AS299" s="105"/>
      <c r="AT299" s="105"/>
      <c r="AU299" s="105"/>
      <c r="AV299" s="105"/>
      <c r="AW299" s="105"/>
      <c r="AX299" s="105"/>
      <c r="AY299" s="105"/>
      <c r="AZ299" s="105"/>
      <c r="BA299" s="105"/>
      <c r="BB299" s="105"/>
      <c r="BC299" s="105"/>
      <c r="BD299" s="105"/>
      <c r="BE299" s="105"/>
      <c r="BF299" s="105"/>
      <c r="BG299" s="105"/>
      <c r="BH299" s="105"/>
      <c r="BI299" s="105"/>
      <c r="BJ299" s="105"/>
      <c r="BK299" s="105"/>
      <c r="BL299" s="105"/>
      <c r="BM299" s="105"/>
      <c r="BN299" s="105"/>
      <c r="BO299" s="105"/>
      <c r="BP299" s="105"/>
      <c r="BQ299" s="105"/>
      <c r="BR299" s="105"/>
      <c r="BS299" s="105"/>
      <c r="BT299" s="105"/>
      <c r="BU299" s="105"/>
      <c r="BV299" s="105"/>
      <c r="BW299" s="105"/>
      <c r="BX299" s="105"/>
      <c r="BY299" s="105"/>
      <c r="BZ299" s="105"/>
      <c r="CA299" s="105"/>
      <c r="CB299" s="105"/>
      <c r="CC299" s="105"/>
      <c r="CD299" s="105"/>
      <c r="CE299" s="105"/>
      <c r="CF299" s="105"/>
      <c r="CG299" s="105"/>
      <c r="CH299" s="105"/>
      <c r="CI299" s="105"/>
      <c r="CJ299" s="105"/>
      <c r="CK299" s="105"/>
      <c r="CL299" s="105"/>
      <c r="CM299" s="105"/>
      <c r="CN299" s="105"/>
      <c r="CO299" s="105"/>
      <c r="CP299" s="105"/>
      <c r="CQ299" s="105"/>
      <c r="CR299" s="105"/>
      <c r="CS299" s="105"/>
      <c r="CT299" s="105"/>
      <c r="CU299" s="105"/>
      <c r="CV299" s="105"/>
      <c r="CW299" s="105"/>
      <c r="CX299" s="105"/>
      <c r="CY299" s="105"/>
      <c r="CZ299" s="105"/>
      <c r="DA299" s="105"/>
      <c r="DB299" s="105"/>
      <c r="DC299" s="105"/>
      <c r="DD299" s="105"/>
      <c r="DE299" s="105"/>
      <c r="DF299" s="105"/>
      <c r="DG299" s="105"/>
      <c r="DH299" s="105"/>
      <c r="DI299" s="105"/>
      <c r="DJ299" s="105"/>
      <c r="DK299" s="105"/>
      <c r="DL299" s="105"/>
      <c r="DM299" s="105"/>
      <c r="DN299" s="105"/>
      <c r="DO299" s="105"/>
      <c r="DP299" s="105"/>
      <c r="DQ299" s="105"/>
      <c r="DR299" s="105"/>
      <c r="DS299" s="105"/>
      <c r="DT299" s="105"/>
      <c r="DU299" s="105"/>
      <c r="DV299" s="105"/>
      <c r="DW299" s="105"/>
      <c r="DX299" s="105"/>
      <c r="DY299" s="105"/>
      <c r="DZ299" s="105"/>
      <c r="EA299" s="105"/>
      <c r="EB299" s="105"/>
      <c r="EC299" s="105"/>
      <c r="ED299" s="105"/>
      <c r="EE299" s="105"/>
      <c r="EF299" s="105"/>
      <c r="EG299" s="105"/>
      <c r="EH299" s="105"/>
      <c r="EI299" s="105"/>
      <c r="EJ299" s="105"/>
      <c r="EK299" s="105"/>
      <c r="EL299" s="105"/>
      <c r="EM299" s="105"/>
      <c r="EN299" s="105"/>
      <c r="EO299" s="105"/>
      <c r="EP299" s="105"/>
      <c r="EQ299" s="105"/>
      <c r="ER299" s="105"/>
      <c r="ES299" s="105"/>
      <c r="ET299" s="105"/>
      <c r="EU299" s="105"/>
      <c r="EV299" s="105"/>
      <c r="EW299" s="105"/>
      <c r="EX299" s="105"/>
      <c r="EY299" s="105"/>
      <c r="EZ299" s="105"/>
      <c r="FA299" s="105"/>
      <c r="FB299" s="105"/>
      <c r="FC299" s="105"/>
      <c r="FD299" s="105"/>
      <c r="FE299" s="105"/>
      <c r="FF299" s="105"/>
      <c r="FG299" s="105"/>
      <c r="FH299" s="105"/>
      <c r="FI299" s="105"/>
      <c r="FJ299" s="105"/>
      <c r="FK299" s="105"/>
      <c r="FL299" s="105"/>
    </row>
    <row r="300" spans="11:168">
      <c r="K300" s="105"/>
      <c r="L300" s="105"/>
      <c r="M300" s="105"/>
      <c r="N300" s="105"/>
      <c r="O300" s="105"/>
      <c r="P300" s="105"/>
      <c r="Q300" s="105"/>
      <c r="R300" s="105"/>
      <c r="S300" s="105"/>
      <c r="T300" s="105"/>
      <c r="U300" s="105"/>
      <c r="V300" s="105"/>
      <c r="W300" s="105"/>
      <c r="X300" s="105"/>
      <c r="Y300" s="105"/>
      <c r="Z300" s="105"/>
      <c r="AA300" s="105"/>
      <c r="AB300" s="105"/>
      <c r="AC300" s="105"/>
      <c r="AD300" s="105"/>
      <c r="AE300" s="105"/>
      <c r="AF300" s="105"/>
      <c r="AG300" s="105"/>
      <c r="AH300" s="105"/>
      <c r="AI300" s="105"/>
      <c r="AJ300" s="105"/>
      <c r="AK300" s="105"/>
      <c r="AL300" s="105"/>
      <c r="AM300" s="105"/>
      <c r="AN300" s="105"/>
      <c r="AO300" s="105"/>
      <c r="AP300" s="105"/>
      <c r="AQ300" s="105"/>
      <c r="AR300" s="105"/>
      <c r="AS300" s="105"/>
      <c r="AT300" s="105"/>
      <c r="AU300" s="105"/>
      <c r="AV300" s="105"/>
      <c r="AW300" s="105"/>
      <c r="AX300" s="105"/>
      <c r="AY300" s="105"/>
      <c r="AZ300" s="105"/>
      <c r="BA300" s="105"/>
      <c r="BB300" s="105"/>
      <c r="BC300" s="105"/>
      <c r="BD300" s="105"/>
      <c r="BE300" s="105"/>
      <c r="BF300" s="105"/>
      <c r="BG300" s="105"/>
      <c r="BH300" s="105"/>
      <c r="BI300" s="105"/>
      <c r="BJ300" s="105"/>
      <c r="BK300" s="105"/>
      <c r="BL300" s="105"/>
      <c r="BM300" s="105"/>
      <c r="BN300" s="105"/>
      <c r="BO300" s="105"/>
      <c r="BP300" s="105"/>
      <c r="BQ300" s="105"/>
      <c r="BR300" s="105"/>
      <c r="BS300" s="105"/>
      <c r="BT300" s="105"/>
      <c r="BU300" s="105"/>
      <c r="BV300" s="105"/>
      <c r="BW300" s="105"/>
      <c r="BX300" s="105"/>
      <c r="BY300" s="105"/>
      <c r="BZ300" s="105"/>
      <c r="CA300" s="105"/>
      <c r="CB300" s="105"/>
      <c r="CC300" s="105"/>
      <c r="CD300" s="105"/>
      <c r="CE300" s="105"/>
      <c r="CF300" s="105"/>
      <c r="CG300" s="105"/>
      <c r="CH300" s="105"/>
      <c r="CI300" s="105"/>
      <c r="CJ300" s="105"/>
      <c r="CK300" s="105"/>
      <c r="CL300" s="105"/>
      <c r="CM300" s="105"/>
      <c r="CN300" s="105"/>
      <c r="CO300" s="105"/>
      <c r="CP300" s="105"/>
      <c r="CQ300" s="105"/>
      <c r="CR300" s="105"/>
      <c r="CS300" s="105"/>
      <c r="CT300" s="105"/>
      <c r="CU300" s="105"/>
      <c r="CV300" s="105"/>
      <c r="CW300" s="105"/>
      <c r="CX300" s="105"/>
      <c r="CY300" s="105"/>
      <c r="CZ300" s="105"/>
      <c r="DA300" s="105"/>
      <c r="DB300" s="105"/>
      <c r="DC300" s="105"/>
      <c r="DD300" s="105"/>
      <c r="DE300" s="105"/>
      <c r="DF300" s="105"/>
      <c r="DG300" s="105"/>
      <c r="DH300" s="105"/>
      <c r="DI300" s="105"/>
      <c r="DJ300" s="105"/>
      <c r="DK300" s="105"/>
      <c r="DL300" s="105"/>
      <c r="DM300" s="105"/>
      <c r="DN300" s="105"/>
      <c r="DO300" s="105"/>
      <c r="DP300" s="105"/>
      <c r="DQ300" s="105"/>
      <c r="DR300" s="105"/>
      <c r="DS300" s="105"/>
      <c r="DT300" s="105"/>
      <c r="DU300" s="105"/>
      <c r="DV300" s="105"/>
      <c r="DW300" s="105"/>
      <c r="DX300" s="105"/>
      <c r="DY300" s="105"/>
      <c r="DZ300" s="105"/>
      <c r="EA300" s="105"/>
      <c r="EB300" s="105"/>
      <c r="EC300" s="105"/>
      <c r="ED300" s="105"/>
      <c r="EE300" s="105"/>
      <c r="EF300" s="105"/>
      <c r="EG300" s="105"/>
      <c r="EH300" s="105"/>
      <c r="EI300" s="105"/>
      <c r="EJ300" s="105"/>
      <c r="EK300" s="105"/>
      <c r="EL300" s="105"/>
      <c r="EM300" s="105"/>
      <c r="EN300" s="105"/>
      <c r="EO300" s="105"/>
      <c r="EP300" s="105"/>
      <c r="EQ300" s="105"/>
      <c r="ER300" s="105"/>
      <c r="ES300" s="105"/>
      <c r="ET300" s="105"/>
      <c r="EU300" s="105"/>
      <c r="EV300" s="105"/>
      <c r="EW300" s="105"/>
      <c r="EX300" s="105"/>
      <c r="EY300" s="105"/>
      <c r="EZ300" s="105"/>
      <c r="FA300" s="105"/>
      <c r="FB300" s="105"/>
      <c r="FC300" s="105"/>
      <c r="FD300" s="105"/>
      <c r="FE300" s="105"/>
      <c r="FF300" s="105"/>
      <c r="FG300" s="105"/>
      <c r="FH300" s="105"/>
      <c r="FI300" s="105"/>
      <c r="FJ300" s="105"/>
      <c r="FK300" s="105"/>
      <c r="FL300" s="105"/>
    </row>
    <row r="301" spans="11:168">
      <c r="K301" s="105"/>
      <c r="L301" s="105"/>
      <c r="M301" s="105"/>
      <c r="N301" s="105"/>
      <c r="O301" s="105"/>
      <c r="P301" s="105"/>
      <c r="Q301" s="105"/>
      <c r="R301" s="105"/>
      <c r="S301" s="105"/>
      <c r="T301" s="105"/>
      <c r="U301" s="105"/>
      <c r="V301" s="105"/>
      <c r="W301" s="105"/>
      <c r="X301" s="105"/>
      <c r="Y301" s="105"/>
      <c r="Z301" s="105"/>
      <c r="AA301" s="105"/>
      <c r="AB301" s="105"/>
      <c r="AC301" s="105"/>
      <c r="AD301" s="105"/>
      <c r="AE301" s="105"/>
      <c r="AF301" s="105"/>
      <c r="AG301" s="105"/>
      <c r="AH301" s="105"/>
      <c r="AI301" s="105"/>
      <c r="AJ301" s="105"/>
      <c r="AK301" s="105"/>
      <c r="AL301" s="105"/>
      <c r="AM301" s="105"/>
      <c r="AN301" s="105"/>
      <c r="AO301" s="105"/>
      <c r="AP301" s="105"/>
      <c r="AQ301" s="105"/>
      <c r="AR301" s="105"/>
      <c r="AS301" s="105"/>
      <c r="AT301" s="105"/>
      <c r="AU301" s="105"/>
      <c r="AV301" s="105"/>
      <c r="AW301" s="105"/>
      <c r="AX301" s="105"/>
      <c r="AY301" s="105"/>
      <c r="AZ301" s="105"/>
      <c r="BA301" s="105"/>
      <c r="BB301" s="105"/>
      <c r="BC301" s="105"/>
      <c r="BD301" s="105"/>
      <c r="BE301" s="105"/>
      <c r="BF301" s="105"/>
      <c r="BG301" s="105"/>
      <c r="BH301" s="105"/>
      <c r="BI301" s="105"/>
      <c r="BJ301" s="105"/>
      <c r="BK301" s="105"/>
      <c r="BL301" s="105"/>
      <c r="BM301" s="105"/>
      <c r="BN301" s="105"/>
      <c r="BO301" s="105"/>
      <c r="BP301" s="105"/>
      <c r="BQ301" s="105"/>
      <c r="BR301" s="105"/>
      <c r="BS301" s="105"/>
      <c r="BT301" s="105"/>
      <c r="BU301" s="105"/>
      <c r="BV301" s="105"/>
      <c r="BW301" s="105"/>
      <c r="BX301" s="105"/>
      <c r="BY301" s="105"/>
      <c r="BZ301" s="105"/>
      <c r="CA301" s="105"/>
      <c r="CB301" s="105"/>
      <c r="CC301" s="105"/>
      <c r="CD301" s="105"/>
      <c r="CE301" s="105"/>
      <c r="CF301" s="105"/>
      <c r="CG301" s="105"/>
      <c r="CH301" s="105"/>
      <c r="CI301" s="105"/>
      <c r="CJ301" s="105"/>
      <c r="CK301" s="105"/>
      <c r="CL301" s="105"/>
      <c r="CM301" s="105"/>
      <c r="CN301" s="105"/>
      <c r="CO301" s="105"/>
      <c r="CP301" s="105"/>
      <c r="CQ301" s="105"/>
      <c r="CR301" s="105"/>
      <c r="CS301" s="105"/>
      <c r="CT301" s="105"/>
      <c r="CU301" s="105"/>
      <c r="CV301" s="105"/>
      <c r="CW301" s="105"/>
      <c r="CX301" s="105"/>
      <c r="CY301" s="105"/>
      <c r="CZ301" s="105"/>
      <c r="DA301" s="105"/>
      <c r="DB301" s="105"/>
      <c r="DC301" s="105"/>
      <c r="DD301" s="105"/>
      <c r="DE301" s="105"/>
      <c r="DF301" s="105"/>
      <c r="DG301" s="105"/>
      <c r="DH301" s="105"/>
      <c r="DI301" s="105"/>
      <c r="DJ301" s="105"/>
      <c r="DK301" s="105"/>
      <c r="DL301" s="105"/>
      <c r="DM301" s="105"/>
      <c r="DN301" s="105"/>
      <c r="DO301" s="105"/>
      <c r="DP301" s="105"/>
      <c r="DQ301" s="105"/>
      <c r="DR301" s="105"/>
      <c r="DS301" s="105"/>
      <c r="DT301" s="105"/>
      <c r="DU301" s="105"/>
      <c r="DV301" s="105"/>
      <c r="DW301" s="105"/>
      <c r="DX301" s="105"/>
      <c r="DY301" s="105"/>
      <c r="DZ301" s="105"/>
      <c r="EA301" s="105"/>
      <c r="EB301" s="105"/>
      <c r="EC301" s="105"/>
      <c r="ED301" s="105"/>
      <c r="EE301" s="105"/>
      <c r="EF301" s="105"/>
      <c r="EG301" s="105"/>
      <c r="EH301" s="105"/>
      <c r="EI301" s="105"/>
      <c r="EJ301" s="105"/>
      <c r="EK301" s="105"/>
      <c r="EL301" s="105"/>
      <c r="EM301" s="105"/>
      <c r="EN301" s="105"/>
      <c r="EO301" s="105"/>
      <c r="EP301" s="105"/>
      <c r="EQ301" s="105"/>
      <c r="ER301" s="105"/>
      <c r="ES301" s="105"/>
      <c r="ET301" s="105"/>
      <c r="EU301" s="105"/>
      <c r="EV301" s="105"/>
      <c r="EW301" s="105"/>
      <c r="EX301" s="105"/>
      <c r="EY301" s="105"/>
      <c r="EZ301" s="105"/>
      <c r="FA301" s="105"/>
      <c r="FB301" s="105"/>
      <c r="FC301" s="105"/>
      <c r="FD301" s="105"/>
      <c r="FE301" s="105"/>
      <c r="FF301" s="105"/>
      <c r="FG301" s="105"/>
      <c r="FH301" s="105"/>
      <c r="FI301" s="105"/>
      <c r="FJ301" s="105"/>
      <c r="FK301" s="105"/>
      <c r="FL301" s="105"/>
    </row>
    <row r="302" spans="11:168">
      <c r="K302" s="105"/>
      <c r="L302" s="105"/>
      <c r="M302" s="105"/>
      <c r="N302" s="105"/>
      <c r="O302" s="105"/>
      <c r="P302" s="105"/>
      <c r="Q302" s="105"/>
      <c r="R302" s="105"/>
      <c r="S302" s="105"/>
      <c r="T302" s="105"/>
      <c r="U302" s="105"/>
      <c r="V302" s="105"/>
      <c r="W302" s="105"/>
      <c r="X302" s="105"/>
      <c r="Y302" s="105"/>
      <c r="Z302" s="105"/>
      <c r="AA302" s="105"/>
      <c r="AB302" s="105"/>
      <c r="AC302" s="105"/>
      <c r="AD302" s="105"/>
      <c r="AE302" s="105"/>
      <c r="AF302" s="105"/>
      <c r="AG302" s="105"/>
      <c r="AH302" s="105"/>
      <c r="AI302" s="105"/>
      <c r="AJ302" s="105"/>
      <c r="AK302" s="105"/>
      <c r="AL302" s="105"/>
      <c r="AM302" s="105"/>
      <c r="AN302" s="105"/>
      <c r="AO302" s="105"/>
      <c r="AP302" s="105"/>
      <c r="AQ302" s="105"/>
      <c r="AR302" s="105"/>
      <c r="AS302" s="105"/>
      <c r="AT302" s="105"/>
      <c r="AU302" s="105"/>
      <c r="AV302" s="105"/>
      <c r="AW302" s="105"/>
      <c r="AX302" s="105"/>
      <c r="AY302" s="105"/>
      <c r="AZ302" s="105"/>
      <c r="BA302" s="105"/>
      <c r="BB302" s="105"/>
      <c r="BC302" s="105"/>
      <c r="BD302" s="105"/>
      <c r="BE302" s="105"/>
      <c r="BF302" s="105"/>
      <c r="BG302" s="105"/>
      <c r="BH302" s="105"/>
      <c r="BI302" s="105"/>
      <c r="BJ302" s="105"/>
      <c r="BK302" s="105"/>
      <c r="BL302" s="105"/>
      <c r="BM302" s="105"/>
      <c r="BN302" s="105"/>
      <c r="BO302" s="105"/>
      <c r="BP302" s="105"/>
      <c r="BQ302" s="105"/>
      <c r="BR302" s="105"/>
      <c r="BS302" s="105"/>
      <c r="BT302" s="105"/>
      <c r="BU302" s="105"/>
      <c r="BV302" s="105"/>
      <c r="BW302" s="105"/>
      <c r="BX302" s="105"/>
      <c r="BY302" s="105"/>
      <c r="BZ302" s="105"/>
      <c r="CA302" s="105"/>
      <c r="CB302" s="105"/>
      <c r="CC302" s="105"/>
      <c r="CD302" s="105"/>
      <c r="CE302" s="105"/>
      <c r="CF302" s="105"/>
      <c r="CG302" s="105"/>
      <c r="CH302" s="105"/>
      <c r="CI302" s="105"/>
      <c r="CJ302" s="105"/>
      <c r="CK302" s="105"/>
      <c r="CL302" s="105"/>
      <c r="CM302" s="105"/>
      <c r="CN302" s="105"/>
      <c r="CO302" s="105"/>
      <c r="CP302" s="105"/>
      <c r="CQ302" s="105"/>
      <c r="CR302" s="105"/>
      <c r="CS302" s="105"/>
      <c r="CT302" s="105"/>
      <c r="CU302" s="105"/>
      <c r="CV302" s="105"/>
      <c r="CW302" s="105"/>
      <c r="CX302" s="105"/>
      <c r="CY302" s="105"/>
      <c r="CZ302" s="105"/>
      <c r="DA302" s="105"/>
      <c r="DB302" s="105"/>
      <c r="DC302" s="105"/>
      <c r="DD302" s="105"/>
      <c r="DE302" s="105"/>
      <c r="DF302" s="105"/>
      <c r="DG302" s="105"/>
      <c r="DH302" s="105"/>
      <c r="DI302" s="105"/>
      <c r="DJ302" s="105"/>
      <c r="DK302" s="105"/>
      <c r="DL302" s="105"/>
      <c r="DM302" s="105"/>
      <c r="DN302" s="105"/>
      <c r="DO302" s="105"/>
      <c r="DP302" s="105"/>
      <c r="DQ302" s="105"/>
      <c r="DR302" s="105"/>
      <c r="DS302" s="105"/>
      <c r="DT302" s="105"/>
      <c r="DU302" s="105"/>
      <c r="DV302" s="105"/>
      <c r="DW302" s="105"/>
      <c r="DX302" s="105"/>
      <c r="DY302" s="105"/>
      <c r="DZ302" s="105"/>
      <c r="EA302" s="105"/>
      <c r="EB302" s="105"/>
      <c r="EC302" s="105"/>
      <c r="ED302" s="105"/>
      <c r="EE302" s="105"/>
      <c r="EF302" s="105"/>
      <c r="EG302" s="105"/>
      <c r="EH302" s="105"/>
      <c r="EI302" s="105"/>
      <c r="EJ302" s="105"/>
      <c r="EK302" s="105"/>
      <c r="EL302" s="105"/>
      <c r="EM302" s="105"/>
      <c r="EN302" s="105"/>
      <c r="EO302" s="105"/>
      <c r="EP302" s="105"/>
      <c r="EQ302" s="105"/>
      <c r="ER302" s="105"/>
      <c r="ES302" s="105"/>
      <c r="ET302" s="105"/>
      <c r="EU302" s="105"/>
      <c r="EV302" s="105"/>
      <c r="EW302" s="105"/>
      <c r="EX302" s="105"/>
      <c r="EY302" s="105"/>
      <c r="EZ302" s="105"/>
      <c r="FA302" s="105"/>
      <c r="FB302" s="105"/>
      <c r="FC302" s="105"/>
      <c r="FD302" s="105"/>
      <c r="FE302" s="105"/>
      <c r="FF302" s="105"/>
      <c r="FG302" s="105"/>
      <c r="FH302" s="105"/>
      <c r="FI302" s="105"/>
      <c r="FJ302" s="105"/>
      <c r="FK302" s="105"/>
      <c r="FL302" s="105"/>
    </row>
    <row r="303" spans="11:168">
      <c r="K303" s="105"/>
      <c r="L303" s="105"/>
      <c r="M303" s="105"/>
      <c r="N303" s="105"/>
      <c r="O303" s="105"/>
      <c r="P303" s="105"/>
      <c r="Q303" s="105"/>
      <c r="R303" s="105"/>
      <c r="S303" s="105"/>
      <c r="T303" s="105"/>
      <c r="U303" s="105"/>
      <c r="V303" s="105"/>
      <c r="W303" s="105"/>
      <c r="X303" s="105"/>
      <c r="Y303" s="105"/>
      <c r="Z303" s="105"/>
      <c r="AA303" s="105"/>
      <c r="AB303" s="105"/>
      <c r="AC303" s="105"/>
      <c r="AD303" s="105"/>
      <c r="AE303" s="105"/>
      <c r="AF303" s="105"/>
      <c r="AG303" s="105"/>
      <c r="AH303" s="105"/>
      <c r="AI303" s="105"/>
      <c r="AJ303" s="105"/>
      <c r="AK303" s="105"/>
      <c r="AL303" s="105"/>
      <c r="AM303" s="105"/>
      <c r="AN303" s="105"/>
      <c r="AO303" s="105"/>
      <c r="AP303" s="105"/>
      <c r="AQ303" s="105"/>
      <c r="AR303" s="105"/>
      <c r="AS303" s="105"/>
      <c r="AT303" s="105"/>
      <c r="AU303" s="105"/>
      <c r="AV303" s="105"/>
      <c r="AW303" s="105"/>
      <c r="AX303" s="105"/>
      <c r="AY303" s="105"/>
      <c r="AZ303" s="105"/>
      <c r="BA303" s="105"/>
      <c r="BB303" s="105"/>
      <c r="BC303" s="105"/>
      <c r="BD303" s="105"/>
      <c r="BE303" s="105"/>
      <c r="BF303" s="105"/>
      <c r="BG303" s="105"/>
      <c r="BH303" s="105"/>
      <c r="BI303" s="105"/>
      <c r="BJ303" s="105"/>
      <c r="BK303" s="105"/>
      <c r="BL303" s="105"/>
      <c r="BM303" s="105"/>
      <c r="BN303" s="105"/>
      <c r="BO303" s="105"/>
      <c r="BP303" s="105"/>
      <c r="BQ303" s="105"/>
      <c r="BR303" s="105"/>
      <c r="BS303" s="105"/>
      <c r="BT303" s="105"/>
      <c r="BU303" s="105"/>
      <c r="BV303" s="105"/>
      <c r="BW303" s="105"/>
      <c r="BX303" s="105"/>
      <c r="BY303" s="105"/>
      <c r="BZ303" s="105"/>
      <c r="CA303" s="105"/>
      <c r="CB303" s="105"/>
      <c r="CC303" s="105"/>
      <c r="CD303" s="105"/>
      <c r="CE303" s="105"/>
      <c r="CF303" s="105"/>
      <c r="CG303" s="105"/>
      <c r="CH303" s="105"/>
      <c r="CI303" s="105"/>
      <c r="CJ303" s="105"/>
      <c r="CK303" s="105"/>
      <c r="CL303" s="105"/>
      <c r="CM303" s="105"/>
      <c r="CN303" s="105"/>
      <c r="CO303" s="105"/>
      <c r="CP303" s="105"/>
      <c r="CQ303" s="105"/>
      <c r="CR303" s="105"/>
      <c r="CS303" s="105"/>
      <c r="CT303" s="105"/>
      <c r="CU303" s="105"/>
      <c r="CV303" s="105"/>
      <c r="CW303" s="105"/>
      <c r="CX303" s="105"/>
      <c r="CY303" s="105"/>
      <c r="CZ303" s="105"/>
      <c r="DA303" s="105"/>
      <c r="DB303" s="105"/>
      <c r="DC303" s="105"/>
      <c r="DD303" s="105"/>
      <c r="DE303" s="105"/>
      <c r="DF303" s="105"/>
      <c r="DG303" s="105"/>
      <c r="DH303" s="105"/>
      <c r="DI303" s="105"/>
      <c r="DJ303" s="105"/>
      <c r="DK303" s="105"/>
      <c r="DL303" s="105"/>
      <c r="DM303" s="105"/>
      <c r="DN303" s="105"/>
      <c r="DO303" s="105"/>
      <c r="DP303" s="105"/>
      <c r="DQ303" s="105"/>
      <c r="DR303" s="105"/>
      <c r="DS303" s="105"/>
      <c r="DT303" s="105"/>
      <c r="DU303" s="105"/>
      <c r="DV303" s="105"/>
      <c r="DW303" s="105"/>
      <c r="DX303" s="105"/>
      <c r="DY303" s="105"/>
      <c r="DZ303" s="105"/>
      <c r="EA303" s="105"/>
      <c r="EB303" s="105"/>
      <c r="EC303" s="105"/>
      <c r="ED303" s="105"/>
      <c r="EE303" s="105"/>
      <c r="EF303" s="105"/>
      <c r="EG303" s="105"/>
      <c r="EH303" s="105"/>
      <c r="EI303" s="105"/>
      <c r="EJ303" s="105"/>
      <c r="EK303" s="105"/>
      <c r="EL303" s="105"/>
      <c r="EM303" s="105"/>
      <c r="EN303" s="105"/>
      <c r="EO303" s="105"/>
      <c r="EP303" s="105"/>
      <c r="EQ303" s="105"/>
      <c r="ER303" s="105"/>
      <c r="ES303" s="105"/>
      <c r="ET303" s="105"/>
      <c r="EU303" s="105"/>
      <c r="EV303" s="105"/>
      <c r="EW303" s="105"/>
      <c r="EX303" s="105"/>
      <c r="EY303" s="105"/>
      <c r="EZ303" s="105"/>
      <c r="FA303" s="105"/>
      <c r="FB303" s="105"/>
      <c r="FC303" s="105"/>
      <c r="FD303" s="105"/>
      <c r="FE303" s="105"/>
      <c r="FF303" s="105"/>
      <c r="FG303" s="105"/>
      <c r="FH303" s="105"/>
      <c r="FI303" s="105"/>
      <c r="FJ303" s="105"/>
      <c r="FK303" s="105"/>
      <c r="FL303" s="105"/>
    </row>
    <row r="304" spans="11:168">
      <c r="K304" s="105"/>
      <c r="L304" s="105"/>
      <c r="M304" s="105"/>
      <c r="N304" s="105"/>
      <c r="O304" s="105"/>
      <c r="P304" s="105"/>
      <c r="Q304" s="105"/>
      <c r="R304" s="105"/>
      <c r="S304" s="105"/>
      <c r="T304" s="105"/>
      <c r="U304" s="105"/>
      <c r="V304" s="105"/>
      <c r="W304" s="105"/>
      <c r="X304" s="105"/>
      <c r="Y304" s="105"/>
      <c r="Z304" s="105"/>
      <c r="AA304" s="105"/>
      <c r="AB304" s="105"/>
      <c r="AC304" s="105"/>
      <c r="AD304" s="105"/>
      <c r="AE304" s="105"/>
      <c r="AF304" s="105"/>
      <c r="AG304" s="105"/>
      <c r="AH304" s="105"/>
      <c r="AI304" s="105"/>
      <c r="AJ304" s="105"/>
      <c r="AK304" s="105"/>
      <c r="AL304" s="105"/>
      <c r="AM304" s="105"/>
      <c r="AN304" s="105"/>
      <c r="AO304" s="105"/>
      <c r="AP304" s="105"/>
      <c r="AQ304" s="105"/>
      <c r="AR304" s="105"/>
      <c r="AS304" s="105"/>
      <c r="AT304" s="105"/>
      <c r="AU304" s="105"/>
      <c r="AV304" s="105"/>
      <c r="AW304" s="105"/>
      <c r="AX304" s="105"/>
      <c r="AY304" s="105"/>
      <c r="AZ304" s="105"/>
      <c r="BA304" s="105"/>
      <c r="BB304" s="105"/>
      <c r="BC304" s="105"/>
      <c r="BD304" s="105"/>
      <c r="BE304" s="105"/>
      <c r="BF304" s="105"/>
      <c r="BG304" s="105"/>
      <c r="BH304" s="105"/>
      <c r="BI304" s="105"/>
      <c r="BJ304" s="105"/>
      <c r="BK304" s="105"/>
      <c r="BL304" s="105"/>
      <c r="BM304" s="105"/>
      <c r="BN304" s="105"/>
      <c r="BO304" s="105"/>
      <c r="BP304" s="105"/>
      <c r="BQ304" s="105"/>
      <c r="BR304" s="105"/>
      <c r="BS304" s="105"/>
      <c r="BT304" s="105"/>
      <c r="BU304" s="105"/>
      <c r="BV304" s="105"/>
      <c r="BW304" s="105"/>
      <c r="BX304" s="105"/>
      <c r="BY304" s="105"/>
      <c r="BZ304" s="105"/>
      <c r="CA304" s="105"/>
      <c r="CB304" s="105"/>
      <c r="CC304" s="105"/>
      <c r="CD304" s="105"/>
      <c r="CE304" s="105"/>
      <c r="CF304" s="105"/>
      <c r="CG304" s="105"/>
      <c r="CH304" s="105"/>
      <c r="CI304" s="105"/>
      <c r="CJ304" s="105"/>
      <c r="CK304" s="105"/>
      <c r="CL304" s="105"/>
      <c r="CM304" s="105"/>
      <c r="CN304" s="105"/>
      <c r="CO304" s="105"/>
      <c r="CP304" s="105"/>
      <c r="CQ304" s="105"/>
      <c r="CR304" s="105"/>
      <c r="CS304" s="105"/>
      <c r="CT304" s="105"/>
      <c r="CU304" s="105"/>
      <c r="CV304" s="105"/>
      <c r="CW304" s="105"/>
      <c r="CX304" s="105"/>
      <c r="CY304" s="105"/>
      <c r="CZ304" s="105"/>
      <c r="DA304" s="105"/>
      <c r="DB304" s="105"/>
      <c r="DC304" s="105"/>
      <c r="DD304" s="105"/>
      <c r="DE304" s="105"/>
      <c r="DF304" s="105"/>
      <c r="DG304" s="105"/>
      <c r="DH304" s="105"/>
      <c r="DI304" s="105"/>
      <c r="DJ304" s="105"/>
      <c r="DK304" s="105"/>
      <c r="DL304" s="105"/>
      <c r="DM304" s="105"/>
      <c r="DN304" s="105"/>
      <c r="DO304" s="105"/>
      <c r="DP304" s="105"/>
      <c r="DQ304" s="105"/>
      <c r="DR304" s="105"/>
      <c r="DS304" s="105"/>
      <c r="DT304" s="105"/>
      <c r="DU304" s="105"/>
      <c r="DV304" s="105"/>
      <c r="DW304" s="105"/>
      <c r="DX304" s="105"/>
      <c r="DY304" s="105"/>
      <c r="DZ304" s="105"/>
      <c r="EA304" s="105"/>
      <c r="EB304" s="105"/>
      <c r="EC304" s="105"/>
      <c r="ED304" s="105"/>
      <c r="EE304" s="105"/>
      <c r="EF304" s="105"/>
      <c r="EG304" s="105"/>
      <c r="EH304" s="105"/>
      <c r="EI304" s="105"/>
      <c r="EJ304" s="105"/>
      <c r="EK304" s="105"/>
      <c r="EL304" s="105"/>
      <c r="EM304" s="105"/>
      <c r="EN304" s="105"/>
      <c r="EO304" s="105"/>
      <c r="EP304" s="105"/>
      <c r="EQ304" s="105"/>
      <c r="ER304" s="105"/>
      <c r="ES304" s="105"/>
      <c r="ET304" s="105"/>
      <c r="EU304" s="105"/>
      <c r="EV304" s="105"/>
      <c r="EW304" s="105"/>
      <c r="EX304" s="105"/>
      <c r="EY304" s="105"/>
      <c r="EZ304" s="105"/>
      <c r="FA304" s="105"/>
      <c r="FB304" s="105"/>
      <c r="FC304" s="105"/>
      <c r="FD304" s="105"/>
      <c r="FE304" s="105"/>
      <c r="FF304" s="105"/>
      <c r="FG304" s="105"/>
      <c r="FH304" s="105"/>
      <c r="FI304" s="105"/>
      <c r="FJ304" s="105"/>
      <c r="FK304" s="105"/>
      <c r="FL304" s="105"/>
    </row>
    <row r="305" spans="11:168">
      <c r="K305" s="105"/>
      <c r="L305" s="105"/>
      <c r="M305" s="105"/>
      <c r="N305" s="105"/>
      <c r="O305" s="105"/>
      <c r="P305" s="105"/>
      <c r="Q305" s="105"/>
      <c r="R305" s="105"/>
      <c r="S305" s="105"/>
      <c r="T305" s="105"/>
      <c r="U305" s="105"/>
      <c r="V305" s="105"/>
      <c r="W305" s="105"/>
      <c r="X305" s="105"/>
      <c r="Y305" s="105"/>
      <c r="Z305" s="105"/>
      <c r="AA305" s="105"/>
      <c r="AB305" s="105"/>
      <c r="AC305" s="105"/>
      <c r="AD305" s="105"/>
      <c r="AE305" s="105"/>
      <c r="AF305" s="105"/>
      <c r="AG305" s="105"/>
      <c r="AH305" s="105"/>
      <c r="AI305" s="105"/>
      <c r="AJ305" s="105"/>
      <c r="AK305" s="105"/>
      <c r="AL305" s="105"/>
      <c r="AM305" s="105"/>
      <c r="AN305" s="105"/>
      <c r="AO305" s="105"/>
      <c r="AP305" s="105"/>
      <c r="AQ305" s="105"/>
      <c r="AR305" s="105"/>
      <c r="AS305" s="105"/>
      <c r="AT305" s="105"/>
      <c r="AU305" s="105"/>
      <c r="AV305" s="105"/>
      <c r="AW305" s="105"/>
      <c r="AX305" s="105"/>
      <c r="AY305" s="105"/>
      <c r="AZ305" s="105"/>
      <c r="BA305" s="105"/>
      <c r="BB305" s="105"/>
      <c r="BC305" s="105"/>
      <c r="BD305" s="105"/>
      <c r="BE305" s="105"/>
      <c r="BF305" s="105"/>
      <c r="BG305" s="105"/>
      <c r="BH305" s="105"/>
      <c r="BI305" s="105"/>
      <c r="BJ305" s="105"/>
      <c r="BK305" s="105"/>
      <c r="BL305" s="105"/>
      <c r="BM305" s="105"/>
      <c r="BN305" s="105"/>
      <c r="BO305" s="105"/>
      <c r="BP305" s="105"/>
      <c r="BQ305" s="105"/>
      <c r="BR305" s="105"/>
      <c r="BS305" s="105"/>
      <c r="BT305" s="105"/>
      <c r="BU305" s="105"/>
      <c r="BV305" s="105"/>
      <c r="BW305" s="105"/>
      <c r="BX305" s="105"/>
      <c r="BY305" s="105"/>
      <c r="BZ305" s="105"/>
      <c r="CA305" s="105"/>
      <c r="CB305" s="105"/>
      <c r="CC305" s="105"/>
      <c r="CD305" s="105"/>
      <c r="CE305" s="105"/>
      <c r="CF305" s="105"/>
      <c r="CG305" s="105"/>
      <c r="CH305" s="105"/>
      <c r="CI305" s="105"/>
      <c r="CJ305" s="105"/>
      <c r="CK305" s="105"/>
      <c r="CL305" s="105"/>
      <c r="CM305" s="105"/>
      <c r="CN305" s="105"/>
      <c r="CO305" s="105"/>
      <c r="CP305" s="105"/>
      <c r="CQ305" s="105"/>
      <c r="CR305" s="105"/>
      <c r="CS305" s="105"/>
      <c r="CT305" s="105"/>
      <c r="CU305" s="105"/>
      <c r="CV305" s="105"/>
      <c r="CW305" s="105"/>
      <c r="CX305" s="105"/>
      <c r="CY305" s="105"/>
      <c r="CZ305" s="105"/>
      <c r="DA305" s="105"/>
      <c r="DB305" s="105"/>
      <c r="DC305" s="105"/>
      <c r="DD305" s="105"/>
      <c r="DE305" s="105"/>
      <c r="DF305" s="105"/>
      <c r="DG305" s="105"/>
      <c r="DH305" s="105"/>
      <c r="DI305" s="105"/>
      <c r="DJ305" s="105"/>
      <c r="DK305" s="105"/>
      <c r="DL305" s="105"/>
      <c r="DM305" s="105"/>
      <c r="DN305" s="105"/>
      <c r="DO305" s="105"/>
      <c r="DP305" s="105"/>
      <c r="DQ305" s="105"/>
      <c r="DR305" s="105"/>
      <c r="DS305" s="105"/>
      <c r="DT305" s="105"/>
      <c r="DU305" s="105"/>
      <c r="DV305" s="105"/>
      <c r="DW305" s="105"/>
      <c r="DX305" s="105"/>
      <c r="DY305" s="105"/>
      <c r="DZ305" s="105"/>
      <c r="EA305" s="105"/>
      <c r="EB305" s="105"/>
      <c r="EC305" s="105"/>
      <c r="ED305" s="105"/>
      <c r="EE305" s="105"/>
      <c r="EF305" s="105"/>
      <c r="EG305" s="105"/>
      <c r="EH305" s="105"/>
      <c r="EI305" s="105"/>
      <c r="EJ305" s="105"/>
      <c r="EK305" s="105"/>
      <c r="EL305" s="105"/>
      <c r="EM305" s="105"/>
      <c r="EN305" s="105"/>
      <c r="EO305" s="105"/>
      <c r="EP305" s="105"/>
      <c r="EQ305" s="105"/>
      <c r="ER305" s="105"/>
      <c r="ES305" s="105"/>
      <c r="ET305" s="105"/>
      <c r="EU305" s="105"/>
      <c r="EV305" s="105"/>
      <c r="EW305" s="105"/>
      <c r="EX305" s="105"/>
      <c r="EY305" s="105"/>
      <c r="EZ305" s="105"/>
      <c r="FA305" s="105"/>
      <c r="FB305" s="105"/>
      <c r="FC305" s="105"/>
      <c r="FD305" s="105"/>
      <c r="FE305" s="105"/>
      <c r="FF305" s="105"/>
      <c r="FG305" s="105"/>
      <c r="FH305" s="105"/>
      <c r="FI305" s="105"/>
      <c r="FJ305" s="105"/>
      <c r="FK305" s="105"/>
      <c r="FL305" s="105"/>
    </row>
    <row r="306" spans="11:168">
      <c r="K306" s="105"/>
      <c r="L306" s="105"/>
      <c r="M306" s="105"/>
      <c r="N306" s="105"/>
      <c r="O306" s="105"/>
      <c r="P306" s="105"/>
      <c r="Q306" s="105"/>
      <c r="R306" s="105"/>
      <c r="S306" s="105"/>
      <c r="T306" s="105"/>
      <c r="U306" s="105"/>
      <c r="V306" s="105"/>
      <c r="W306" s="105"/>
      <c r="X306" s="105"/>
      <c r="Y306" s="105"/>
      <c r="Z306" s="105"/>
      <c r="AA306" s="105"/>
      <c r="AB306" s="105"/>
      <c r="AC306" s="105"/>
      <c r="AD306" s="105"/>
      <c r="AE306" s="105"/>
      <c r="AF306" s="105"/>
      <c r="AG306" s="105"/>
      <c r="AH306" s="105"/>
      <c r="AI306" s="105"/>
      <c r="AJ306" s="105"/>
      <c r="AK306" s="105"/>
      <c r="AL306" s="105"/>
      <c r="AM306" s="105"/>
      <c r="AN306" s="105"/>
      <c r="AO306" s="105"/>
      <c r="AP306" s="105"/>
      <c r="AQ306" s="105"/>
      <c r="AR306" s="105"/>
      <c r="AS306" s="105"/>
      <c r="AT306" s="105"/>
      <c r="AU306" s="105"/>
      <c r="AV306" s="105"/>
      <c r="AW306" s="105"/>
      <c r="AX306" s="105"/>
      <c r="AY306" s="105"/>
      <c r="AZ306" s="105"/>
      <c r="BA306" s="105"/>
      <c r="BB306" s="105"/>
      <c r="BC306" s="105"/>
      <c r="BD306" s="105"/>
      <c r="BE306" s="105"/>
      <c r="BF306" s="105"/>
      <c r="BG306" s="105"/>
      <c r="BH306" s="105"/>
      <c r="BI306" s="105"/>
      <c r="BJ306" s="105"/>
      <c r="BK306" s="105"/>
      <c r="BL306" s="105"/>
      <c r="BM306" s="105"/>
      <c r="BN306" s="105"/>
      <c r="BO306" s="105"/>
      <c r="BP306" s="105"/>
      <c r="BQ306" s="105"/>
      <c r="BR306" s="105"/>
      <c r="BS306" s="105"/>
      <c r="BT306" s="105"/>
      <c r="BU306" s="105"/>
      <c r="BV306" s="105"/>
      <c r="BW306" s="105"/>
      <c r="BX306" s="105"/>
      <c r="BY306" s="105"/>
      <c r="BZ306" s="105"/>
      <c r="CA306" s="105"/>
      <c r="CB306" s="105"/>
      <c r="CC306" s="105"/>
      <c r="CD306" s="105"/>
      <c r="CE306" s="105"/>
      <c r="CF306" s="105"/>
      <c r="CG306" s="105"/>
      <c r="CH306" s="105"/>
      <c r="CI306" s="105"/>
      <c r="CJ306" s="105"/>
      <c r="CK306" s="105"/>
      <c r="CL306" s="105"/>
      <c r="CM306" s="105"/>
      <c r="CN306" s="105"/>
      <c r="CO306" s="105"/>
      <c r="CP306" s="105"/>
      <c r="CQ306" s="105"/>
      <c r="CR306" s="105"/>
      <c r="CS306" s="105"/>
      <c r="CT306" s="105"/>
      <c r="CU306" s="105"/>
      <c r="CV306" s="105"/>
      <c r="CW306" s="105"/>
      <c r="CX306" s="105"/>
      <c r="CY306" s="105"/>
      <c r="CZ306" s="105"/>
      <c r="DA306" s="105"/>
      <c r="DB306" s="105"/>
      <c r="DC306" s="105"/>
      <c r="DD306" s="105"/>
      <c r="DE306" s="105"/>
      <c r="DF306" s="105"/>
      <c r="DG306" s="105"/>
      <c r="DH306" s="105"/>
      <c r="DI306" s="105"/>
      <c r="DJ306" s="105"/>
      <c r="DK306" s="105"/>
      <c r="DL306" s="105"/>
      <c r="DM306" s="105"/>
      <c r="DN306" s="105"/>
      <c r="DO306" s="105"/>
      <c r="DP306" s="105"/>
      <c r="DQ306" s="105"/>
      <c r="DR306" s="105"/>
      <c r="DS306" s="105"/>
      <c r="DT306" s="105"/>
      <c r="DU306" s="105"/>
      <c r="DV306" s="105"/>
      <c r="DW306" s="105"/>
      <c r="DX306" s="105"/>
      <c r="DY306" s="105"/>
      <c r="DZ306" s="105"/>
      <c r="EA306" s="105"/>
      <c r="EB306" s="105"/>
      <c r="EC306" s="105"/>
      <c r="ED306" s="105"/>
      <c r="EE306" s="105"/>
      <c r="EF306" s="105"/>
      <c r="EG306" s="105"/>
      <c r="EH306" s="105"/>
      <c r="EI306" s="105"/>
      <c r="EJ306" s="105"/>
      <c r="EK306" s="105"/>
      <c r="EL306" s="105"/>
      <c r="EM306" s="105"/>
      <c r="EN306" s="105"/>
      <c r="EO306" s="105"/>
      <c r="EP306" s="105"/>
      <c r="EQ306" s="105"/>
      <c r="ER306" s="105"/>
      <c r="ES306" s="105"/>
      <c r="ET306" s="105"/>
      <c r="EU306" s="105"/>
      <c r="EV306" s="105"/>
      <c r="EW306" s="105"/>
      <c r="EX306" s="105"/>
      <c r="EY306" s="105"/>
      <c r="EZ306" s="105"/>
      <c r="FA306" s="105"/>
      <c r="FB306" s="105"/>
      <c r="FC306" s="105"/>
      <c r="FD306" s="105"/>
      <c r="FE306" s="105"/>
      <c r="FF306" s="105"/>
      <c r="FG306" s="105"/>
      <c r="FH306" s="105"/>
      <c r="FI306" s="105"/>
      <c r="FJ306" s="105"/>
      <c r="FK306" s="105"/>
      <c r="FL306" s="105"/>
    </row>
    <row r="307" spans="11:168">
      <c r="K307" s="105"/>
      <c r="L307" s="105"/>
      <c r="M307" s="105"/>
      <c r="N307" s="105"/>
      <c r="O307" s="105"/>
      <c r="P307" s="105"/>
      <c r="Q307" s="105"/>
      <c r="R307" s="105"/>
      <c r="S307" s="105"/>
      <c r="T307" s="105"/>
      <c r="U307" s="105"/>
      <c r="V307" s="105"/>
      <c r="W307" s="105"/>
      <c r="X307" s="105"/>
      <c r="Y307" s="105"/>
      <c r="Z307" s="105"/>
      <c r="AA307" s="105"/>
      <c r="AB307" s="105"/>
      <c r="AC307" s="105"/>
      <c r="AD307" s="105"/>
      <c r="AE307" s="105"/>
      <c r="AF307" s="105"/>
      <c r="AG307" s="105"/>
      <c r="AH307" s="105"/>
      <c r="AI307" s="105"/>
      <c r="AJ307" s="105"/>
      <c r="AK307" s="105"/>
      <c r="AL307" s="105"/>
      <c r="AM307" s="105"/>
      <c r="AN307" s="105"/>
      <c r="AO307" s="105"/>
      <c r="AP307" s="105"/>
      <c r="AQ307" s="105"/>
      <c r="AR307" s="105"/>
      <c r="AS307" s="105"/>
      <c r="AT307" s="105"/>
      <c r="AU307" s="105"/>
      <c r="AV307" s="105"/>
      <c r="AW307" s="105"/>
      <c r="AX307" s="105"/>
      <c r="AY307" s="105"/>
      <c r="AZ307" s="105"/>
      <c r="BA307" s="105"/>
      <c r="BB307" s="105"/>
      <c r="BC307" s="105"/>
      <c r="BD307" s="105"/>
      <c r="BE307" s="105"/>
      <c r="BF307" s="105"/>
      <c r="BG307" s="105"/>
      <c r="BH307" s="105"/>
      <c r="BI307" s="105"/>
      <c r="BJ307" s="105"/>
      <c r="BK307" s="105"/>
      <c r="BL307" s="105"/>
      <c r="BM307" s="105"/>
      <c r="BN307" s="105"/>
      <c r="BO307" s="105"/>
      <c r="BP307" s="105"/>
      <c r="BQ307" s="105"/>
      <c r="BR307" s="105"/>
      <c r="BS307" s="105"/>
      <c r="BT307" s="105"/>
      <c r="BU307" s="105"/>
      <c r="BV307" s="105"/>
      <c r="BW307" s="105"/>
      <c r="BX307" s="105"/>
      <c r="BY307" s="105"/>
      <c r="BZ307" s="105"/>
      <c r="CA307" s="105"/>
      <c r="CB307" s="105"/>
      <c r="CC307" s="105"/>
      <c r="CD307" s="105"/>
      <c r="CE307" s="105"/>
      <c r="CF307" s="105"/>
      <c r="CG307" s="105"/>
      <c r="CH307" s="105"/>
      <c r="CI307" s="105"/>
      <c r="CJ307" s="105"/>
      <c r="CK307" s="105"/>
      <c r="CL307" s="105"/>
      <c r="CM307" s="105"/>
      <c r="CN307" s="105"/>
      <c r="CO307" s="105"/>
      <c r="CP307" s="105"/>
      <c r="CQ307" s="105"/>
      <c r="CR307" s="105"/>
      <c r="CS307" s="105"/>
      <c r="CT307" s="105"/>
      <c r="CU307" s="105"/>
      <c r="CV307" s="105"/>
      <c r="CW307" s="105"/>
      <c r="CX307" s="105"/>
      <c r="CY307" s="105"/>
      <c r="CZ307" s="105"/>
      <c r="DA307" s="105"/>
      <c r="DB307" s="105"/>
      <c r="DC307" s="105"/>
      <c r="DD307" s="105"/>
      <c r="DE307" s="105"/>
      <c r="DF307" s="105"/>
      <c r="DG307" s="105"/>
      <c r="DH307" s="105"/>
      <c r="DI307" s="105"/>
      <c r="DJ307" s="105"/>
      <c r="DK307" s="105"/>
      <c r="DL307" s="105"/>
      <c r="DM307" s="105"/>
      <c r="DN307" s="105"/>
      <c r="DO307" s="105"/>
      <c r="DP307" s="105"/>
      <c r="DQ307" s="105"/>
      <c r="DR307" s="105"/>
      <c r="DS307" s="105"/>
      <c r="DT307" s="105"/>
      <c r="DU307" s="105"/>
      <c r="DV307" s="105"/>
      <c r="DW307" s="105"/>
      <c r="DX307" s="105"/>
      <c r="DY307" s="105"/>
      <c r="DZ307" s="105"/>
      <c r="EA307" s="105"/>
      <c r="EB307" s="105"/>
      <c r="EC307" s="105"/>
      <c r="ED307" s="105"/>
      <c r="EE307" s="105"/>
      <c r="EF307" s="105"/>
      <c r="EG307" s="105"/>
      <c r="EH307" s="105"/>
      <c r="EI307" s="105"/>
      <c r="EJ307" s="105"/>
      <c r="EK307" s="105"/>
      <c r="EL307" s="105"/>
      <c r="EM307" s="105"/>
      <c r="EN307" s="105"/>
      <c r="EO307" s="105"/>
      <c r="EP307" s="105"/>
      <c r="EQ307" s="105"/>
      <c r="ER307" s="105"/>
      <c r="ES307" s="105"/>
      <c r="ET307" s="105"/>
      <c r="EU307" s="105"/>
      <c r="EV307" s="105"/>
      <c r="EW307" s="105"/>
      <c r="EX307" s="105"/>
      <c r="EY307" s="105"/>
      <c r="EZ307" s="105"/>
      <c r="FA307" s="105"/>
      <c r="FB307" s="105"/>
      <c r="FC307" s="105"/>
      <c r="FD307" s="105"/>
      <c r="FE307" s="105"/>
      <c r="FF307" s="105"/>
      <c r="FG307" s="105"/>
      <c r="FH307" s="105"/>
      <c r="FI307" s="105"/>
      <c r="FJ307" s="105"/>
      <c r="FK307" s="105"/>
      <c r="FL307" s="105"/>
    </row>
    <row r="308" spans="11:168">
      <c r="K308" s="105"/>
      <c r="L308" s="105"/>
      <c r="M308" s="105"/>
      <c r="N308" s="105"/>
      <c r="O308" s="105"/>
      <c r="P308" s="105"/>
      <c r="Q308" s="105"/>
      <c r="R308" s="105"/>
      <c r="S308" s="105"/>
      <c r="T308" s="105"/>
      <c r="U308" s="105"/>
      <c r="V308" s="105"/>
      <c r="W308" s="105"/>
      <c r="X308" s="105"/>
      <c r="Y308" s="105"/>
      <c r="Z308" s="105"/>
      <c r="AA308" s="105"/>
      <c r="AB308" s="105"/>
      <c r="AC308" s="105"/>
      <c r="AD308" s="105"/>
      <c r="AE308" s="105"/>
      <c r="AF308" s="105"/>
      <c r="AG308" s="105"/>
      <c r="AH308" s="105"/>
      <c r="AI308" s="105"/>
      <c r="AJ308" s="105"/>
      <c r="AK308" s="105"/>
      <c r="AL308" s="105"/>
      <c r="AM308" s="105"/>
      <c r="AN308" s="105"/>
      <c r="AO308" s="105"/>
      <c r="AP308" s="105"/>
      <c r="AQ308" s="105"/>
      <c r="AR308" s="105"/>
      <c r="AS308" s="105"/>
      <c r="AT308" s="105"/>
      <c r="AU308" s="105"/>
      <c r="AV308" s="105"/>
      <c r="AW308" s="105"/>
      <c r="AX308" s="105"/>
      <c r="AY308" s="105"/>
      <c r="AZ308" s="105"/>
      <c r="BA308" s="105"/>
      <c r="BB308" s="105"/>
      <c r="BC308" s="105"/>
      <c r="BD308" s="105"/>
      <c r="BE308" s="105"/>
      <c r="BF308" s="105"/>
      <c r="BG308" s="105"/>
      <c r="BH308" s="105"/>
      <c r="BI308" s="105"/>
      <c r="BJ308" s="105"/>
      <c r="BK308" s="105"/>
      <c r="BL308" s="105"/>
      <c r="BM308" s="105"/>
      <c r="BN308" s="105"/>
      <c r="BO308" s="105"/>
      <c r="BP308" s="105"/>
      <c r="BQ308" s="105"/>
      <c r="BR308" s="105"/>
      <c r="BS308" s="105"/>
      <c r="BT308" s="105"/>
      <c r="BU308" s="105"/>
      <c r="BV308" s="105"/>
      <c r="BW308" s="105"/>
      <c r="BX308" s="105"/>
      <c r="BY308" s="105"/>
      <c r="BZ308" s="105"/>
      <c r="CA308" s="105"/>
      <c r="CB308" s="105"/>
      <c r="CC308" s="105"/>
      <c r="CD308" s="105"/>
      <c r="CE308" s="105"/>
      <c r="CF308" s="105"/>
      <c r="CG308" s="105"/>
      <c r="CH308" s="105"/>
      <c r="CI308" s="105"/>
      <c r="CJ308" s="105"/>
      <c r="CK308" s="105"/>
      <c r="CL308" s="105"/>
      <c r="CM308" s="105"/>
      <c r="CN308" s="105"/>
      <c r="CO308" s="105"/>
      <c r="CP308" s="105"/>
      <c r="CQ308" s="105"/>
      <c r="CR308" s="105"/>
      <c r="CS308" s="105"/>
      <c r="CT308" s="105"/>
      <c r="CU308" s="105"/>
      <c r="CV308" s="105"/>
      <c r="CW308" s="105"/>
      <c r="CX308" s="105"/>
      <c r="CY308" s="105"/>
      <c r="CZ308" s="105"/>
      <c r="DA308" s="105"/>
      <c r="DB308" s="105"/>
      <c r="DC308" s="105"/>
      <c r="DD308" s="105"/>
      <c r="DE308" s="105"/>
      <c r="DF308" s="105"/>
      <c r="DG308" s="105"/>
      <c r="DH308" s="105"/>
      <c r="DI308" s="105"/>
      <c r="DJ308" s="105"/>
      <c r="DK308" s="105"/>
      <c r="DL308" s="105"/>
      <c r="DM308" s="105"/>
      <c r="DN308" s="105"/>
      <c r="DO308" s="105"/>
      <c r="DP308" s="105"/>
      <c r="DQ308" s="105"/>
      <c r="DR308" s="105"/>
      <c r="DS308" s="105"/>
      <c r="DT308" s="105"/>
      <c r="DU308" s="105"/>
      <c r="DV308" s="105"/>
      <c r="DW308" s="105"/>
      <c r="DX308" s="105"/>
      <c r="DY308" s="105"/>
      <c r="DZ308" s="105"/>
      <c r="EA308" s="105"/>
      <c r="EB308" s="105"/>
      <c r="EC308" s="105"/>
      <c r="ED308" s="105"/>
      <c r="EE308" s="105"/>
      <c r="EF308" s="105"/>
      <c r="EG308" s="105"/>
      <c r="EH308" s="105"/>
      <c r="EI308" s="105"/>
      <c r="EJ308" s="105"/>
      <c r="EK308" s="105"/>
      <c r="EL308" s="105"/>
      <c r="EM308" s="105"/>
      <c r="EN308" s="105"/>
      <c r="EO308" s="105"/>
      <c r="EP308" s="105"/>
      <c r="EQ308" s="105"/>
      <c r="ER308" s="105"/>
      <c r="ES308" s="105"/>
      <c r="ET308" s="105"/>
      <c r="EU308" s="105"/>
      <c r="EV308" s="105"/>
      <c r="EW308" s="105"/>
      <c r="EX308" s="105"/>
      <c r="EY308" s="105"/>
      <c r="EZ308" s="105"/>
      <c r="FA308" s="105"/>
      <c r="FB308" s="105"/>
      <c r="FC308" s="105"/>
      <c r="FD308" s="105"/>
      <c r="FE308" s="105"/>
      <c r="FF308" s="105"/>
      <c r="FG308" s="105"/>
      <c r="FH308" s="105"/>
      <c r="FI308" s="105"/>
      <c r="FJ308" s="105"/>
      <c r="FK308" s="105"/>
      <c r="FL308" s="105"/>
    </row>
    <row r="309" spans="11:168">
      <c r="K309" s="105"/>
      <c r="L309" s="105"/>
      <c r="M309" s="105"/>
      <c r="N309" s="105"/>
      <c r="O309" s="105"/>
      <c r="P309" s="105"/>
      <c r="Q309" s="105"/>
      <c r="R309" s="105"/>
      <c r="S309" s="105"/>
      <c r="T309" s="105"/>
      <c r="U309" s="105"/>
      <c r="V309" s="105"/>
      <c r="W309" s="105"/>
      <c r="X309" s="105"/>
      <c r="Y309" s="105"/>
      <c r="Z309" s="105"/>
      <c r="AA309" s="105"/>
      <c r="AB309" s="105"/>
      <c r="AC309" s="105"/>
      <c r="AD309" s="105"/>
      <c r="AE309" s="105"/>
      <c r="AF309" s="105"/>
      <c r="AG309" s="105"/>
      <c r="AH309" s="105"/>
      <c r="AI309" s="105"/>
      <c r="AJ309" s="105"/>
      <c r="AK309" s="105"/>
      <c r="AL309" s="105"/>
      <c r="AM309" s="105"/>
      <c r="AN309" s="105"/>
      <c r="AO309" s="105"/>
      <c r="AP309" s="105"/>
      <c r="AQ309" s="105"/>
      <c r="AR309" s="105"/>
      <c r="AS309" s="105"/>
      <c r="AT309" s="105"/>
      <c r="AU309" s="105"/>
      <c r="AV309" s="105"/>
      <c r="AW309" s="105"/>
      <c r="AX309" s="105"/>
      <c r="AY309" s="105"/>
      <c r="AZ309" s="105"/>
      <c r="BA309" s="105"/>
      <c r="BB309" s="105"/>
      <c r="BC309" s="105"/>
      <c r="BD309" s="105"/>
      <c r="BE309" s="105"/>
      <c r="BF309" s="105"/>
      <c r="BG309" s="105"/>
      <c r="BH309" s="105"/>
      <c r="BI309" s="105"/>
      <c r="BJ309" s="105"/>
      <c r="BK309" s="105"/>
      <c r="BL309" s="105"/>
      <c r="BM309" s="105"/>
      <c r="BN309" s="105"/>
      <c r="BO309" s="105"/>
      <c r="BP309" s="105"/>
      <c r="BQ309" s="105"/>
      <c r="BR309" s="105"/>
      <c r="BS309" s="105"/>
      <c r="BT309" s="105"/>
      <c r="BU309" s="105"/>
      <c r="BV309" s="105"/>
      <c r="BW309" s="105"/>
      <c r="BX309" s="105"/>
      <c r="BY309" s="105"/>
      <c r="BZ309" s="105"/>
      <c r="CA309" s="105"/>
      <c r="CB309" s="105"/>
      <c r="CC309" s="105"/>
      <c r="CD309" s="105"/>
      <c r="CE309" s="105"/>
      <c r="CF309" s="105"/>
      <c r="CG309" s="105"/>
      <c r="CH309" s="105"/>
      <c r="CI309" s="105"/>
      <c r="CJ309" s="105"/>
      <c r="CK309" s="105"/>
      <c r="CL309" s="105"/>
      <c r="CM309" s="105"/>
      <c r="CN309" s="105"/>
      <c r="CO309" s="105"/>
      <c r="CP309" s="105"/>
      <c r="CQ309" s="105"/>
      <c r="CR309" s="105"/>
      <c r="CS309" s="105"/>
      <c r="CT309" s="105"/>
      <c r="CU309" s="105"/>
      <c r="CV309" s="105"/>
      <c r="CW309" s="105"/>
      <c r="CX309" s="105"/>
      <c r="CY309" s="105"/>
      <c r="CZ309" s="105"/>
      <c r="DA309" s="105"/>
      <c r="DB309" s="105"/>
      <c r="DC309" s="105"/>
      <c r="DD309" s="105"/>
      <c r="DE309" s="105"/>
      <c r="DF309" s="105"/>
      <c r="DG309" s="105"/>
      <c r="DH309" s="105"/>
      <c r="DI309" s="105"/>
      <c r="DJ309" s="105"/>
      <c r="DK309" s="105"/>
      <c r="DL309" s="105"/>
      <c r="DM309" s="105"/>
      <c r="DN309" s="105"/>
      <c r="DO309" s="105"/>
      <c r="DP309" s="105"/>
      <c r="DQ309" s="105"/>
      <c r="DR309" s="105"/>
      <c r="DS309" s="105"/>
      <c r="DT309" s="105"/>
      <c r="DU309" s="105"/>
      <c r="DV309" s="105"/>
      <c r="DW309" s="105"/>
      <c r="DX309" s="105"/>
      <c r="DY309" s="105"/>
      <c r="DZ309" s="105"/>
      <c r="EA309" s="105"/>
      <c r="EB309" s="105"/>
      <c r="EC309" s="105"/>
      <c r="ED309" s="105"/>
      <c r="EE309" s="105"/>
      <c r="EF309" s="105"/>
      <c r="EG309" s="105"/>
      <c r="EH309" s="105"/>
      <c r="EI309" s="105"/>
      <c r="EJ309" s="105"/>
      <c r="EK309" s="105"/>
      <c r="EL309" s="105"/>
      <c r="EM309" s="105"/>
      <c r="EN309" s="105"/>
      <c r="EO309" s="105"/>
      <c r="EP309" s="105"/>
      <c r="EQ309" s="105"/>
      <c r="ER309" s="105"/>
      <c r="ES309" s="105"/>
      <c r="ET309" s="105"/>
      <c r="EU309" s="105"/>
      <c r="EV309" s="105"/>
      <c r="EW309" s="105"/>
      <c r="EX309" s="105"/>
      <c r="EY309" s="105"/>
      <c r="EZ309" s="105"/>
      <c r="FA309" s="105"/>
      <c r="FB309" s="105"/>
      <c r="FC309" s="105"/>
      <c r="FD309" s="105"/>
      <c r="FE309" s="105"/>
      <c r="FF309" s="105"/>
      <c r="FG309" s="105"/>
      <c r="FH309" s="105"/>
      <c r="FI309" s="105"/>
      <c r="FJ309" s="105"/>
      <c r="FK309" s="105"/>
      <c r="FL309" s="105"/>
    </row>
    <row r="310" spans="11:168">
      <c r="K310" s="105"/>
      <c r="L310" s="105"/>
      <c r="M310" s="105"/>
      <c r="N310" s="105"/>
      <c r="O310" s="105"/>
      <c r="P310" s="105"/>
      <c r="Q310" s="105"/>
      <c r="R310" s="105"/>
      <c r="S310" s="105"/>
      <c r="T310" s="105"/>
      <c r="U310" s="105"/>
      <c r="V310" s="105"/>
      <c r="W310" s="105"/>
      <c r="X310" s="105"/>
      <c r="Y310" s="105"/>
      <c r="Z310" s="105"/>
      <c r="AA310" s="105"/>
      <c r="AB310" s="105"/>
      <c r="AC310" s="105"/>
      <c r="AD310" s="105"/>
      <c r="AE310" s="105"/>
      <c r="AF310" s="105"/>
      <c r="AG310" s="105"/>
      <c r="AH310" s="105"/>
      <c r="AI310" s="105"/>
      <c r="AJ310" s="105"/>
      <c r="AK310" s="105"/>
      <c r="AL310" s="105"/>
      <c r="AM310" s="105"/>
      <c r="AN310" s="105"/>
      <c r="AO310" s="105"/>
      <c r="AP310" s="105"/>
      <c r="AQ310" s="105"/>
      <c r="AR310" s="105"/>
      <c r="AS310" s="105"/>
      <c r="AT310" s="105"/>
      <c r="AU310" s="105"/>
      <c r="AV310" s="105"/>
      <c r="AW310" s="105"/>
      <c r="AX310" s="105"/>
      <c r="AY310" s="105"/>
      <c r="AZ310" s="105"/>
      <c r="BA310" s="105"/>
      <c r="BB310" s="105"/>
      <c r="BC310" s="105"/>
      <c r="BD310" s="105"/>
      <c r="BE310" s="105"/>
      <c r="BF310" s="105"/>
      <c r="BG310" s="105"/>
      <c r="BH310" s="105"/>
      <c r="BI310" s="105"/>
      <c r="BJ310" s="105"/>
      <c r="BK310" s="105"/>
      <c r="BL310" s="105"/>
      <c r="BM310" s="105"/>
      <c r="BN310" s="105"/>
      <c r="BO310" s="105"/>
      <c r="BP310" s="105"/>
      <c r="BQ310" s="105"/>
      <c r="BR310" s="105"/>
      <c r="BS310" s="105"/>
      <c r="BT310" s="105"/>
      <c r="BU310" s="105"/>
      <c r="BV310" s="105"/>
      <c r="BW310" s="105"/>
      <c r="BX310" s="105"/>
      <c r="BY310" s="105"/>
      <c r="BZ310" s="105"/>
      <c r="CA310" s="105"/>
      <c r="CB310" s="105"/>
      <c r="CC310" s="105"/>
      <c r="CD310" s="105"/>
      <c r="CE310" s="105"/>
      <c r="CF310" s="105"/>
      <c r="CG310" s="105"/>
      <c r="CH310" s="105"/>
      <c r="CI310" s="105"/>
      <c r="CJ310" s="105"/>
      <c r="CK310" s="105"/>
      <c r="CL310" s="105"/>
      <c r="CM310" s="105"/>
      <c r="CN310" s="105"/>
      <c r="CO310" s="105"/>
      <c r="CP310" s="105"/>
      <c r="CQ310" s="105"/>
      <c r="CR310" s="105"/>
      <c r="CS310" s="105"/>
      <c r="CT310" s="105"/>
      <c r="CU310" s="105"/>
      <c r="CV310" s="105"/>
      <c r="CW310" s="105"/>
      <c r="CX310" s="105"/>
      <c r="CY310" s="105"/>
      <c r="CZ310" s="105"/>
      <c r="DA310" s="105"/>
      <c r="DB310" s="105"/>
      <c r="DC310" s="105"/>
      <c r="DD310" s="105"/>
      <c r="DE310" s="105"/>
      <c r="DF310" s="105"/>
      <c r="DG310" s="105"/>
      <c r="DH310" s="105"/>
      <c r="DI310" s="105"/>
      <c r="DJ310" s="105"/>
      <c r="DK310" s="105"/>
      <c r="DL310" s="105"/>
      <c r="DM310" s="105"/>
      <c r="DN310" s="105"/>
      <c r="DO310" s="105"/>
      <c r="DP310" s="105"/>
      <c r="DQ310" s="105"/>
      <c r="DR310" s="105"/>
      <c r="DS310" s="105"/>
      <c r="DT310" s="105"/>
      <c r="DU310" s="105"/>
      <c r="DV310" s="105"/>
      <c r="DW310" s="105"/>
      <c r="DX310" s="105"/>
      <c r="DY310" s="105"/>
      <c r="DZ310" s="105"/>
      <c r="EA310" s="105"/>
      <c r="EB310" s="105"/>
      <c r="EC310" s="105"/>
      <c r="ED310" s="105"/>
      <c r="EE310" s="105"/>
      <c r="EF310" s="105"/>
      <c r="EG310" s="105"/>
      <c r="EH310" s="105"/>
      <c r="EI310" s="105"/>
      <c r="EJ310" s="105"/>
      <c r="EK310" s="105"/>
      <c r="EL310" s="105"/>
      <c r="EM310" s="105"/>
      <c r="EN310" s="105"/>
      <c r="EO310" s="105"/>
      <c r="EP310" s="105"/>
      <c r="EQ310" s="105"/>
      <c r="ER310" s="105"/>
      <c r="ES310" s="105"/>
      <c r="ET310" s="105"/>
      <c r="EU310" s="105"/>
      <c r="EV310" s="105"/>
      <c r="EW310" s="105"/>
      <c r="EX310" s="105"/>
      <c r="EY310" s="105"/>
      <c r="EZ310" s="105"/>
      <c r="FA310" s="105"/>
      <c r="FB310" s="105"/>
      <c r="FC310" s="105"/>
      <c r="FD310" s="105"/>
      <c r="FE310" s="105"/>
      <c r="FF310" s="105"/>
      <c r="FG310" s="105"/>
      <c r="FH310" s="105"/>
      <c r="FI310" s="105"/>
      <c r="FJ310" s="105"/>
      <c r="FK310" s="105"/>
      <c r="FL310" s="105"/>
    </row>
    <row r="311" spans="11:168">
      <c r="K311" s="105"/>
      <c r="L311" s="105"/>
      <c r="M311" s="105"/>
      <c r="N311" s="105"/>
      <c r="O311" s="105"/>
      <c r="P311" s="105"/>
      <c r="Q311" s="105"/>
      <c r="R311" s="105"/>
      <c r="S311" s="105"/>
      <c r="T311" s="105"/>
      <c r="U311" s="105"/>
      <c r="V311" s="105"/>
      <c r="W311" s="105"/>
      <c r="X311" s="105"/>
      <c r="Y311" s="105"/>
      <c r="Z311" s="105"/>
      <c r="AA311" s="105"/>
      <c r="AB311" s="105"/>
      <c r="AC311" s="105"/>
      <c r="AD311" s="105"/>
      <c r="AE311" s="105"/>
      <c r="AF311" s="105"/>
      <c r="AG311" s="105"/>
      <c r="AH311" s="105"/>
      <c r="AI311" s="105"/>
      <c r="AJ311" s="105"/>
      <c r="AK311" s="105"/>
      <c r="AL311" s="105"/>
      <c r="AM311" s="105"/>
      <c r="AN311" s="105"/>
      <c r="AO311" s="105"/>
      <c r="AP311" s="105"/>
      <c r="AQ311" s="105"/>
      <c r="AR311" s="105"/>
      <c r="AS311" s="105"/>
      <c r="AT311" s="105"/>
      <c r="AU311" s="105"/>
      <c r="AV311" s="105"/>
      <c r="AW311" s="105"/>
      <c r="AX311" s="105"/>
      <c r="AY311" s="105"/>
      <c r="AZ311" s="105"/>
      <c r="BA311" s="105"/>
      <c r="BB311" s="105"/>
      <c r="BC311" s="105"/>
      <c r="BD311" s="105"/>
      <c r="BE311" s="105"/>
      <c r="BF311" s="105"/>
      <c r="BG311" s="105"/>
      <c r="BH311" s="105"/>
      <c r="BI311" s="105"/>
      <c r="BJ311" s="105"/>
      <c r="BK311" s="105"/>
      <c r="BL311" s="105"/>
      <c r="BM311" s="105"/>
      <c r="BN311" s="105"/>
      <c r="BO311" s="105"/>
      <c r="BP311" s="105"/>
      <c r="BQ311" s="105"/>
      <c r="BR311" s="105"/>
      <c r="BS311" s="105"/>
      <c r="BT311" s="105"/>
      <c r="BU311" s="105"/>
      <c r="BV311" s="105"/>
      <c r="BW311" s="105"/>
      <c r="BX311" s="105"/>
      <c r="BY311" s="105"/>
      <c r="BZ311" s="105"/>
      <c r="CA311" s="105"/>
      <c r="CB311" s="105"/>
      <c r="CC311" s="105"/>
      <c r="CD311" s="105"/>
      <c r="CE311" s="105"/>
      <c r="CF311" s="105"/>
      <c r="CG311" s="105"/>
      <c r="CH311" s="105"/>
      <c r="CI311" s="105"/>
      <c r="CJ311" s="105"/>
      <c r="CK311" s="105"/>
      <c r="CL311" s="105"/>
      <c r="CM311" s="105"/>
      <c r="CN311" s="105"/>
      <c r="CO311" s="105"/>
      <c r="CP311" s="105"/>
      <c r="CQ311" s="105"/>
      <c r="CR311" s="105"/>
      <c r="CS311" s="105"/>
      <c r="CT311" s="105"/>
      <c r="CU311" s="105"/>
      <c r="CV311" s="105"/>
      <c r="CW311" s="105"/>
      <c r="CX311" s="105"/>
      <c r="CY311" s="105"/>
      <c r="CZ311" s="105"/>
      <c r="DA311" s="105"/>
      <c r="DB311" s="105"/>
      <c r="DC311" s="105"/>
      <c r="DD311" s="105"/>
      <c r="DE311" s="105"/>
      <c r="DF311" s="105"/>
      <c r="DG311" s="105"/>
      <c r="DH311" s="105"/>
      <c r="DI311" s="105"/>
      <c r="DJ311" s="105"/>
      <c r="DK311" s="105"/>
      <c r="DL311" s="105"/>
      <c r="DM311" s="105"/>
      <c r="DN311" s="105"/>
      <c r="DO311" s="105"/>
      <c r="DP311" s="105"/>
      <c r="DQ311" s="105"/>
      <c r="DR311" s="105"/>
      <c r="DS311" s="105"/>
      <c r="DT311" s="105"/>
      <c r="DU311" s="105"/>
      <c r="DV311" s="105"/>
      <c r="DW311" s="105"/>
      <c r="DX311" s="105"/>
      <c r="DY311" s="105"/>
      <c r="DZ311" s="105"/>
      <c r="EA311" s="105"/>
      <c r="EB311" s="105"/>
      <c r="EC311" s="105"/>
      <c r="ED311" s="105"/>
      <c r="EE311" s="105"/>
      <c r="EF311" s="105"/>
      <c r="EG311" s="105"/>
      <c r="EH311" s="105"/>
      <c r="EI311" s="105"/>
      <c r="EJ311" s="105"/>
      <c r="EK311" s="105"/>
      <c r="EL311" s="105"/>
      <c r="EM311" s="105"/>
      <c r="EN311" s="105"/>
      <c r="EO311" s="105"/>
      <c r="EP311" s="105"/>
      <c r="EQ311" s="105"/>
      <c r="ER311" s="105"/>
      <c r="ES311" s="105"/>
      <c r="ET311" s="105"/>
      <c r="EU311" s="105"/>
      <c r="EV311" s="105"/>
      <c r="EW311" s="105"/>
      <c r="EX311" s="105"/>
      <c r="EY311" s="105"/>
      <c r="EZ311" s="105"/>
      <c r="FA311" s="105"/>
      <c r="FB311" s="105"/>
      <c r="FC311" s="105"/>
      <c r="FD311" s="105"/>
      <c r="FE311" s="105"/>
      <c r="FF311" s="105"/>
      <c r="FG311" s="105"/>
      <c r="FH311" s="105"/>
      <c r="FI311" s="105"/>
      <c r="FJ311" s="105"/>
      <c r="FK311" s="105"/>
      <c r="FL311" s="105"/>
    </row>
    <row r="312" spans="11:168">
      <c r="K312" s="105"/>
      <c r="L312" s="105"/>
      <c r="M312" s="105"/>
      <c r="N312" s="105"/>
      <c r="O312" s="105"/>
      <c r="P312" s="105"/>
      <c r="Q312" s="105"/>
      <c r="R312" s="105"/>
      <c r="S312" s="105"/>
      <c r="T312" s="105"/>
      <c r="U312" s="105"/>
      <c r="V312" s="105"/>
      <c r="W312" s="105"/>
      <c r="X312" s="105"/>
      <c r="Y312" s="105"/>
      <c r="Z312" s="105"/>
      <c r="AA312" s="105"/>
      <c r="AB312" s="105"/>
      <c r="AC312" s="105"/>
      <c r="AD312" s="105"/>
      <c r="AE312" s="105"/>
      <c r="AF312" s="105"/>
      <c r="AG312" s="105"/>
      <c r="AH312" s="105"/>
      <c r="AI312" s="105"/>
      <c r="AJ312" s="105"/>
      <c r="AK312" s="105"/>
      <c r="AL312" s="105"/>
      <c r="AM312" s="105"/>
      <c r="AN312" s="105"/>
      <c r="AO312" s="105"/>
      <c r="AP312" s="105"/>
      <c r="AQ312" s="105"/>
      <c r="AR312" s="105"/>
      <c r="AS312" s="105"/>
      <c r="AT312" s="105"/>
      <c r="AU312" s="105"/>
      <c r="AV312" s="105"/>
      <c r="AW312" s="105"/>
      <c r="AX312" s="105"/>
      <c r="AY312" s="105"/>
      <c r="AZ312" s="105"/>
      <c r="BA312" s="105"/>
      <c r="BB312" s="105"/>
      <c r="BC312" s="105"/>
      <c r="BD312" s="105"/>
      <c r="BE312" s="105"/>
      <c r="BF312" s="105"/>
      <c r="BG312" s="105"/>
      <c r="BH312" s="105"/>
      <c r="BI312" s="105"/>
      <c r="BJ312" s="105"/>
      <c r="BK312" s="105"/>
      <c r="BL312" s="105"/>
      <c r="BM312" s="105"/>
      <c r="BN312" s="105"/>
      <c r="BO312" s="105"/>
      <c r="BP312" s="105"/>
      <c r="BQ312" s="105"/>
      <c r="BR312" s="105"/>
      <c r="BS312" s="105"/>
      <c r="BT312" s="105"/>
      <c r="BU312" s="105"/>
      <c r="BV312" s="105"/>
      <c r="BW312" s="105"/>
      <c r="BX312" s="105"/>
      <c r="BY312" s="105"/>
      <c r="BZ312" s="105"/>
      <c r="CA312" s="105"/>
      <c r="CB312" s="105"/>
      <c r="CC312" s="105"/>
      <c r="CD312" s="105"/>
      <c r="CE312" s="105"/>
      <c r="CF312" s="105"/>
      <c r="CG312" s="105"/>
      <c r="CH312" s="105"/>
      <c r="CI312" s="105"/>
      <c r="CJ312" s="105"/>
      <c r="CK312" s="105"/>
      <c r="CL312" s="105"/>
      <c r="CM312" s="105"/>
      <c r="CN312" s="105"/>
      <c r="CO312" s="105"/>
      <c r="CP312" s="105"/>
      <c r="CQ312" s="105"/>
      <c r="CR312" s="105"/>
      <c r="CS312" s="105"/>
      <c r="CT312" s="105"/>
      <c r="CU312" s="105"/>
      <c r="CV312" s="105"/>
      <c r="CW312" s="105"/>
      <c r="CX312" s="105"/>
      <c r="CY312" s="105"/>
      <c r="CZ312" s="105"/>
      <c r="DA312" s="105"/>
      <c r="DB312" s="105"/>
      <c r="DC312" s="105"/>
      <c r="DD312" s="105"/>
      <c r="DE312" s="105"/>
      <c r="DF312" s="105"/>
      <c r="DG312" s="105"/>
      <c r="DH312" s="105"/>
      <c r="DI312" s="105"/>
      <c r="DJ312" s="105"/>
      <c r="DK312" s="105"/>
      <c r="DL312" s="105"/>
      <c r="DM312" s="105"/>
      <c r="DN312" s="105"/>
      <c r="DO312" s="105"/>
      <c r="DP312" s="105"/>
      <c r="DQ312" s="105"/>
      <c r="DR312" s="105"/>
      <c r="DS312" s="105"/>
      <c r="DT312" s="105"/>
      <c r="DU312" s="105"/>
      <c r="DV312" s="105"/>
      <c r="DW312" s="105"/>
      <c r="DX312" s="105"/>
      <c r="DY312" s="105"/>
      <c r="DZ312" s="105"/>
      <c r="EA312" s="105"/>
      <c r="EB312" s="105"/>
      <c r="EC312" s="105"/>
      <c r="ED312" s="105"/>
      <c r="EE312" s="105"/>
      <c r="EF312" s="105"/>
      <c r="EG312" s="105"/>
      <c r="EH312" s="105"/>
      <c r="EI312" s="105"/>
      <c r="EJ312" s="105"/>
      <c r="EK312" s="105"/>
      <c r="EL312" s="105"/>
      <c r="EM312" s="105"/>
      <c r="EN312" s="105"/>
      <c r="EO312" s="105"/>
      <c r="EP312" s="105"/>
      <c r="EQ312" s="105"/>
      <c r="ER312" s="105"/>
      <c r="ES312" s="105"/>
      <c r="ET312" s="105"/>
      <c r="EU312" s="105"/>
      <c r="EV312" s="105"/>
      <c r="EW312" s="105"/>
      <c r="EX312" s="105"/>
      <c r="EY312" s="105"/>
      <c r="EZ312" s="105"/>
      <c r="FA312" s="105"/>
      <c r="FB312" s="105"/>
      <c r="FC312" s="105"/>
      <c r="FD312" s="105"/>
      <c r="FE312" s="105"/>
      <c r="FF312" s="105"/>
      <c r="FG312" s="105"/>
      <c r="FH312" s="105"/>
      <c r="FI312" s="105"/>
      <c r="FJ312" s="105"/>
      <c r="FK312" s="105"/>
      <c r="FL312" s="105"/>
    </row>
    <row r="313" spans="11:168">
      <c r="K313" s="105"/>
      <c r="L313" s="105"/>
      <c r="M313" s="105"/>
      <c r="N313" s="105"/>
      <c r="O313" s="105"/>
      <c r="P313" s="105"/>
      <c r="Q313" s="105"/>
      <c r="R313" s="105"/>
      <c r="S313" s="105"/>
      <c r="T313" s="105"/>
      <c r="U313" s="105"/>
      <c r="V313" s="105"/>
      <c r="W313" s="105"/>
      <c r="X313" s="105"/>
      <c r="Y313" s="105"/>
      <c r="Z313" s="105"/>
      <c r="AA313" s="105"/>
      <c r="AB313" s="105"/>
      <c r="AC313" s="105"/>
      <c r="AD313" s="105"/>
      <c r="AE313" s="105"/>
      <c r="AF313" s="105"/>
      <c r="AG313" s="105"/>
      <c r="AH313" s="105"/>
      <c r="AI313" s="105"/>
      <c r="AJ313" s="105"/>
      <c r="AK313" s="105"/>
      <c r="AL313" s="105"/>
      <c r="AM313" s="105"/>
      <c r="AN313" s="105"/>
      <c r="AO313" s="105"/>
      <c r="AP313" s="105"/>
      <c r="AQ313" s="105"/>
      <c r="AR313" s="105"/>
      <c r="AS313" s="105"/>
      <c r="AT313" s="105"/>
      <c r="AU313" s="105"/>
      <c r="AV313" s="105"/>
      <c r="AW313" s="105"/>
      <c r="AX313" s="105"/>
      <c r="AY313" s="105"/>
      <c r="AZ313" s="105"/>
      <c r="BA313" s="105"/>
      <c r="BB313" s="105"/>
      <c r="BC313" s="105"/>
      <c r="BD313" s="105"/>
      <c r="BE313" s="105"/>
      <c r="BF313" s="105"/>
      <c r="BG313" s="105"/>
      <c r="BH313" s="105"/>
      <c r="BI313" s="105"/>
      <c r="BJ313" s="105"/>
      <c r="BK313" s="105"/>
      <c r="BL313" s="105"/>
      <c r="BM313" s="105"/>
      <c r="BN313" s="105"/>
      <c r="BO313" s="105"/>
      <c r="BP313" s="105"/>
      <c r="BQ313" s="105"/>
      <c r="BR313" s="105"/>
      <c r="BS313" s="105"/>
      <c r="BT313" s="105"/>
      <c r="BU313" s="105"/>
      <c r="BV313" s="105"/>
      <c r="BW313" s="105"/>
      <c r="BX313" s="105"/>
      <c r="BY313" s="105"/>
      <c r="BZ313" s="105"/>
      <c r="CA313" s="105"/>
      <c r="CB313" s="105"/>
      <c r="CC313" s="105"/>
      <c r="CD313" s="105"/>
      <c r="CE313" s="105"/>
      <c r="CF313" s="105"/>
      <c r="CG313" s="105"/>
      <c r="CH313" s="105"/>
      <c r="CI313" s="105"/>
      <c r="CJ313" s="105"/>
      <c r="CK313" s="105"/>
      <c r="CL313" s="105"/>
      <c r="CM313" s="105"/>
      <c r="CN313" s="105"/>
      <c r="CO313" s="105"/>
      <c r="CP313" s="105"/>
      <c r="CQ313" s="105"/>
      <c r="CR313" s="105"/>
      <c r="CS313" s="105"/>
      <c r="CT313" s="105"/>
      <c r="CU313" s="105"/>
      <c r="CV313" s="105"/>
      <c r="CW313" s="105"/>
      <c r="CX313" s="105"/>
      <c r="CY313" s="105"/>
      <c r="CZ313" s="105"/>
      <c r="DA313" s="105"/>
      <c r="DB313" s="105"/>
      <c r="DC313" s="105"/>
      <c r="DD313" s="105"/>
      <c r="DE313" s="105"/>
      <c r="DF313" s="105"/>
      <c r="DG313" s="105"/>
      <c r="DH313" s="105"/>
      <c r="DI313" s="105"/>
      <c r="DJ313" s="105"/>
      <c r="DK313" s="105"/>
      <c r="DL313" s="105"/>
      <c r="DM313" s="105"/>
      <c r="DN313" s="105"/>
      <c r="DO313" s="105"/>
      <c r="DP313" s="105"/>
      <c r="DQ313" s="105"/>
      <c r="DR313" s="105"/>
      <c r="DS313" s="105"/>
      <c r="DT313" s="105"/>
      <c r="DU313" s="105"/>
      <c r="DV313" s="105"/>
      <c r="DW313" s="105"/>
      <c r="DX313" s="105"/>
      <c r="DY313" s="105"/>
      <c r="DZ313" s="105"/>
      <c r="EA313" s="105"/>
      <c r="EB313" s="105"/>
      <c r="EC313" s="105"/>
      <c r="ED313" s="105"/>
      <c r="EE313" s="105"/>
      <c r="EF313" s="105"/>
      <c r="EG313" s="105"/>
      <c r="EH313" s="105"/>
      <c r="EI313" s="105"/>
      <c r="EJ313" s="105"/>
      <c r="EK313" s="105"/>
      <c r="EL313" s="105"/>
      <c r="EM313" s="105"/>
      <c r="EN313" s="105"/>
      <c r="EO313" s="105"/>
      <c r="EP313" s="105"/>
      <c r="EQ313" s="105"/>
      <c r="ER313" s="105"/>
      <c r="ES313" s="105"/>
      <c r="ET313" s="105"/>
      <c r="EU313" s="105"/>
      <c r="EV313" s="105"/>
      <c r="EW313" s="105"/>
      <c r="EX313" s="105"/>
      <c r="EY313" s="105"/>
      <c r="EZ313" s="105"/>
      <c r="FA313" s="105"/>
      <c r="FB313" s="105"/>
      <c r="FC313" s="105"/>
      <c r="FD313" s="105"/>
      <c r="FE313" s="105"/>
      <c r="FF313" s="105"/>
      <c r="FG313" s="105"/>
      <c r="FH313" s="105"/>
      <c r="FI313" s="105"/>
      <c r="FJ313" s="105"/>
      <c r="FK313" s="105"/>
      <c r="FL313" s="105"/>
    </row>
    <row r="314" spans="11:168">
      <c r="K314" s="105"/>
      <c r="L314" s="105"/>
      <c r="M314" s="105"/>
      <c r="N314" s="105"/>
      <c r="O314" s="105"/>
      <c r="P314" s="105"/>
      <c r="Q314" s="105"/>
      <c r="R314" s="105"/>
      <c r="S314" s="105"/>
      <c r="T314" s="105"/>
      <c r="U314" s="105"/>
      <c r="V314" s="105"/>
      <c r="W314" s="105"/>
      <c r="X314" s="105"/>
      <c r="Y314" s="105"/>
      <c r="Z314" s="105"/>
      <c r="AA314" s="105"/>
      <c r="AB314" s="105"/>
      <c r="AC314" s="105"/>
      <c r="AD314" s="105"/>
      <c r="AE314" s="105"/>
      <c r="AF314" s="105"/>
      <c r="AG314" s="105"/>
      <c r="AH314" s="105"/>
      <c r="AI314" s="105"/>
      <c r="AJ314" s="105"/>
      <c r="AK314" s="105"/>
      <c r="AL314" s="105"/>
      <c r="AM314" s="105"/>
      <c r="AN314" s="105"/>
      <c r="AO314" s="105"/>
      <c r="AP314" s="105"/>
      <c r="AQ314" s="105"/>
      <c r="AR314" s="105"/>
      <c r="AS314" s="105"/>
      <c r="AT314" s="105"/>
      <c r="AU314" s="105"/>
      <c r="AV314" s="105"/>
      <c r="AW314" s="105"/>
      <c r="AX314" s="105"/>
      <c r="AY314" s="105"/>
      <c r="AZ314" s="105"/>
      <c r="BA314" s="105"/>
      <c r="BB314" s="105"/>
      <c r="BC314" s="105"/>
      <c r="BD314" s="105"/>
      <c r="BE314" s="105"/>
      <c r="BF314" s="105"/>
      <c r="BG314" s="105"/>
      <c r="BH314" s="105"/>
      <c r="BI314" s="105"/>
      <c r="BJ314" s="105"/>
      <c r="BK314" s="105"/>
      <c r="BL314" s="105"/>
      <c r="BM314" s="105"/>
      <c r="BN314" s="105"/>
      <c r="BO314" s="105"/>
      <c r="BP314" s="105"/>
      <c r="BQ314" s="105"/>
      <c r="BR314" s="105"/>
      <c r="BS314" s="105"/>
      <c r="BT314" s="105"/>
      <c r="BU314" s="105"/>
      <c r="BV314" s="105"/>
      <c r="BW314" s="105"/>
      <c r="BX314" s="105"/>
      <c r="BY314" s="105"/>
      <c r="BZ314" s="105"/>
      <c r="CA314" s="105"/>
      <c r="CB314" s="105"/>
      <c r="CC314" s="105"/>
      <c r="CD314" s="105"/>
      <c r="CE314" s="105"/>
      <c r="CF314" s="105"/>
      <c r="CG314" s="105"/>
      <c r="CH314" s="105"/>
      <c r="CI314" s="105"/>
      <c r="CJ314" s="105"/>
      <c r="CK314" s="105"/>
      <c r="CL314" s="105"/>
      <c r="CM314" s="105"/>
      <c r="CN314" s="105"/>
      <c r="CO314" s="105"/>
      <c r="CP314" s="105"/>
      <c r="CQ314" s="105"/>
      <c r="CR314" s="105"/>
      <c r="CS314" s="105"/>
      <c r="CT314" s="105"/>
      <c r="CU314" s="105"/>
      <c r="CV314" s="105"/>
      <c r="CW314" s="105"/>
      <c r="CX314" s="105"/>
      <c r="CY314" s="105"/>
      <c r="CZ314" s="105"/>
      <c r="DA314" s="105"/>
      <c r="DB314" s="105"/>
      <c r="DC314" s="105"/>
      <c r="DD314" s="105"/>
      <c r="DE314" s="105"/>
      <c r="DF314" s="105"/>
      <c r="DG314" s="105"/>
      <c r="DH314" s="105"/>
      <c r="DI314" s="105"/>
      <c r="DJ314" s="105"/>
      <c r="DK314" s="105"/>
      <c r="DL314" s="105"/>
      <c r="DM314" s="105"/>
      <c r="DN314" s="105"/>
      <c r="DO314" s="105"/>
      <c r="DP314" s="105"/>
      <c r="DQ314" s="105"/>
      <c r="DR314" s="105"/>
      <c r="DS314" s="105"/>
      <c r="DT314" s="105"/>
      <c r="DU314" s="105"/>
      <c r="DV314" s="105"/>
      <c r="DW314" s="105"/>
      <c r="DX314" s="105"/>
      <c r="DY314" s="105"/>
      <c r="DZ314" s="105"/>
      <c r="EA314" s="105"/>
      <c r="EB314" s="105"/>
      <c r="EC314" s="105"/>
      <c r="ED314" s="105"/>
      <c r="EE314" s="105"/>
      <c r="EF314" s="105"/>
      <c r="EG314" s="105"/>
      <c r="EH314" s="105"/>
      <c r="EI314" s="105"/>
      <c r="EJ314" s="105"/>
      <c r="EK314" s="105"/>
      <c r="EL314" s="105"/>
      <c r="EM314" s="105"/>
      <c r="EN314" s="105"/>
      <c r="EO314" s="105"/>
      <c r="EP314" s="105"/>
      <c r="EQ314" s="105"/>
      <c r="ER314" s="105"/>
      <c r="ES314" s="105"/>
      <c r="ET314" s="105"/>
      <c r="EU314" s="105"/>
      <c r="EV314" s="105"/>
      <c r="EW314" s="105"/>
      <c r="EX314" s="105"/>
      <c r="EY314" s="105"/>
      <c r="EZ314" s="105"/>
      <c r="FA314" s="105"/>
      <c r="FB314" s="105"/>
      <c r="FC314" s="105"/>
      <c r="FD314" s="105"/>
      <c r="FE314" s="105"/>
      <c r="FF314" s="105"/>
      <c r="FG314" s="105"/>
      <c r="FH314" s="105"/>
      <c r="FI314" s="105"/>
      <c r="FJ314" s="105"/>
      <c r="FK314" s="105"/>
      <c r="FL314" s="105"/>
    </row>
    <row r="315" spans="11:168">
      <c r="K315" s="105"/>
      <c r="L315" s="105"/>
      <c r="M315" s="105"/>
      <c r="N315" s="105"/>
      <c r="O315" s="105"/>
      <c r="P315" s="105"/>
      <c r="Q315" s="105"/>
      <c r="R315" s="105"/>
      <c r="S315" s="105"/>
      <c r="T315" s="105"/>
      <c r="U315" s="105"/>
      <c r="V315" s="105"/>
      <c r="W315" s="105"/>
      <c r="X315" s="105"/>
      <c r="Y315" s="105"/>
      <c r="Z315" s="105"/>
      <c r="AA315" s="105"/>
      <c r="AB315" s="105"/>
      <c r="AC315" s="105"/>
      <c r="AD315" s="105"/>
      <c r="AE315" s="105"/>
      <c r="AF315" s="105"/>
      <c r="AG315" s="105"/>
      <c r="AH315" s="105"/>
      <c r="AI315" s="105"/>
      <c r="AJ315" s="105"/>
      <c r="AK315" s="105"/>
      <c r="AL315" s="105"/>
      <c r="AM315" s="105"/>
      <c r="AN315" s="105"/>
      <c r="AO315" s="105"/>
      <c r="AP315" s="105"/>
      <c r="AQ315" s="105"/>
      <c r="AR315" s="105"/>
      <c r="AS315" s="105"/>
      <c r="AT315" s="105"/>
      <c r="AU315" s="105"/>
      <c r="AV315" s="105"/>
      <c r="AW315" s="105"/>
      <c r="AX315" s="105"/>
      <c r="AY315" s="105"/>
      <c r="AZ315" s="105"/>
      <c r="BA315" s="105"/>
      <c r="BB315" s="105"/>
      <c r="BC315" s="105"/>
      <c r="BD315" s="105"/>
      <c r="BE315" s="105"/>
      <c r="BF315" s="105"/>
      <c r="BG315" s="105"/>
      <c r="BH315" s="105"/>
      <c r="BI315" s="105"/>
      <c r="BJ315" s="105"/>
      <c r="BK315" s="105"/>
      <c r="BL315" s="105"/>
      <c r="BM315" s="105"/>
      <c r="BN315" s="105"/>
      <c r="BO315" s="105"/>
      <c r="BP315" s="105"/>
      <c r="BQ315" s="105"/>
      <c r="BR315" s="105"/>
      <c r="BS315" s="105"/>
      <c r="BT315" s="105"/>
      <c r="BU315" s="105"/>
      <c r="BV315" s="105"/>
      <c r="BW315" s="105"/>
      <c r="BX315" s="105"/>
      <c r="BY315" s="105"/>
      <c r="BZ315" s="105"/>
      <c r="CA315" s="105"/>
      <c r="CB315" s="105"/>
      <c r="CC315" s="105"/>
      <c r="CD315" s="105"/>
      <c r="CE315" s="105"/>
      <c r="CF315" s="105"/>
      <c r="CG315" s="105"/>
      <c r="CH315" s="105"/>
      <c r="CI315" s="105"/>
      <c r="CJ315" s="105"/>
      <c r="CK315" s="105"/>
      <c r="CL315" s="105"/>
      <c r="CM315" s="105"/>
      <c r="CN315" s="105"/>
      <c r="CO315" s="105"/>
      <c r="CP315" s="105"/>
      <c r="CQ315" s="105"/>
      <c r="CR315" s="105"/>
      <c r="CS315" s="105"/>
      <c r="CT315" s="105"/>
      <c r="CU315" s="105"/>
      <c r="CV315" s="105"/>
      <c r="CW315" s="105"/>
      <c r="CX315" s="105"/>
      <c r="CY315" s="105"/>
      <c r="CZ315" s="105"/>
      <c r="DA315" s="105"/>
      <c r="DB315" s="105"/>
      <c r="DC315" s="105"/>
      <c r="DD315" s="105"/>
      <c r="DE315" s="105"/>
      <c r="DF315" s="105"/>
      <c r="DG315" s="105"/>
      <c r="DH315" s="105"/>
      <c r="DI315" s="105"/>
      <c r="DJ315" s="105"/>
      <c r="DK315" s="105"/>
      <c r="DL315" s="105"/>
      <c r="DM315" s="105"/>
      <c r="DN315" s="105"/>
      <c r="DO315" s="105"/>
      <c r="DP315" s="105"/>
      <c r="DQ315" s="105"/>
      <c r="DR315" s="105"/>
      <c r="DS315" s="105"/>
      <c r="DT315" s="105"/>
      <c r="DU315" s="105"/>
      <c r="DV315" s="105"/>
      <c r="DW315" s="105"/>
      <c r="DX315" s="105"/>
      <c r="DY315" s="105"/>
      <c r="DZ315" s="105"/>
      <c r="EA315" s="105"/>
      <c r="EB315" s="105"/>
      <c r="EC315" s="105"/>
      <c r="ED315" s="105"/>
      <c r="EE315" s="105"/>
      <c r="EF315" s="105"/>
      <c r="EG315" s="105"/>
      <c r="EH315" s="105"/>
      <c r="EI315" s="105"/>
      <c r="EJ315" s="105"/>
      <c r="EK315" s="105"/>
      <c r="EL315" s="105"/>
      <c r="EM315" s="105"/>
      <c r="EN315" s="105"/>
      <c r="EO315" s="105"/>
      <c r="EP315" s="105"/>
      <c r="EQ315" s="105"/>
      <c r="ER315" s="105"/>
      <c r="ES315" s="105"/>
      <c r="ET315" s="105"/>
      <c r="EU315" s="105"/>
      <c r="EV315" s="105"/>
      <c r="EW315" s="105"/>
      <c r="EX315" s="105"/>
      <c r="EY315" s="105"/>
      <c r="EZ315" s="105"/>
      <c r="FA315" s="105"/>
      <c r="FB315" s="105"/>
      <c r="FC315" s="105"/>
      <c r="FD315" s="105"/>
      <c r="FE315" s="105"/>
      <c r="FF315" s="105"/>
      <c r="FG315" s="105"/>
      <c r="FH315" s="105"/>
      <c r="FI315" s="105"/>
      <c r="FJ315" s="105"/>
      <c r="FK315" s="105"/>
      <c r="FL315" s="105"/>
    </row>
    <row r="316" spans="11:168">
      <c r="K316" s="105"/>
      <c r="L316" s="105"/>
      <c r="M316" s="105"/>
      <c r="N316" s="105"/>
      <c r="O316" s="105"/>
      <c r="P316" s="105"/>
      <c r="Q316" s="105"/>
      <c r="R316" s="105"/>
      <c r="S316" s="105"/>
      <c r="T316" s="105"/>
      <c r="U316" s="105"/>
      <c r="V316" s="105"/>
      <c r="W316" s="105"/>
      <c r="X316" s="105"/>
      <c r="Y316" s="105"/>
      <c r="Z316" s="105"/>
      <c r="AA316" s="105"/>
      <c r="AB316" s="105"/>
      <c r="AC316" s="105"/>
      <c r="AD316" s="105"/>
      <c r="AE316" s="105"/>
      <c r="AF316" s="105"/>
      <c r="AG316" s="105"/>
      <c r="AH316" s="105"/>
      <c r="AI316" s="105"/>
      <c r="AJ316" s="105"/>
      <c r="AK316" s="105"/>
      <c r="AL316" s="105"/>
      <c r="AM316" s="105"/>
      <c r="AN316" s="105"/>
      <c r="AO316" s="105"/>
      <c r="AP316" s="105"/>
      <c r="AQ316" s="105"/>
      <c r="AR316" s="105"/>
      <c r="AS316" s="105"/>
      <c r="AT316" s="105"/>
      <c r="AU316" s="105"/>
      <c r="AV316" s="105"/>
      <c r="AW316" s="105"/>
      <c r="AX316" s="105"/>
      <c r="AY316" s="105"/>
      <c r="AZ316" s="105"/>
      <c r="BA316" s="105"/>
      <c r="BB316" s="105"/>
      <c r="BC316" s="105"/>
      <c r="BD316" s="105"/>
      <c r="BE316" s="105"/>
      <c r="BF316" s="105"/>
      <c r="BG316" s="105"/>
      <c r="BH316" s="105"/>
      <c r="BI316" s="105"/>
      <c r="BJ316" s="105"/>
      <c r="BK316" s="105"/>
      <c r="BL316" s="105"/>
      <c r="BM316" s="105"/>
      <c r="BN316" s="105"/>
      <c r="BO316" s="105"/>
      <c r="BP316" s="105"/>
      <c r="BQ316" s="105"/>
      <c r="BR316" s="105"/>
      <c r="BS316" s="105"/>
      <c r="BT316" s="105"/>
      <c r="BU316" s="105"/>
      <c r="BV316" s="105"/>
      <c r="BW316" s="105"/>
      <c r="BX316" s="105"/>
      <c r="BY316" s="105"/>
      <c r="BZ316" s="105"/>
      <c r="CA316" s="105"/>
      <c r="CB316" s="105"/>
      <c r="CC316" s="105"/>
      <c r="CD316" s="105"/>
      <c r="CE316" s="105"/>
      <c r="CF316" s="105"/>
      <c r="CG316" s="105"/>
      <c r="CH316" s="105"/>
      <c r="CI316" s="105"/>
      <c r="CJ316" s="105"/>
      <c r="CK316" s="105"/>
      <c r="CL316" s="105"/>
      <c r="CM316" s="105"/>
      <c r="CN316" s="105"/>
      <c r="CO316" s="105"/>
      <c r="CP316" s="105"/>
      <c r="CQ316" s="105"/>
      <c r="CR316" s="105"/>
      <c r="CS316" s="105"/>
      <c r="CT316" s="105"/>
      <c r="CU316" s="105"/>
      <c r="CV316" s="105"/>
      <c r="CW316" s="105"/>
      <c r="CX316" s="105"/>
      <c r="CY316" s="105"/>
      <c r="CZ316" s="105"/>
      <c r="DA316" s="105"/>
      <c r="DB316" s="105"/>
      <c r="DC316" s="105"/>
      <c r="DD316" s="105"/>
      <c r="DE316" s="105"/>
      <c r="DF316" s="105"/>
      <c r="DG316" s="105"/>
      <c r="DH316" s="105"/>
      <c r="DI316" s="105"/>
      <c r="DJ316" s="105"/>
      <c r="DK316" s="105"/>
      <c r="DL316" s="105"/>
      <c r="DM316" s="105"/>
      <c r="DN316" s="105"/>
      <c r="DO316" s="105"/>
      <c r="DP316" s="105"/>
      <c r="DQ316" s="105"/>
      <c r="DR316" s="105"/>
      <c r="DS316" s="105"/>
      <c r="DT316" s="105"/>
      <c r="DU316" s="105"/>
      <c r="DV316" s="105"/>
      <c r="DW316" s="105"/>
      <c r="DX316" s="105"/>
      <c r="DY316" s="105"/>
      <c r="DZ316" s="105"/>
      <c r="EA316" s="105"/>
      <c r="EB316" s="105"/>
      <c r="EC316" s="105"/>
      <c r="ED316" s="105"/>
      <c r="EE316" s="105"/>
      <c r="EF316" s="105"/>
      <c r="EG316" s="105"/>
      <c r="EH316" s="105"/>
      <c r="EI316" s="105"/>
      <c r="EJ316" s="105"/>
      <c r="EK316" s="105"/>
      <c r="EL316" s="105"/>
      <c r="EM316" s="105"/>
      <c r="EN316" s="105"/>
      <c r="EO316" s="105"/>
      <c r="EP316" s="105"/>
      <c r="EQ316" s="105"/>
      <c r="ER316" s="105"/>
      <c r="ES316" s="105"/>
      <c r="ET316" s="105"/>
      <c r="EU316" s="105"/>
      <c r="EV316" s="105"/>
      <c r="EW316" s="105"/>
      <c r="EX316" s="105"/>
      <c r="EY316" s="105"/>
      <c r="EZ316" s="105"/>
      <c r="FA316" s="105"/>
      <c r="FB316" s="105"/>
      <c r="FC316" s="105"/>
      <c r="FD316" s="105"/>
      <c r="FE316" s="105"/>
      <c r="FF316" s="105"/>
      <c r="FG316" s="105"/>
      <c r="FH316" s="105"/>
      <c r="FI316" s="105"/>
      <c r="FJ316" s="105"/>
      <c r="FK316" s="105"/>
      <c r="FL316" s="105"/>
    </row>
    <row r="317" spans="11:168">
      <c r="K317" s="105"/>
      <c r="L317" s="105"/>
      <c r="M317" s="105"/>
      <c r="N317" s="105"/>
      <c r="O317" s="105"/>
      <c r="P317" s="105"/>
      <c r="Q317" s="105"/>
      <c r="R317" s="105"/>
      <c r="S317" s="105"/>
      <c r="T317" s="105"/>
      <c r="U317" s="105"/>
      <c r="V317" s="105"/>
      <c r="W317" s="105"/>
      <c r="X317" s="105"/>
      <c r="Y317" s="105"/>
      <c r="Z317" s="105"/>
      <c r="AA317" s="105"/>
      <c r="AB317" s="105"/>
      <c r="AC317" s="105"/>
      <c r="AD317" s="105"/>
      <c r="AE317" s="105"/>
      <c r="AF317" s="105"/>
      <c r="AG317" s="105"/>
      <c r="AH317" s="105"/>
      <c r="AI317" s="105"/>
      <c r="AJ317" s="105"/>
      <c r="AK317" s="105"/>
      <c r="AL317" s="105"/>
      <c r="AM317" s="105"/>
      <c r="AN317" s="105"/>
      <c r="AO317" s="105"/>
      <c r="AP317" s="105"/>
      <c r="AQ317" s="105"/>
      <c r="AR317" s="105"/>
      <c r="AS317" s="105"/>
      <c r="AT317" s="105"/>
      <c r="AU317" s="105"/>
      <c r="AV317" s="105"/>
      <c r="AW317" s="105"/>
      <c r="AX317" s="105"/>
      <c r="AY317" s="105"/>
      <c r="AZ317" s="105"/>
      <c r="BA317" s="105"/>
      <c r="BB317" s="105"/>
      <c r="BC317" s="105"/>
      <c r="BD317" s="105"/>
      <c r="BE317" s="105"/>
      <c r="BF317" s="105"/>
      <c r="BG317" s="105"/>
      <c r="BH317" s="105"/>
      <c r="BI317" s="105"/>
      <c r="BJ317" s="105"/>
      <c r="BK317" s="105"/>
      <c r="BL317" s="105"/>
      <c r="BM317" s="105"/>
      <c r="BN317" s="105"/>
      <c r="BO317" s="105"/>
      <c r="BP317" s="105"/>
      <c r="BQ317" s="105"/>
      <c r="BR317" s="105"/>
      <c r="BS317" s="105"/>
      <c r="BT317" s="105"/>
      <c r="BU317" s="105"/>
      <c r="BV317" s="105"/>
      <c r="BW317" s="105"/>
      <c r="BX317" s="105"/>
      <c r="BY317" s="105"/>
      <c r="BZ317" s="105"/>
      <c r="CA317" s="105"/>
      <c r="CB317" s="105"/>
      <c r="CC317" s="105"/>
      <c r="CD317" s="105"/>
      <c r="CE317" s="105"/>
      <c r="CF317" s="105"/>
      <c r="CG317" s="105"/>
      <c r="CH317" s="105"/>
      <c r="CI317" s="105"/>
      <c r="CJ317" s="105"/>
      <c r="CK317" s="105"/>
      <c r="CL317" s="105"/>
      <c r="CM317" s="105"/>
      <c r="CN317" s="105"/>
      <c r="CO317" s="105"/>
      <c r="CP317" s="105"/>
      <c r="CQ317" s="105"/>
      <c r="CR317" s="105"/>
      <c r="CS317" s="105"/>
      <c r="CT317" s="105"/>
      <c r="CU317" s="105"/>
      <c r="CV317" s="105"/>
      <c r="CW317" s="105"/>
      <c r="CX317" s="105"/>
      <c r="CY317" s="105"/>
      <c r="CZ317" s="105"/>
      <c r="DA317" s="105"/>
      <c r="DB317" s="105"/>
      <c r="DC317" s="105"/>
      <c r="DD317" s="105"/>
      <c r="DE317" s="105"/>
      <c r="DF317" s="105"/>
      <c r="DG317" s="105"/>
      <c r="DH317" s="105"/>
      <c r="DI317" s="105"/>
      <c r="DJ317" s="105"/>
      <c r="DK317" s="105"/>
      <c r="DL317" s="105"/>
      <c r="DM317" s="105"/>
      <c r="DN317" s="105"/>
      <c r="DO317" s="105"/>
      <c r="DP317" s="105"/>
      <c r="DQ317" s="105"/>
      <c r="DR317" s="105"/>
      <c r="DS317" s="105"/>
      <c r="DT317" s="105"/>
      <c r="DU317" s="105"/>
      <c r="DV317" s="105"/>
      <c r="DW317" s="105"/>
      <c r="DX317" s="105"/>
      <c r="DY317" s="105"/>
      <c r="DZ317" s="105"/>
      <c r="EA317" s="105"/>
      <c r="EB317" s="105"/>
      <c r="EC317" s="105"/>
      <c r="ED317" s="105"/>
      <c r="EE317" s="105"/>
      <c r="EF317" s="105"/>
      <c r="EG317" s="105"/>
      <c r="EH317" s="105"/>
      <c r="EI317" s="105"/>
      <c r="EJ317" s="105"/>
      <c r="EK317" s="105"/>
      <c r="EL317" s="105"/>
      <c r="EM317" s="105"/>
      <c r="EN317" s="105"/>
      <c r="EO317" s="105"/>
      <c r="EP317" s="105"/>
      <c r="EQ317" s="105"/>
      <c r="ER317" s="105"/>
      <c r="ES317" s="105"/>
      <c r="ET317" s="105"/>
      <c r="EU317" s="105"/>
      <c r="EV317" s="105"/>
      <c r="EW317" s="105"/>
      <c r="EX317" s="105"/>
      <c r="EY317" s="105"/>
      <c r="EZ317" s="105"/>
      <c r="FA317" s="105"/>
      <c r="FB317" s="105"/>
      <c r="FC317" s="105"/>
      <c r="FD317" s="105"/>
      <c r="FE317" s="105"/>
      <c r="FF317" s="105"/>
      <c r="FG317" s="105"/>
      <c r="FH317" s="105"/>
      <c r="FI317" s="105"/>
      <c r="FJ317" s="105"/>
      <c r="FK317" s="105"/>
      <c r="FL317" s="105"/>
    </row>
    <row r="318" spans="11:168">
      <c r="K318" s="105"/>
      <c r="L318" s="105"/>
      <c r="M318" s="105"/>
      <c r="N318" s="105"/>
      <c r="O318" s="105"/>
      <c r="P318" s="105"/>
      <c r="Q318" s="105"/>
      <c r="R318" s="105"/>
      <c r="S318" s="105"/>
      <c r="T318" s="105"/>
      <c r="U318" s="105"/>
      <c r="V318" s="105"/>
      <c r="W318" s="105"/>
      <c r="X318" s="105"/>
      <c r="Y318" s="105"/>
      <c r="Z318" s="105"/>
      <c r="AA318" s="105"/>
      <c r="AB318" s="105"/>
      <c r="AC318" s="105"/>
      <c r="AD318" s="105"/>
      <c r="AE318" s="105"/>
      <c r="AF318" s="105"/>
      <c r="AG318" s="105"/>
      <c r="AH318" s="105"/>
      <c r="AI318" s="105"/>
      <c r="AJ318" s="105"/>
      <c r="AK318" s="105"/>
      <c r="AL318" s="105"/>
      <c r="AM318" s="105"/>
      <c r="AN318" s="105"/>
      <c r="AO318" s="105"/>
      <c r="AP318" s="105"/>
      <c r="AQ318" s="105"/>
      <c r="AR318" s="105"/>
      <c r="AS318" s="105"/>
      <c r="AT318" s="105"/>
      <c r="AU318" s="105"/>
      <c r="AV318" s="105"/>
      <c r="AW318" s="105"/>
      <c r="AX318" s="105"/>
      <c r="AY318" s="105"/>
      <c r="AZ318" s="105"/>
      <c r="BA318" s="105"/>
      <c r="BB318" s="105"/>
      <c r="BC318" s="105"/>
      <c r="BD318" s="105"/>
      <c r="BE318" s="105"/>
      <c r="BF318" s="105"/>
      <c r="BG318" s="105"/>
      <c r="BH318" s="105"/>
      <c r="BI318" s="105"/>
      <c r="BJ318" s="105"/>
      <c r="BK318" s="105"/>
      <c r="BL318" s="105"/>
      <c r="BM318" s="105"/>
      <c r="BN318" s="105"/>
      <c r="BO318" s="105"/>
      <c r="BP318" s="105"/>
      <c r="BQ318" s="105"/>
      <c r="BR318" s="105"/>
      <c r="BS318" s="105"/>
      <c r="BT318" s="105"/>
      <c r="BU318" s="105"/>
      <c r="BV318" s="105"/>
      <c r="BW318" s="105"/>
      <c r="BX318" s="105"/>
      <c r="BY318" s="105"/>
      <c r="BZ318" s="105"/>
      <c r="CA318" s="105"/>
      <c r="CB318" s="105"/>
      <c r="CC318" s="105"/>
      <c r="CD318" s="105"/>
      <c r="CE318" s="105"/>
      <c r="CF318" s="105"/>
      <c r="CG318" s="105"/>
      <c r="CH318" s="105"/>
      <c r="CI318" s="105"/>
      <c r="CJ318" s="105"/>
      <c r="CK318" s="105"/>
      <c r="CL318" s="105"/>
      <c r="CM318" s="105"/>
      <c r="CN318" s="105"/>
      <c r="CO318" s="105"/>
      <c r="CP318" s="105"/>
      <c r="CQ318" s="105"/>
      <c r="CR318" s="105"/>
      <c r="CS318" s="105"/>
      <c r="CT318" s="105"/>
      <c r="CU318" s="105"/>
      <c r="CV318" s="105"/>
      <c r="CW318" s="105"/>
      <c r="CX318" s="105"/>
      <c r="CY318" s="105"/>
      <c r="CZ318" s="105"/>
      <c r="DA318" s="105"/>
      <c r="DB318" s="105"/>
      <c r="DC318" s="105"/>
      <c r="DD318" s="105"/>
      <c r="DE318" s="105"/>
      <c r="DF318" s="105"/>
      <c r="DG318" s="105"/>
      <c r="DH318" s="105"/>
      <c r="DI318" s="105"/>
      <c r="DJ318" s="105"/>
      <c r="DK318" s="105"/>
      <c r="DL318" s="105"/>
      <c r="DM318" s="105"/>
      <c r="DN318" s="105"/>
      <c r="DO318" s="105"/>
      <c r="DP318" s="105"/>
      <c r="DQ318" s="105"/>
      <c r="DR318" s="105"/>
      <c r="DS318" s="105"/>
      <c r="DT318" s="105"/>
      <c r="DU318" s="105"/>
      <c r="DV318" s="105"/>
      <c r="DW318" s="105"/>
      <c r="DX318" s="105"/>
      <c r="DY318" s="105"/>
      <c r="DZ318" s="105"/>
      <c r="EA318" s="105"/>
      <c r="EB318" s="105"/>
      <c r="EC318" s="105"/>
      <c r="ED318" s="105"/>
      <c r="EE318" s="105"/>
      <c r="EF318" s="105"/>
      <c r="EG318" s="105"/>
      <c r="EH318" s="105"/>
      <c r="EI318" s="105"/>
      <c r="EJ318" s="105"/>
      <c r="EK318" s="105"/>
      <c r="EL318" s="105"/>
      <c r="EM318" s="105"/>
      <c r="EN318" s="105"/>
      <c r="EO318" s="105"/>
      <c r="EP318" s="105"/>
      <c r="EQ318" s="105"/>
      <c r="ER318" s="105"/>
      <c r="ES318" s="105"/>
      <c r="ET318" s="105"/>
      <c r="EU318" s="105"/>
      <c r="EV318" s="105"/>
      <c r="EW318" s="105"/>
      <c r="EX318" s="105"/>
      <c r="EY318" s="105"/>
      <c r="EZ318" s="105"/>
      <c r="FA318" s="105"/>
      <c r="FB318" s="105"/>
      <c r="FC318" s="105"/>
      <c r="FD318" s="105"/>
      <c r="FE318" s="105"/>
      <c r="FF318" s="105"/>
      <c r="FG318" s="105"/>
      <c r="FH318" s="105"/>
      <c r="FI318" s="105"/>
      <c r="FJ318" s="105"/>
      <c r="FK318" s="105"/>
      <c r="FL318" s="105"/>
    </row>
    <row r="319" spans="11:168">
      <c r="K319" s="105"/>
      <c r="L319" s="105"/>
      <c r="M319" s="105"/>
      <c r="N319" s="105"/>
      <c r="O319" s="105"/>
      <c r="P319" s="105"/>
      <c r="Q319" s="105"/>
      <c r="R319" s="105"/>
      <c r="S319" s="105"/>
      <c r="T319" s="105"/>
      <c r="U319" s="105"/>
      <c r="V319" s="105"/>
      <c r="W319" s="105"/>
      <c r="X319" s="105"/>
      <c r="Y319" s="105"/>
      <c r="Z319" s="105"/>
      <c r="AA319" s="105"/>
      <c r="AB319" s="105"/>
      <c r="AC319" s="105"/>
      <c r="AD319" s="105"/>
      <c r="AE319" s="105"/>
      <c r="AF319" s="105"/>
      <c r="AG319" s="105"/>
      <c r="AH319" s="105"/>
      <c r="AI319" s="105"/>
      <c r="AJ319" s="105"/>
      <c r="AK319" s="105"/>
      <c r="AL319" s="105"/>
      <c r="AM319" s="105"/>
      <c r="AN319" s="105"/>
      <c r="AO319" s="105"/>
      <c r="AP319" s="105"/>
      <c r="AQ319" s="105"/>
      <c r="AR319" s="105"/>
      <c r="AS319" s="105"/>
      <c r="AT319" s="105"/>
      <c r="AU319" s="105"/>
      <c r="AV319" s="105"/>
      <c r="AW319" s="105"/>
      <c r="AX319" s="105"/>
      <c r="AY319" s="105"/>
      <c r="AZ319" s="105"/>
      <c r="BA319" s="105"/>
      <c r="BB319" s="105"/>
      <c r="BC319" s="105"/>
      <c r="BD319" s="105"/>
      <c r="BE319" s="105"/>
      <c r="BF319" s="105"/>
      <c r="BG319" s="105"/>
      <c r="BH319" s="105"/>
      <c r="BI319" s="105"/>
      <c r="BJ319" s="105"/>
      <c r="BK319" s="105"/>
      <c r="BL319" s="105"/>
      <c r="BM319" s="105"/>
      <c r="BN319" s="105"/>
      <c r="BO319" s="105"/>
      <c r="BP319" s="105"/>
      <c r="BQ319" s="105"/>
      <c r="BR319" s="105"/>
      <c r="BS319" s="105"/>
      <c r="BT319" s="105"/>
      <c r="BU319" s="105"/>
      <c r="BV319" s="105"/>
      <c r="BW319" s="105"/>
      <c r="BX319" s="105"/>
      <c r="BY319" s="105"/>
      <c r="BZ319" s="105"/>
      <c r="CA319" s="105"/>
      <c r="CB319" s="105"/>
      <c r="CC319" s="105"/>
      <c r="CD319" s="105"/>
      <c r="CE319" s="105"/>
      <c r="CF319" s="105"/>
      <c r="CG319" s="105"/>
      <c r="CH319" s="105"/>
      <c r="CI319" s="105"/>
      <c r="CJ319" s="105"/>
      <c r="CK319" s="105"/>
      <c r="CL319" s="105"/>
      <c r="CM319" s="105"/>
      <c r="CN319" s="105"/>
      <c r="CO319" s="105"/>
      <c r="CP319" s="105"/>
      <c r="CQ319" s="105"/>
      <c r="CR319" s="105"/>
      <c r="CS319" s="105"/>
      <c r="CT319" s="105"/>
      <c r="CU319" s="105"/>
      <c r="CV319" s="105"/>
      <c r="CW319" s="105"/>
      <c r="CX319" s="105"/>
      <c r="CY319" s="105"/>
      <c r="CZ319" s="105"/>
      <c r="DA319" s="105"/>
      <c r="DB319" s="105"/>
      <c r="DC319" s="105"/>
      <c r="DD319" s="105"/>
      <c r="DE319" s="105"/>
      <c r="DF319" s="105"/>
      <c r="DG319" s="105"/>
      <c r="DH319" s="105"/>
      <c r="DI319" s="105"/>
      <c r="DJ319" s="105"/>
      <c r="DK319" s="105"/>
      <c r="DL319" s="105"/>
      <c r="DM319" s="105"/>
      <c r="DN319" s="105"/>
      <c r="DO319" s="105"/>
      <c r="DP319" s="105"/>
      <c r="DQ319" s="105"/>
      <c r="DR319" s="105"/>
      <c r="DS319" s="105"/>
      <c r="DT319" s="105"/>
      <c r="DU319" s="105"/>
      <c r="DV319" s="105"/>
      <c r="DW319" s="105"/>
      <c r="DX319" s="105"/>
      <c r="DY319" s="105"/>
      <c r="DZ319" s="105"/>
      <c r="EA319" s="105"/>
      <c r="EB319" s="105"/>
      <c r="EC319" s="105"/>
      <c r="ED319" s="105"/>
      <c r="EE319" s="105"/>
      <c r="EF319" s="105"/>
      <c r="EG319" s="105"/>
      <c r="EH319" s="105"/>
      <c r="EI319" s="105"/>
      <c r="EJ319" s="105"/>
      <c r="EK319" s="105"/>
      <c r="EL319" s="105"/>
      <c r="EM319" s="105"/>
      <c r="EN319" s="105"/>
      <c r="EO319" s="105"/>
      <c r="EP319" s="105"/>
      <c r="EQ319" s="105"/>
      <c r="ER319" s="105"/>
      <c r="ES319" s="105"/>
      <c r="ET319" s="105"/>
      <c r="EU319" s="105"/>
      <c r="EV319" s="105"/>
      <c r="EW319" s="105"/>
      <c r="EX319" s="105"/>
      <c r="EY319" s="105"/>
      <c r="EZ319" s="105"/>
      <c r="FA319" s="105"/>
      <c r="FB319" s="105"/>
      <c r="FC319" s="105"/>
      <c r="FD319" s="105"/>
      <c r="FE319" s="105"/>
      <c r="FF319" s="105"/>
      <c r="FG319" s="105"/>
      <c r="FH319" s="105"/>
      <c r="FI319" s="105"/>
      <c r="FJ319" s="105"/>
      <c r="FK319" s="105"/>
      <c r="FL319" s="105"/>
    </row>
    <row r="320" spans="11:168">
      <c r="K320" s="105"/>
      <c r="L320" s="105"/>
      <c r="M320" s="105"/>
      <c r="N320" s="105"/>
      <c r="O320" s="105"/>
      <c r="P320" s="105"/>
      <c r="Q320" s="105"/>
      <c r="R320" s="105"/>
      <c r="S320" s="105"/>
      <c r="T320" s="105"/>
      <c r="U320" s="105"/>
      <c r="V320" s="105"/>
      <c r="W320" s="105"/>
      <c r="X320" s="105"/>
      <c r="Y320" s="105"/>
      <c r="Z320" s="105"/>
      <c r="AA320" s="105"/>
      <c r="AB320" s="105"/>
      <c r="AC320" s="105"/>
      <c r="AD320" s="105"/>
      <c r="AE320" s="105"/>
      <c r="AF320" s="105"/>
      <c r="AG320" s="105"/>
      <c r="AH320" s="105"/>
      <c r="AI320" s="105"/>
      <c r="AJ320" s="105"/>
      <c r="AK320" s="105"/>
      <c r="AL320" s="105"/>
      <c r="AM320" s="105"/>
      <c r="AN320" s="105"/>
      <c r="AO320" s="105"/>
      <c r="AP320" s="105"/>
      <c r="AQ320" s="105"/>
      <c r="AR320" s="105"/>
      <c r="AS320" s="105"/>
      <c r="AT320" s="105"/>
      <c r="AU320" s="105"/>
      <c r="AV320" s="105"/>
      <c r="AW320" s="105"/>
      <c r="AX320" s="105"/>
      <c r="AY320" s="105"/>
      <c r="AZ320" s="105"/>
      <c r="BA320" s="105"/>
      <c r="BB320" s="105"/>
      <c r="BC320" s="105"/>
      <c r="BD320" s="105"/>
      <c r="BE320" s="105"/>
      <c r="BF320" s="105"/>
      <c r="BG320" s="105"/>
      <c r="BH320" s="105"/>
      <c r="BI320" s="105"/>
      <c r="BJ320" s="105"/>
      <c r="BK320" s="105"/>
      <c r="BL320" s="105"/>
      <c r="BM320" s="105"/>
      <c r="BN320" s="105"/>
      <c r="BO320" s="105"/>
      <c r="BP320" s="105"/>
      <c r="BQ320" s="105"/>
      <c r="BR320" s="105"/>
      <c r="BS320" s="105"/>
      <c r="BT320" s="105"/>
      <c r="BU320" s="105"/>
      <c r="BV320" s="105"/>
      <c r="BW320" s="105"/>
      <c r="BX320" s="105"/>
      <c r="BY320" s="105"/>
      <c r="BZ320" s="105"/>
      <c r="CA320" s="105"/>
      <c r="CB320" s="105"/>
      <c r="CC320" s="105"/>
      <c r="CD320" s="105"/>
      <c r="CE320" s="105"/>
      <c r="CF320" s="105"/>
      <c r="CG320" s="105"/>
      <c r="CH320" s="105"/>
      <c r="CI320" s="105"/>
      <c r="CJ320" s="105"/>
      <c r="CK320" s="105"/>
      <c r="CL320" s="105"/>
      <c r="CM320" s="105"/>
      <c r="CN320" s="105"/>
      <c r="CO320" s="105"/>
      <c r="CP320" s="105"/>
      <c r="CQ320" s="105"/>
      <c r="CR320" s="105"/>
      <c r="CS320" s="105"/>
      <c r="CT320" s="105"/>
      <c r="CU320" s="105"/>
      <c r="CV320" s="105"/>
      <c r="CW320" s="105"/>
      <c r="CX320" s="105"/>
      <c r="CY320" s="105"/>
      <c r="CZ320" s="105"/>
      <c r="DA320" s="105"/>
      <c r="DB320" s="105"/>
      <c r="DC320" s="105"/>
      <c r="DD320" s="105"/>
      <c r="DE320" s="105"/>
      <c r="DF320" s="105"/>
      <c r="DG320" s="105"/>
      <c r="DH320" s="105"/>
      <c r="DI320" s="105"/>
      <c r="DJ320" s="105"/>
      <c r="DK320" s="105"/>
      <c r="DL320" s="105"/>
      <c r="DM320" s="105"/>
      <c r="DN320" s="105"/>
      <c r="DO320" s="105"/>
      <c r="DP320" s="105"/>
      <c r="DQ320" s="105"/>
      <c r="DR320" s="105"/>
      <c r="DS320" s="105"/>
      <c r="DT320" s="105"/>
      <c r="DU320" s="105"/>
      <c r="DV320" s="105"/>
      <c r="DW320" s="105"/>
      <c r="DX320" s="105"/>
      <c r="DY320" s="105"/>
      <c r="DZ320" s="105"/>
      <c r="EA320" s="105"/>
      <c r="EB320" s="105"/>
      <c r="EC320" s="105"/>
      <c r="ED320" s="105"/>
      <c r="EE320" s="105"/>
      <c r="EF320" s="105"/>
      <c r="EG320" s="105"/>
      <c r="EH320" s="105"/>
      <c r="EI320" s="105"/>
      <c r="EJ320" s="105"/>
      <c r="EK320" s="105"/>
      <c r="EL320" s="105"/>
      <c r="EM320" s="105"/>
      <c r="EN320" s="105"/>
      <c r="EO320" s="105"/>
      <c r="EP320" s="105"/>
      <c r="EQ320" s="105"/>
      <c r="ER320" s="105"/>
      <c r="ES320" s="105"/>
      <c r="ET320" s="105"/>
      <c r="EU320" s="105"/>
      <c r="EV320" s="105"/>
      <c r="EW320" s="105"/>
      <c r="EX320" s="105"/>
      <c r="EY320" s="105"/>
      <c r="EZ320" s="105"/>
      <c r="FA320" s="105"/>
      <c r="FB320" s="105"/>
      <c r="FC320" s="105"/>
      <c r="FD320" s="105"/>
      <c r="FE320" s="105"/>
      <c r="FF320" s="105"/>
      <c r="FG320" s="105"/>
      <c r="FH320" s="105"/>
      <c r="FI320" s="105"/>
      <c r="FJ320" s="105"/>
      <c r="FK320" s="105"/>
      <c r="FL320" s="105"/>
    </row>
    <row r="321" spans="11:168">
      <c r="K321" s="105"/>
      <c r="L321" s="105"/>
      <c r="M321" s="105"/>
      <c r="N321" s="105"/>
      <c r="O321" s="105"/>
      <c r="P321" s="105"/>
      <c r="Q321" s="105"/>
      <c r="R321" s="105"/>
      <c r="S321" s="105"/>
      <c r="T321" s="105"/>
      <c r="U321" s="105"/>
      <c r="V321" s="105"/>
      <c r="W321" s="105"/>
      <c r="X321" s="105"/>
      <c r="Y321" s="105"/>
      <c r="Z321" s="105"/>
      <c r="AA321" s="105"/>
      <c r="AB321" s="105"/>
      <c r="AC321" s="105"/>
      <c r="AD321" s="105"/>
      <c r="AE321" s="105"/>
      <c r="AF321" s="105"/>
      <c r="AG321" s="105"/>
      <c r="AH321" s="105"/>
      <c r="AI321" s="105"/>
      <c r="AJ321" s="105"/>
      <c r="AK321" s="105"/>
      <c r="AL321" s="105"/>
      <c r="AM321" s="105"/>
      <c r="AN321" s="105"/>
      <c r="AO321" s="105"/>
      <c r="AP321" s="105"/>
      <c r="AQ321" s="105"/>
      <c r="AR321" s="105"/>
      <c r="AS321" s="105"/>
      <c r="AT321" s="105"/>
      <c r="AU321" s="105"/>
      <c r="AV321" s="105"/>
      <c r="AW321" s="105"/>
      <c r="AX321" s="105"/>
      <c r="AY321" s="105"/>
      <c r="AZ321" s="105"/>
      <c r="BA321" s="105"/>
      <c r="BB321" s="105"/>
      <c r="BC321" s="105"/>
      <c r="BD321" s="105"/>
      <c r="BE321" s="105"/>
      <c r="BF321" s="105"/>
      <c r="BG321" s="105"/>
      <c r="BH321" s="105"/>
      <c r="BI321" s="105"/>
      <c r="BJ321" s="105"/>
      <c r="BK321" s="105"/>
      <c r="BL321" s="105"/>
      <c r="BM321" s="105"/>
      <c r="BN321" s="105"/>
      <c r="BO321" s="105"/>
      <c r="BP321" s="105"/>
      <c r="BQ321" s="105"/>
      <c r="BR321" s="105"/>
      <c r="BS321" s="105"/>
      <c r="BT321" s="105"/>
      <c r="BU321" s="105"/>
      <c r="BV321" s="105"/>
      <c r="BW321" s="105"/>
      <c r="BX321" s="105"/>
      <c r="BY321" s="105"/>
      <c r="BZ321" s="105"/>
      <c r="CA321" s="105"/>
      <c r="CB321" s="105"/>
      <c r="CC321" s="105"/>
      <c r="CD321" s="105"/>
      <c r="CE321" s="105"/>
      <c r="CF321" s="105"/>
      <c r="CG321" s="105"/>
      <c r="CH321" s="105"/>
      <c r="CI321" s="105"/>
      <c r="CJ321" s="105"/>
      <c r="CK321" s="105"/>
      <c r="CL321" s="105"/>
      <c r="CM321" s="105"/>
      <c r="CN321" s="105"/>
      <c r="CO321" s="105"/>
      <c r="CP321" s="105"/>
      <c r="CQ321" s="105"/>
      <c r="CR321" s="105"/>
      <c r="CS321" s="105"/>
      <c r="CT321" s="105"/>
      <c r="CU321" s="105"/>
      <c r="CV321" s="105"/>
      <c r="CW321" s="105"/>
      <c r="CX321" s="105"/>
      <c r="CY321" s="105"/>
      <c r="CZ321" s="105"/>
      <c r="DA321" s="105"/>
      <c r="DB321" s="105"/>
      <c r="DC321" s="105"/>
      <c r="DD321" s="105"/>
      <c r="DE321" s="105"/>
      <c r="DF321" s="105"/>
      <c r="DG321" s="105"/>
      <c r="DH321" s="105"/>
      <c r="DI321" s="105"/>
      <c r="DJ321" s="105"/>
      <c r="DK321" s="105"/>
      <c r="DL321" s="105"/>
      <c r="DM321" s="105"/>
      <c r="DN321" s="105"/>
      <c r="DO321" s="105"/>
      <c r="DP321" s="105"/>
      <c r="DQ321" s="105"/>
      <c r="DR321" s="105"/>
      <c r="DS321" s="105"/>
      <c r="DT321" s="105"/>
      <c r="DU321" s="105"/>
      <c r="DV321" s="105"/>
      <c r="DW321" s="105"/>
      <c r="DX321" s="105"/>
      <c r="DY321" s="105"/>
      <c r="DZ321" s="105"/>
      <c r="EA321" s="105"/>
      <c r="EB321" s="105"/>
      <c r="EC321" s="105"/>
      <c r="ED321" s="105"/>
      <c r="EE321" s="105"/>
      <c r="EF321" s="105"/>
      <c r="EG321" s="105"/>
      <c r="EH321" s="105"/>
      <c r="EI321" s="105"/>
      <c r="EJ321" s="105"/>
      <c r="EK321" s="105"/>
      <c r="EL321" s="105"/>
      <c r="EM321" s="105"/>
      <c r="EN321" s="105"/>
      <c r="EO321" s="105"/>
      <c r="EP321" s="105"/>
      <c r="EQ321" s="105"/>
      <c r="ER321" s="105"/>
      <c r="ES321" s="105"/>
      <c r="ET321" s="105"/>
      <c r="EU321" s="105"/>
      <c r="EV321" s="105"/>
      <c r="EW321" s="105"/>
      <c r="EX321" s="105"/>
      <c r="EY321" s="105"/>
      <c r="EZ321" s="105"/>
      <c r="FA321" s="105"/>
      <c r="FB321" s="105"/>
      <c r="FC321" s="105"/>
      <c r="FD321" s="105"/>
      <c r="FE321" s="105"/>
      <c r="FF321" s="105"/>
      <c r="FG321" s="105"/>
      <c r="FH321" s="105"/>
      <c r="FI321" s="105"/>
      <c r="FJ321" s="105"/>
      <c r="FK321" s="105"/>
      <c r="FL321" s="105"/>
    </row>
    <row r="322" spans="11:168">
      <c r="K322" s="105"/>
      <c r="L322" s="105"/>
      <c r="M322" s="105"/>
      <c r="N322" s="105"/>
      <c r="O322" s="105"/>
      <c r="P322" s="105"/>
      <c r="Q322" s="105"/>
      <c r="R322" s="105"/>
      <c r="S322" s="105"/>
      <c r="T322" s="105"/>
      <c r="U322" s="105"/>
      <c r="V322" s="105"/>
      <c r="W322" s="105"/>
      <c r="X322" s="105"/>
      <c r="Y322" s="105"/>
      <c r="Z322" s="105"/>
      <c r="AA322" s="105"/>
      <c r="AB322" s="105"/>
      <c r="AC322" s="105"/>
      <c r="AD322" s="105"/>
      <c r="AE322" s="105"/>
      <c r="AF322" s="105"/>
      <c r="AG322" s="105"/>
      <c r="AH322" s="105"/>
      <c r="AI322" s="105"/>
      <c r="AJ322" s="105"/>
      <c r="AK322" s="105"/>
      <c r="AL322" s="105"/>
      <c r="AM322" s="105"/>
      <c r="AN322" s="105"/>
      <c r="AO322" s="105"/>
      <c r="AP322" s="105"/>
      <c r="AQ322" s="105"/>
      <c r="AR322" s="105"/>
      <c r="AS322" s="105"/>
      <c r="AT322" s="105"/>
      <c r="AU322" s="105"/>
      <c r="AV322" s="105"/>
      <c r="AW322" s="105"/>
      <c r="AX322" s="105"/>
      <c r="AY322" s="105"/>
      <c r="AZ322" s="105"/>
      <c r="BA322" s="105"/>
      <c r="BB322" s="105"/>
      <c r="BC322" s="105"/>
      <c r="BD322" s="105"/>
      <c r="BE322" s="105"/>
      <c r="BF322" s="105"/>
      <c r="BG322" s="105"/>
      <c r="BH322" s="105"/>
      <c r="BI322" s="105"/>
      <c r="BJ322" s="105"/>
      <c r="BK322" s="105"/>
      <c r="BL322" s="105"/>
      <c r="BM322" s="105"/>
      <c r="BN322" s="105"/>
      <c r="BO322" s="105"/>
      <c r="BP322" s="105"/>
      <c r="BQ322" s="105"/>
      <c r="BR322" s="105"/>
      <c r="BS322" s="105"/>
      <c r="BT322" s="105"/>
      <c r="BU322" s="105"/>
      <c r="BV322" s="105"/>
      <c r="BW322" s="105"/>
      <c r="BX322" s="105"/>
      <c r="BY322" s="105"/>
      <c r="BZ322" s="105"/>
      <c r="CA322" s="105"/>
      <c r="CB322" s="105"/>
      <c r="CC322" s="105"/>
      <c r="CD322" s="105"/>
      <c r="CE322" s="105"/>
      <c r="CF322" s="105"/>
      <c r="CG322" s="105"/>
      <c r="CH322" s="105"/>
      <c r="CI322" s="105"/>
      <c r="CJ322" s="105"/>
      <c r="CK322" s="105"/>
      <c r="CL322" s="105"/>
      <c r="CM322" s="105"/>
      <c r="CN322" s="105"/>
      <c r="CO322" s="105"/>
      <c r="CP322" s="105"/>
      <c r="CQ322" s="105"/>
      <c r="CR322" s="105"/>
      <c r="CS322" s="105"/>
      <c r="CT322" s="105"/>
      <c r="CU322" s="105"/>
      <c r="CV322" s="105"/>
      <c r="CW322" s="105"/>
      <c r="CX322" s="105"/>
      <c r="CY322" s="105"/>
      <c r="CZ322" s="105"/>
      <c r="DA322" s="105"/>
      <c r="DB322" s="105"/>
      <c r="DC322" s="105"/>
      <c r="DD322" s="105"/>
      <c r="DE322" s="105"/>
      <c r="DF322" s="105"/>
      <c r="DG322" s="105"/>
      <c r="DH322" s="105"/>
      <c r="DI322" s="105"/>
      <c r="DJ322" s="105"/>
      <c r="DK322" s="105"/>
      <c r="DL322" s="105"/>
      <c r="DM322" s="105"/>
      <c r="DN322" s="105"/>
      <c r="DO322" s="105"/>
      <c r="DP322" s="105"/>
      <c r="DQ322" s="105"/>
      <c r="DR322" s="105"/>
      <c r="DS322" s="105"/>
      <c r="DT322" s="105"/>
      <c r="DU322" s="105"/>
      <c r="DV322" s="105"/>
      <c r="DW322" s="105"/>
      <c r="DX322" s="105"/>
      <c r="DY322" s="105"/>
      <c r="DZ322" s="105"/>
      <c r="EA322" s="105"/>
      <c r="EB322" s="105"/>
      <c r="EC322" s="105"/>
      <c r="ED322" s="105"/>
      <c r="EE322" s="105"/>
      <c r="EF322" s="105"/>
      <c r="EG322" s="105"/>
      <c r="EH322" s="105"/>
      <c r="EI322" s="105"/>
      <c r="EJ322" s="105"/>
      <c r="EK322" s="105"/>
      <c r="EL322" s="105"/>
      <c r="EM322" s="105"/>
      <c r="EN322" s="105"/>
      <c r="EO322" s="105"/>
      <c r="EP322" s="105"/>
      <c r="EQ322" s="105"/>
      <c r="ER322" s="105"/>
      <c r="ES322" s="105"/>
      <c r="ET322" s="105"/>
      <c r="EU322" s="105"/>
      <c r="EV322" s="105"/>
      <c r="EW322" s="105"/>
      <c r="EX322" s="105"/>
      <c r="EY322" s="105"/>
      <c r="EZ322" s="105"/>
      <c r="FA322" s="105"/>
      <c r="FB322" s="105"/>
      <c r="FC322" s="105"/>
      <c r="FD322" s="105"/>
      <c r="FE322" s="105"/>
      <c r="FF322" s="105"/>
      <c r="FG322" s="105"/>
      <c r="FH322" s="105"/>
      <c r="FI322" s="105"/>
      <c r="FJ322" s="105"/>
      <c r="FK322" s="105"/>
      <c r="FL322" s="105"/>
    </row>
    <row r="323" spans="11:168">
      <c r="K323" s="105"/>
      <c r="L323" s="105"/>
      <c r="M323" s="105"/>
      <c r="N323" s="105"/>
      <c r="O323" s="105"/>
      <c r="P323" s="105"/>
      <c r="Q323" s="105"/>
      <c r="R323" s="105"/>
      <c r="S323" s="105"/>
      <c r="T323" s="105"/>
      <c r="U323" s="105"/>
      <c r="V323" s="105"/>
      <c r="W323" s="105"/>
      <c r="X323" s="105"/>
      <c r="Y323" s="105"/>
      <c r="Z323" s="105"/>
      <c r="AA323" s="105"/>
      <c r="AB323" s="105"/>
      <c r="AC323" s="105"/>
      <c r="AD323" s="105"/>
      <c r="AE323" s="105"/>
      <c r="AF323" s="105"/>
      <c r="AG323" s="105"/>
      <c r="AH323" s="105"/>
      <c r="AI323" s="105"/>
      <c r="AJ323" s="105"/>
      <c r="AK323" s="105"/>
      <c r="AL323" s="105"/>
      <c r="AM323" s="105"/>
      <c r="AN323" s="105"/>
      <c r="AO323" s="105"/>
      <c r="AP323" s="105"/>
      <c r="AQ323" s="105"/>
      <c r="AR323" s="105"/>
      <c r="AS323" s="105"/>
      <c r="AT323" s="105"/>
      <c r="AU323" s="105"/>
      <c r="AV323" s="105"/>
      <c r="AW323" s="105"/>
      <c r="AX323" s="105"/>
      <c r="AY323" s="105"/>
      <c r="AZ323" s="105"/>
      <c r="BA323" s="105"/>
      <c r="BB323" s="105"/>
      <c r="BC323" s="105"/>
      <c r="BD323" s="105"/>
      <c r="BE323" s="105"/>
      <c r="BF323" s="105"/>
      <c r="BG323" s="105"/>
      <c r="BH323" s="105"/>
      <c r="BI323" s="105"/>
      <c r="BJ323" s="105"/>
      <c r="BK323" s="105"/>
      <c r="BL323" s="105"/>
      <c r="BM323" s="105"/>
      <c r="BN323" s="105"/>
      <c r="BO323" s="105"/>
      <c r="BP323" s="105"/>
      <c r="BQ323" s="105"/>
      <c r="BR323" s="105"/>
      <c r="BS323" s="105"/>
      <c r="BT323" s="105"/>
      <c r="BU323" s="105"/>
      <c r="BV323" s="105"/>
      <c r="BW323" s="105"/>
      <c r="BX323" s="105"/>
      <c r="BY323" s="105"/>
      <c r="BZ323" s="105"/>
      <c r="CA323" s="105"/>
      <c r="CB323" s="105"/>
      <c r="CC323" s="105"/>
      <c r="CD323" s="105"/>
      <c r="CE323" s="105"/>
      <c r="CF323" s="105"/>
      <c r="CG323" s="105"/>
      <c r="CH323" s="105"/>
      <c r="CI323" s="105"/>
      <c r="CJ323" s="105"/>
      <c r="CK323" s="105"/>
      <c r="CL323" s="105"/>
      <c r="CM323" s="105"/>
      <c r="CN323" s="105"/>
      <c r="CO323" s="105"/>
      <c r="CP323" s="105"/>
      <c r="CQ323" s="105"/>
      <c r="CR323" s="105"/>
      <c r="CS323" s="105"/>
      <c r="CT323" s="105"/>
      <c r="CU323" s="105"/>
      <c r="CV323" s="105"/>
      <c r="CW323" s="105"/>
      <c r="CX323" s="105"/>
      <c r="CY323" s="105"/>
      <c r="CZ323" s="105"/>
      <c r="DA323" s="105"/>
      <c r="DB323" s="105"/>
      <c r="DC323" s="105"/>
      <c r="DD323" s="105"/>
      <c r="DE323" s="105"/>
      <c r="DF323" s="105"/>
      <c r="DG323" s="105"/>
      <c r="DH323" s="105"/>
      <c r="DI323" s="105"/>
      <c r="DJ323" s="105"/>
      <c r="DK323" s="105"/>
      <c r="DL323" s="105"/>
      <c r="DM323" s="105"/>
      <c r="DN323" s="105"/>
      <c r="DO323" s="105"/>
      <c r="DP323" s="105"/>
      <c r="DQ323" s="105"/>
      <c r="DR323" s="105"/>
      <c r="DS323" s="105"/>
      <c r="DT323" s="105"/>
      <c r="DU323" s="105"/>
      <c r="DV323" s="105"/>
      <c r="DW323" s="105"/>
      <c r="DX323" s="105"/>
      <c r="DY323" s="105"/>
      <c r="DZ323" s="105"/>
      <c r="EA323" s="105"/>
      <c r="EB323" s="105"/>
      <c r="EC323" s="105"/>
      <c r="ED323" s="105"/>
      <c r="EE323" s="105"/>
      <c r="EF323" s="105"/>
      <c r="EG323" s="105"/>
      <c r="EH323" s="105"/>
      <c r="EI323" s="105"/>
      <c r="EJ323" s="105"/>
      <c r="EK323" s="105"/>
      <c r="EL323" s="105"/>
      <c r="EM323" s="105"/>
      <c r="EN323" s="105"/>
      <c r="EO323" s="105"/>
      <c r="EP323" s="105"/>
      <c r="EQ323" s="105"/>
      <c r="ER323" s="105"/>
      <c r="ES323" s="105"/>
      <c r="ET323" s="105"/>
      <c r="EU323" s="105"/>
      <c r="EV323" s="105"/>
      <c r="EW323" s="105"/>
      <c r="EX323" s="105"/>
      <c r="EY323" s="105"/>
      <c r="EZ323" s="105"/>
      <c r="FA323" s="105"/>
      <c r="FB323" s="105"/>
      <c r="FC323" s="105"/>
      <c r="FD323" s="105"/>
      <c r="FE323" s="105"/>
      <c r="FF323" s="105"/>
      <c r="FG323" s="105"/>
      <c r="FH323" s="105"/>
      <c r="FI323" s="105"/>
      <c r="FJ323" s="105"/>
      <c r="FK323" s="105"/>
      <c r="FL323" s="105"/>
    </row>
    <row r="324" spans="11:168">
      <c r="K324" s="105"/>
      <c r="L324" s="105"/>
      <c r="M324" s="105"/>
      <c r="N324" s="105"/>
      <c r="O324" s="105"/>
      <c r="P324" s="105"/>
      <c r="Q324" s="105"/>
      <c r="R324" s="105"/>
      <c r="S324" s="105"/>
      <c r="T324" s="105"/>
      <c r="U324" s="105"/>
      <c r="V324" s="105"/>
      <c r="W324" s="105"/>
      <c r="X324" s="105"/>
      <c r="Y324" s="105"/>
      <c r="Z324" s="105"/>
      <c r="AA324" s="105"/>
      <c r="AB324" s="105"/>
      <c r="AC324" s="105"/>
      <c r="AD324" s="105"/>
      <c r="AE324" s="105"/>
      <c r="AF324" s="105"/>
      <c r="AG324" s="105"/>
      <c r="AH324" s="105"/>
      <c r="AI324" s="105"/>
      <c r="AJ324" s="105"/>
      <c r="AK324" s="105"/>
      <c r="AL324" s="105"/>
      <c r="AM324" s="105"/>
      <c r="AN324" s="105"/>
      <c r="AO324" s="105"/>
      <c r="AP324" s="105"/>
      <c r="AQ324" s="105"/>
      <c r="AR324" s="105"/>
      <c r="AS324" s="105"/>
      <c r="AT324" s="105"/>
      <c r="AU324" s="105"/>
      <c r="AV324" s="105"/>
      <c r="AW324" s="105"/>
      <c r="AX324" s="105"/>
      <c r="AY324" s="105"/>
      <c r="AZ324" s="105"/>
      <c r="BA324" s="105"/>
      <c r="BB324" s="105"/>
      <c r="BC324" s="105"/>
      <c r="BD324" s="105"/>
      <c r="BE324" s="105"/>
      <c r="BF324" s="105"/>
      <c r="BG324" s="105"/>
      <c r="BH324" s="105"/>
      <c r="BI324" s="105"/>
      <c r="BJ324" s="105"/>
      <c r="BK324" s="105"/>
      <c r="BL324" s="105"/>
      <c r="BM324" s="105"/>
      <c r="BN324" s="105"/>
      <c r="BO324" s="105"/>
      <c r="BP324" s="105"/>
      <c r="BQ324" s="105"/>
      <c r="BR324" s="105"/>
      <c r="BS324" s="105"/>
      <c r="BT324" s="105"/>
      <c r="BU324" s="105"/>
      <c r="BV324" s="105"/>
      <c r="BW324" s="105"/>
      <c r="BX324" s="105"/>
      <c r="BY324" s="105"/>
      <c r="BZ324" s="105"/>
      <c r="CA324" s="105"/>
      <c r="CB324" s="105"/>
      <c r="CC324" s="105"/>
      <c r="CD324" s="105"/>
      <c r="CE324" s="105"/>
      <c r="CF324" s="105"/>
      <c r="CG324" s="105"/>
      <c r="CH324" s="105"/>
      <c r="CI324" s="105"/>
      <c r="CJ324" s="105"/>
      <c r="CK324" s="105"/>
      <c r="CL324" s="105"/>
      <c r="CM324" s="105"/>
      <c r="CN324" s="105"/>
      <c r="CO324" s="105"/>
      <c r="CP324" s="105"/>
      <c r="CQ324" s="105"/>
      <c r="CR324" s="105"/>
      <c r="CS324" s="105"/>
      <c r="CT324" s="105"/>
      <c r="CU324" s="105"/>
      <c r="CV324" s="105"/>
      <c r="CW324" s="105"/>
      <c r="CX324" s="105"/>
      <c r="CY324" s="105"/>
      <c r="CZ324" s="105"/>
      <c r="DA324" s="105"/>
      <c r="DB324" s="105"/>
      <c r="DC324" s="105"/>
      <c r="DD324" s="105"/>
      <c r="DE324" s="105"/>
      <c r="DF324" s="105"/>
      <c r="DG324" s="105"/>
      <c r="DH324" s="105"/>
      <c r="DI324" s="105"/>
      <c r="DJ324" s="105"/>
      <c r="DK324" s="105"/>
      <c r="DL324" s="105"/>
      <c r="DM324" s="105"/>
      <c r="DN324" s="105"/>
      <c r="DO324" s="105"/>
      <c r="DP324" s="105"/>
      <c r="DQ324" s="105"/>
      <c r="DR324" s="105"/>
      <c r="DS324" s="105"/>
      <c r="DT324" s="105"/>
      <c r="DU324" s="105"/>
      <c r="DV324" s="105"/>
      <c r="DW324" s="105"/>
      <c r="DX324" s="105"/>
      <c r="DY324" s="105"/>
      <c r="DZ324" s="105"/>
      <c r="EA324" s="105"/>
      <c r="EB324" s="105"/>
      <c r="EC324" s="105"/>
      <c r="ED324" s="105"/>
      <c r="EE324" s="105"/>
      <c r="EF324" s="105"/>
      <c r="EG324" s="105"/>
      <c r="EH324" s="105"/>
      <c r="EI324" s="105"/>
      <c r="EJ324" s="105"/>
      <c r="EK324" s="105"/>
      <c r="EL324" s="105"/>
      <c r="EM324" s="105"/>
      <c r="EN324" s="105"/>
      <c r="EO324" s="105"/>
      <c r="EP324" s="105"/>
      <c r="EQ324" s="105"/>
      <c r="ER324" s="105"/>
      <c r="ES324" s="105"/>
      <c r="ET324" s="105"/>
      <c r="EU324" s="105"/>
      <c r="EV324" s="105"/>
      <c r="EW324" s="105"/>
      <c r="EX324" s="105"/>
      <c r="EY324" s="105"/>
      <c r="EZ324" s="105"/>
      <c r="FA324" s="105"/>
      <c r="FB324" s="105"/>
      <c r="FC324" s="105"/>
      <c r="FD324" s="105"/>
      <c r="FE324" s="105"/>
      <c r="FF324" s="105"/>
      <c r="FG324" s="105"/>
      <c r="FH324" s="105"/>
      <c r="FI324" s="105"/>
      <c r="FJ324" s="105"/>
      <c r="FK324" s="105"/>
      <c r="FL324" s="105"/>
    </row>
    <row r="325" spans="11:168">
      <c r="K325" s="105"/>
      <c r="L325" s="105"/>
      <c r="M325" s="105"/>
      <c r="N325" s="105"/>
      <c r="O325" s="105"/>
      <c r="P325" s="105"/>
      <c r="Q325" s="105"/>
      <c r="R325" s="105"/>
      <c r="S325" s="105"/>
      <c r="T325" s="105"/>
      <c r="U325" s="105"/>
      <c r="V325" s="105"/>
      <c r="W325" s="105"/>
      <c r="X325" s="105"/>
      <c r="Y325" s="105"/>
      <c r="Z325" s="105"/>
      <c r="AA325" s="105"/>
      <c r="AB325" s="105"/>
      <c r="AC325" s="105"/>
      <c r="AD325" s="105"/>
      <c r="AE325" s="105"/>
      <c r="AF325" s="105"/>
      <c r="AG325" s="105"/>
      <c r="AH325" s="105"/>
      <c r="AI325" s="105"/>
      <c r="AJ325" s="105"/>
      <c r="AK325" s="105"/>
      <c r="AL325" s="105"/>
      <c r="AM325" s="105"/>
      <c r="AN325" s="105"/>
      <c r="AO325" s="105"/>
      <c r="AP325" s="105"/>
      <c r="AQ325" s="105"/>
      <c r="AR325" s="105"/>
      <c r="AS325" s="105"/>
      <c r="AT325" s="105"/>
      <c r="AU325" s="105"/>
      <c r="AV325" s="105"/>
      <c r="AW325" s="105"/>
      <c r="AX325" s="105"/>
      <c r="AY325" s="105"/>
      <c r="AZ325" s="105"/>
      <c r="BA325" s="105"/>
      <c r="BB325" s="105"/>
      <c r="BC325" s="105"/>
      <c r="BD325" s="105"/>
      <c r="BE325" s="105"/>
      <c r="BF325" s="105"/>
      <c r="BG325" s="105"/>
      <c r="BH325" s="105"/>
      <c r="BI325" s="105"/>
      <c r="BJ325" s="105"/>
      <c r="BK325" s="105"/>
      <c r="BL325" s="105"/>
      <c r="BM325" s="105"/>
      <c r="BN325" s="105"/>
      <c r="BO325" s="105"/>
      <c r="BP325" s="105"/>
      <c r="BQ325" s="105"/>
      <c r="BR325" s="105"/>
      <c r="BS325" s="105"/>
      <c r="BT325" s="105"/>
      <c r="BU325" s="105"/>
      <c r="BV325" s="105"/>
      <c r="BW325" s="105"/>
      <c r="BX325" s="105"/>
      <c r="BY325" s="105"/>
      <c r="BZ325" s="105"/>
      <c r="CA325" s="105"/>
      <c r="CB325" s="105"/>
      <c r="CC325" s="105"/>
      <c r="CD325" s="105"/>
      <c r="CE325" s="105"/>
      <c r="CF325" s="105"/>
      <c r="CG325" s="105"/>
      <c r="CH325" s="105"/>
      <c r="CI325" s="105"/>
      <c r="CJ325" s="105"/>
      <c r="CK325" s="105"/>
      <c r="CL325" s="105"/>
      <c r="CM325" s="105"/>
      <c r="CN325" s="105"/>
      <c r="CO325" s="105"/>
      <c r="CP325" s="105"/>
      <c r="CQ325" s="105"/>
      <c r="CR325" s="105"/>
      <c r="CS325" s="105"/>
      <c r="CT325" s="105"/>
      <c r="CU325" s="105"/>
      <c r="CV325" s="105"/>
      <c r="CW325" s="105"/>
      <c r="CX325" s="105"/>
      <c r="CY325" s="105"/>
      <c r="CZ325" s="105"/>
      <c r="DA325" s="105"/>
      <c r="DB325" s="105"/>
      <c r="DC325" s="105"/>
      <c r="DD325" s="105"/>
      <c r="DE325" s="105"/>
      <c r="DF325" s="105"/>
      <c r="DG325" s="105"/>
      <c r="DH325" s="105"/>
      <c r="DI325" s="105"/>
      <c r="DJ325" s="105"/>
      <c r="DK325" s="105"/>
      <c r="DL325" s="105"/>
      <c r="DM325" s="105"/>
      <c r="DN325" s="105"/>
      <c r="DO325" s="105"/>
      <c r="DP325" s="105"/>
      <c r="DQ325" s="105"/>
      <c r="DR325" s="105"/>
      <c r="DS325" s="105"/>
      <c r="DT325" s="105"/>
      <c r="DU325" s="105"/>
      <c r="DV325" s="105"/>
      <c r="DW325" s="105"/>
      <c r="DX325" s="105"/>
      <c r="DY325" s="105"/>
      <c r="DZ325" s="105"/>
      <c r="EA325" s="105"/>
      <c r="EB325" s="105"/>
      <c r="EC325" s="105"/>
      <c r="ED325" s="105"/>
      <c r="EE325" s="105"/>
      <c r="EF325" s="105"/>
      <c r="EG325" s="105"/>
      <c r="EH325" s="105"/>
      <c r="EI325" s="105"/>
      <c r="EJ325" s="105"/>
      <c r="EK325" s="105"/>
      <c r="EL325" s="105"/>
      <c r="EM325" s="105"/>
      <c r="EN325" s="105"/>
      <c r="EO325" s="105"/>
      <c r="EP325" s="105"/>
      <c r="EQ325" s="105"/>
      <c r="ER325" s="105"/>
      <c r="ES325" s="105"/>
      <c r="ET325" s="105"/>
      <c r="EU325" s="105"/>
      <c r="EV325" s="105"/>
      <c r="EW325" s="105"/>
      <c r="EX325" s="105"/>
      <c r="EY325" s="105"/>
      <c r="EZ325" s="105"/>
      <c r="FA325" s="105"/>
      <c r="FB325" s="105"/>
      <c r="FC325" s="105"/>
      <c r="FD325" s="105"/>
      <c r="FE325" s="105"/>
      <c r="FF325" s="105"/>
      <c r="FG325" s="105"/>
      <c r="FH325" s="105"/>
      <c r="FI325" s="105"/>
      <c r="FJ325" s="105"/>
      <c r="FK325" s="105"/>
      <c r="FL325" s="105"/>
    </row>
    <row r="326" spans="11:168">
      <c r="K326" s="105"/>
      <c r="L326" s="105"/>
      <c r="M326" s="105"/>
      <c r="N326" s="105"/>
      <c r="O326" s="105"/>
      <c r="P326" s="105"/>
      <c r="Q326" s="105"/>
      <c r="R326" s="105"/>
      <c r="S326" s="105"/>
      <c r="T326" s="105"/>
      <c r="U326" s="105"/>
      <c r="V326" s="105"/>
      <c r="W326" s="105"/>
      <c r="X326" s="105"/>
      <c r="Y326" s="105"/>
      <c r="Z326" s="105"/>
      <c r="AA326" s="105"/>
      <c r="AB326" s="105"/>
      <c r="AC326" s="105"/>
      <c r="AD326" s="105"/>
      <c r="AE326" s="105"/>
      <c r="AF326" s="105"/>
      <c r="AG326" s="105"/>
      <c r="AH326" s="105"/>
      <c r="AI326" s="105"/>
      <c r="AJ326" s="105"/>
      <c r="AK326" s="105"/>
      <c r="AL326" s="105"/>
      <c r="AM326" s="105"/>
      <c r="AN326" s="105"/>
      <c r="AO326" s="105"/>
      <c r="AP326" s="105"/>
      <c r="AQ326" s="105"/>
      <c r="AR326" s="105"/>
      <c r="AS326" s="105"/>
      <c r="AT326" s="105"/>
      <c r="AU326" s="105"/>
      <c r="AV326" s="105"/>
      <c r="AW326" s="105"/>
      <c r="AX326" s="105"/>
      <c r="AY326" s="105"/>
      <c r="AZ326" s="105"/>
      <c r="BA326" s="105"/>
      <c r="BB326" s="105"/>
      <c r="BC326" s="105"/>
      <c r="BD326" s="105"/>
      <c r="BE326" s="105"/>
      <c r="BF326" s="105"/>
      <c r="BG326" s="105"/>
      <c r="BH326" s="105"/>
      <c r="BI326" s="105"/>
      <c r="BJ326" s="105"/>
      <c r="BK326" s="105"/>
      <c r="BL326" s="105"/>
      <c r="BM326" s="105"/>
      <c r="BN326" s="105"/>
      <c r="BO326" s="105"/>
      <c r="BP326" s="105"/>
      <c r="BQ326" s="105"/>
      <c r="BR326" s="105"/>
      <c r="BS326" s="105"/>
      <c r="BT326" s="105"/>
      <c r="BU326" s="105"/>
      <c r="BV326" s="105"/>
      <c r="BW326" s="105"/>
      <c r="BX326" s="105"/>
      <c r="BY326" s="105"/>
      <c r="BZ326" s="105"/>
      <c r="CA326" s="105"/>
      <c r="CB326" s="105"/>
      <c r="CC326" s="105"/>
      <c r="CD326" s="105"/>
      <c r="CE326" s="105"/>
      <c r="CF326" s="105"/>
      <c r="CG326" s="105"/>
      <c r="CH326" s="105"/>
      <c r="CI326" s="105"/>
      <c r="CJ326" s="105"/>
      <c r="CK326" s="105"/>
      <c r="CL326" s="105"/>
      <c r="CM326" s="105"/>
      <c r="CN326" s="105"/>
      <c r="CO326" s="105"/>
      <c r="CP326" s="105"/>
      <c r="CQ326" s="105"/>
      <c r="CR326" s="105"/>
      <c r="CS326" s="105"/>
      <c r="CT326" s="105"/>
      <c r="CU326" s="105"/>
      <c r="CV326" s="105"/>
      <c r="CW326" s="105"/>
      <c r="CX326" s="105"/>
      <c r="CY326" s="105"/>
      <c r="CZ326" s="105"/>
      <c r="DA326" s="105"/>
      <c r="DB326" s="105"/>
      <c r="DC326" s="105"/>
      <c r="DD326" s="105"/>
      <c r="DE326" s="105"/>
      <c r="DF326" s="105"/>
      <c r="DG326" s="105"/>
      <c r="DH326" s="105"/>
      <c r="DI326" s="105"/>
      <c r="DJ326" s="105"/>
      <c r="DK326" s="105"/>
      <c r="DL326" s="105"/>
      <c r="DM326" s="105"/>
      <c r="DN326" s="105"/>
      <c r="DO326" s="105"/>
      <c r="DP326" s="105"/>
      <c r="DQ326" s="105"/>
      <c r="DR326" s="105"/>
      <c r="DS326" s="105"/>
      <c r="DT326" s="105"/>
      <c r="DU326" s="105"/>
      <c r="DV326" s="105"/>
      <c r="DW326" s="105"/>
      <c r="DX326" s="105"/>
      <c r="DY326" s="105"/>
      <c r="DZ326" s="105"/>
      <c r="EA326" s="105"/>
      <c r="EB326" s="105"/>
      <c r="EC326" s="105"/>
      <c r="ED326" s="105"/>
      <c r="EE326" s="105"/>
      <c r="EF326" s="105"/>
      <c r="EG326" s="105"/>
      <c r="EH326" s="105"/>
      <c r="EI326" s="105"/>
      <c r="EJ326" s="105"/>
      <c r="EK326" s="105"/>
      <c r="EL326" s="105"/>
      <c r="EM326" s="105"/>
      <c r="EN326" s="105"/>
      <c r="EO326" s="105"/>
      <c r="EP326" s="105"/>
      <c r="EQ326" s="105"/>
      <c r="ER326" s="105"/>
      <c r="ES326" s="105"/>
      <c r="ET326" s="105"/>
      <c r="EU326" s="105"/>
      <c r="EV326" s="105"/>
      <c r="EW326" s="105"/>
      <c r="EX326" s="105"/>
      <c r="EY326" s="105"/>
      <c r="EZ326" s="105"/>
      <c r="FA326" s="105"/>
      <c r="FB326" s="105"/>
      <c r="FC326" s="105"/>
      <c r="FD326" s="105"/>
      <c r="FE326" s="105"/>
      <c r="FF326" s="105"/>
      <c r="FG326" s="105"/>
      <c r="FH326" s="105"/>
      <c r="FI326" s="105"/>
      <c r="FJ326" s="105"/>
      <c r="FK326" s="105"/>
      <c r="FL326" s="105"/>
    </row>
    <row r="327" spans="11:168">
      <c r="K327" s="105"/>
      <c r="L327" s="105"/>
      <c r="M327" s="105"/>
      <c r="N327" s="105"/>
      <c r="O327" s="105"/>
      <c r="P327" s="105"/>
      <c r="Q327" s="105"/>
      <c r="R327" s="105"/>
      <c r="S327" s="105"/>
      <c r="T327" s="105"/>
      <c r="U327" s="105"/>
      <c r="V327" s="105"/>
      <c r="W327" s="105"/>
      <c r="X327" s="105"/>
      <c r="Y327" s="105"/>
      <c r="Z327" s="105"/>
      <c r="AA327" s="105"/>
      <c r="AB327" s="105"/>
      <c r="AC327" s="105"/>
      <c r="AD327" s="105"/>
      <c r="AE327" s="105"/>
      <c r="AF327" s="105"/>
      <c r="AG327" s="105"/>
      <c r="AH327" s="105"/>
      <c r="AI327" s="105"/>
      <c r="AJ327" s="105"/>
      <c r="AK327" s="105"/>
      <c r="AL327" s="105"/>
      <c r="AM327" s="105"/>
      <c r="AN327" s="105"/>
      <c r="AO327" s="105"/>
      <c r="AP327" s="105"/>
      <c r="AQ327" s="105"/>
      <c r="AR327" s="105"/>
      <c r="AS327" s="105"/>
      <c r="AT327" s="105"/>
      <c r="AU327" s="105"/>
      <c r="AV327" s="105"/>
      <c r="AW327" s="105"/>
      <c r="AX327" s="105"/>
      <c r="AY327" s="105"/>
      <c r="AZ327" s="105"/>
      <c r="BA327" s="105"/>
      <c r="BB327" s="105"/>
      <c r="BC327" s="105"/>
      <c r="BD327" s="105"/>
      <c r="BE327" s="105"/>
      <c r="BF327" s="105"/>
      <c r="BG327" s="105"/>
      <c r="BH327" s="105"/>
      <c r="BI327" s="105"/>
      <c r="BJ327" s="105"/>
      <c r="BK327" s="105"/>
      <c r="BL327" s="105"/>
      <c r="BM327" s="105"/>
      <c r="BN327" s="105"/>
      <c r="BO327" s="105"/>
      <c r="BP327" s="105"/>
      <c r="BQ327" s="105"/>
      <c r="BR327" s="105"/>
      <c r="BS327" s="105"/>
      <c r="BT327" s="105"/>
      <c r="BU327" s="105"/>
      <c r="BV327" s="105"/>
      <c r="BW327" s="105"/>
      <c r="BX327" s="105"/>
      <c r="BY327" s="105"/>
      <c r="BZ327" s="105"/>
      <c r="CA327" s="105"/>
      <c r="CB327" s="105"/>
      <c r="CC327" s="105"/>
      <c r="CD327" s="105"/>
      <c r="CE327" s="105"/>
      <c r="CF327" s="105"/>
      <c r="CG327" s="105"/>
      <c r="CH327" s="105"/>
      <c r="CI327" s="105"/>
      <c r="CJ327" s="105"/>
      <c r="CK327" s="105"/>
      <c r="CL327" s="105"/>
      <c r="CM327" s="105"/>
      <c r="CN327" s="105"/>
      <c r="CO327" s="105"/>
      <c r="CP327" s="105"/>
      <c r="CQ327" s="105"/>
      <c r="CR327" s="105"/>
      <c r="CS327" s="105"/>
      <c r="CT327" s="105"/>
      <c r="CU327" s="105"/>
      <c r="CV327" s="105"/>
      <c r="CW327" s="105"/>
      <c r="CX327" s="105"/>
      <c r="CY327" s="105"/>
      <c r="CZ327" s="105"/>
      <c r="DA327" s="105"/>
      <c r="DB327" s="105"/>
      <c r="DC327" s="105"/>
      <c r="DD327" s="105"/>
      <c r="DE327" s="105"/>
      <c r="DF327" s="105"/>
      <c r="DG327" s="105"/>
      <c r="DH327" s="105"/>
      <c r="DI327" s="105"/>
      <c r="DJ327" s="105"/>
      <c r="DK327" s="105"/>
      <c r="DL327" s="105"/>
      <c r="DM327" s="105"/>
      <c r="DN327" s="105"/>
      <c r="DO327" s="105"/>
      <c r="DP327" s="105"/>
      <c r="DQ327" s="105"/>
      <c r="DR327" s="105"/>
      <c r="DS327" s="105"/>
      <c r="DT327" s="105"/>
      <c r="DU327" s="105"/>
      <c r="DV327" s="105"/>
      <c r="DW327" s="105"/>
      <c r="DX327" s="105"/>
      <c r="DY327" s="105"/>
      <c r="DZ327" s="105"/>
      <c r="EA327" s="105"/>
      <c r="EB327" s="105"/>
      <c r="EC327" s="105"/>
      <c r="ED327" s="105"/>
      <c r="EE327" s="105"/>
      <c r="EF327" s="105"/>
      <c r="EG327" s="105"/>
      <c r="EH327" s="105"/>
      <c r="EI327" s="105"/>
      <c r="EJ327" s="105"/>
      <c r="EK327" s="105"/>
      <c r="EL327" s="105"/>
      <c r="EM327" s="105"/>
      <c r="EN327" s="105"/>
      <c r="EO327" s="105"/>
      <c r="EP327" s="105"/>
      <c r="EQ327" s="105"/>
      <c r="ER327" s="105"/>
      <c r="ES327" s="105"/>
      <c r="ET327" s="105"/>
      <c r="EU327" s="105"/>
      <c r="EV327" s="105"/>
      <c r="EW327" s="105"/>
      <c r="EX327" s="105"/>
      <c r="EY327" s="105"/>
      <c r="EZ327" s="105"/>
      <c r="FA327" s="105"/>
      <c r="FB327" s="105"/>
      <c r="FC327" s="105"/>
      <c r="FD327" s="105"/>
      <c r="FE327" s="105"/>
      <c r="FF327" s="105"/>
      <c r="FG327" s="105"/>
      <c r="FH327" s="105"/>
      <c r="FI327" s="105"/>
      <c r="FJ327" s="105"/>
      <c r="FK327" s="105"/>
      <c r="FL327" s="105"/>
    </row>
    <row r="328" spans="11:168">
      <c r="K328" s="105"/>
      <c r="L328" s="105"/>
      <c r="M328" s="105"/>
      <c r="N328" s="105"/>
      <c r="O328" s="105"/>
      <c r="P328" s="105"/>
      <c r="Q328" s="105"/>
      <c r="R328" s="105"/>
      <c r="S328" s="105"/>
      <c r="T328" s="105"/>
      <c r="U328" s="105"/>
      <c r="V328" s="105"/>
      <c r="W328" s="105"/>
      <c r="X328" s="105"/>
      <c r="Y328" s="105"/>
      <c r="Z328" s="105"/>
      <c r="AA328" s="105"/>
      <c r="AB328" s="105"/>
      <c r="AC328" s="105"/>
      <c r="AD328" s="105"/>
      <c r="AE328" s="105"/>
      <c r="AF328" s="105"/>
      <c r="AG328" s="105"/>
      <c r="AH328" s="105"/>
      <c r="AI328" s="105"/>
      <c r="AJ328" s="105"/>
      <c r="AK328" s="105"/>
      <c r="AL328" s="105"/>
      <c r="AM328" s="105"/>
      <c r="AN328" s="105"/>
      <c r="AO328" s="105"/>
      <c r="AP328" s="105"/>
      <c r="AQ328" s="105"/>
      <c r="AR328" s="105"/>
      <c r="AS328" s="105"/>
      <c r="AT328" s="105"/>
      <c r="AU328" s="105"/>
      <c r="AV328" s="105"/>
      <c r="AW328" s="105"/>
      <c r="AX328" s="105"/>
      <c r="AY328" s="105"/>
      <c r="AZ328" s="105"/>
      <c r="BA328" s="105"/>
      <c r="BB328" s="105"/>
      <c r="BC328" s="105"/>
      <c r="BD328" s="105"/>
      <c r="BE328" s="105"/>
      <c r="BF328" s="105"/>
      <c r="BG328" s="105"/>
      <c r="BH328" s="105"/>
      <c r="BI328" s="105"/>
      <c r="BJ328" s="105"/>
      <c r="BK328" s="105"/>
      <c r="BL328" s="105"/>
      <c r="BM328" s="105"/>
      <c r="BN328" s="105"/>
      <c r="BO328" s="105"/>
      <c r="BP328" s="105"/>
      <c r="BQ328" s="105"/>
      <c r="BR328" s="105"/>
      <c r="BS328" s="105"/>
      <c r="BT328" s="105"/>
      <c r="BU328" s="105"/>
      <c r="BV328" s="105"/>
      <c r="BW328" s="105"/>
      <c r="BX328" s="105"/>
      <c r="BY328" s="105"/>
      <c r="BZ328" s="105"/>
      <c r="CA328" s="105"/>
      <c r="CB328" s="105"/>
      <c r="CC328" s="105"/>
      <c r="CD328" s="105"/>
      <c r="CE328" s="105"/>
      <c r="CF328" s="105"/>
      <c r="CG328" s="105"/>
      <c r="CH328" s="105"/>
      <c r="CI328" s="105"/>
      <c r="CJ328" s="105"/>
      <c r="CK328" s="105"/>
      <c r="CL328" s="105"/>
      <c r="CM328" s="105"/>
      <c r="CN328" s="105"/>
      <c r="CO328" s="105"/>
      <c r="CP328" s="105"/>
      <c r="CQ328" s="105"/>
      <c r="CR328" s="105"/>
      <c r="CS328" s="105"/>
      <c r="CT328" s="105"/>
      <c r="CU328" s="105"/>
      <c r="CV328" s="105"/>
      <c r="CW328" s="105"/>
      <c r="CX328" s="105"/>
      <c r="CY328" s="105"/>
      <c r="CZ328" s="105"/>
      <c r="DA328" s="105"/>
      <c r="DB328" s="105"/>
      <c r="DC328" s="105"/>
      <c r="DD328" s="105"/>
      <c r="DE328" s="105"/>
      <c r="DF328" s="105"/>
      <c r="DG328" s="105"/>
      <c r="DH328" s="105"/>
      <c r="DI328" s="105"/>
      <c r="DJ328" s="105"/>
      <c r="DK328" s="105"/>
      <c r="DL328" s="105"/>
      <c r="DM328" s="105"/>
      <c r="DN328" s="105"/>
      <c r="DO328" s="105"/>
      <c r="DP328" s="105"/>
      <c r="DQ328" s="105"/>
      <c r="DR328" s="105"/>
      <c r="DS328" s="105"/>
      <c r="DT328" s="105"/>
      <c r="DU328" s="105"/>
      <c r="DV328" s="105"/>
      <c r="DW328" s="105"/>
      <c r="DX328" s="105"/>
      <c r="DY328" s="105"/>
      <c r="DZ328" s="105"/>
      <c r="EA328" s="105"/>
      <c r="EB328" s="105"/>
      <c r="EC328" s="105"/>
      <c r="ED328" s="105"/>
      <c r="EE328" s="105"/>
      <c r="EF328" s="105"/>
      <c r="EG328" s="105"/>
      <c r="EH328" s="105"/>
      <c r="EI328" s="105"/>
      <c r="EJ328" s="105"/>
      <c r="EK328" s="105"/>
      <c r="EL328" s="105"/>
      <c r="EM328" s="105"/>
      <c r="EN328" s="105"/>
      <c r="EO328" s="105"/>
      <c r="EP328" s="105"/>
      <c r="EQ328" s="105"/>
      <c r="ER328" s="105"/>
      <c r="ES328" s="105"/>
      <c r="ET328" s="105"/>
      <c r="EU328" s="105"/>
      <c r="EV328" s="105"/>
      <c r="EW328" s="105"/>
      <c r="EX328" s="105"/>
      <c r="EY328" s="105"/>
      <c r="EZ328" s="105"/>
      <c r="FA328" s="105"/>
      <c r="FB328" s="105"/>
      <c r="FC328" s="105"/>
      <c r="FD328" s="105"/>
      <c r="FE328" s="105"/>
      <c r="FF328" s="105"/>
      <c r="FG328" s="105"/>
      <c r="FH328" s="105"/>
      <c r="FI328" s="105"/>
      <c r="FJ328" s="105"/>
      <c r="FK328" s="105"/>
      <c r="FL328" s="105"/>
    </row>
    <row r="329" spans="11:168">
      <c r="K329" s="105"/>
      <c r="L329" s="105"/>
      <c r="M329" s="105"/>
      <c r="N329" s="105"/>
      <c r="O329" s="105"/>
      <c r="P329" s="105"/>
      <c r="Q329" s="105"/>
      <c r="R329" s="105"/>
      <c r="S329" s="105"/>
      <c r="T329" s="105"/>
      <c r="U329" s="105"/>
      <c r="V329" s="105"/>
      <c r="W329" s="105"/>
      <c r="X329" s="105"/>
      <c r="Y329" s="105"/>
      <c r="Z329" s="105"/>
      <c r="AA329" s="105"/>
      <c r="AB329" s="105"/>
      <c r="AC329" s="105"/>
      <c r="AD329" s="105"/>
      <c r="AE329" s="105"/>
      <c r="AF329" s="105"/>
      <c r="AG329" s="105"/>
      <c r="AH329" s="105"/>
      <c r="AI329" s="105"/>
      <c r="AJ329" s="105"/>
      <c r="AK329" s="105"/>
      <c r="AL329" s="105"/>
      <c r="AM329" s="105"/>
      <c r="AN329" s="105"/>
      <c r="AO329" s="105"/>
      <c r="AP329" s="105"/>
      <c r="AQ329" s="105"/>
      <c r="AR329" s="105"/>
      <c r="AS329" s="105"/>
      <c r="AT329" s="105"/>
      <c r="AU329" s="105"/>
      <c r="AV329" s="105"/>
      <c r="AW329" s="105"/>
      <c r="AX329" s="105"/>
      <c r="AY329" s="105"/>
      <c r="AZ329" s="105"/>
      <c r="BA329" s="105"/>
      <c r="BB329" s="105"/>
      <c r="BC329" s="105"/>
      <c r="BD329" s="105"/>
      <c r="BE329" s="105"/>
      <c r="BF329" s="105"/>
      <c r="BG329" s="105"/>
      <c r="BH329" s="105"/>
      <c r="BI329" s="105"/>
      <c r="BJ329" s="105"/>
      <c r="BK329" s="105"/>
      <c r="BL329" s="105"/>
      <c r="BM329" s="105"/>
      <c r="BN329" s="105"/>
      <c r="BO329" s="105"/>
      <c r="BP329" s="105"/>
      <c r="BQ329" s="105"/>
      <c r="BR329" s="105"/>
      <c r="BS329" s="105"/>
      <c r="BT329" s="105"/>
      <c r="BU329" s="105"/>
      <c r="BV329" s="105"/>
      <c r="BW329" s="105"/>
      <c r="BX329" s="105"/>
      <c r="BY329" s="105"/>
      <c r="BZ329" s="105"/>
      <c r="CA329" s="105"/>
      <c r="CB329" s="105"/>
      <c r="CC329" s="105"/>
      <c r="CD329" s="105"/>
      <c r="CE329" s="105"/>
      <c r="CF329" s="105"/>
      <c r="CG329" s="105"/>
      <c r="CH329" s="105"/>
      <c r="CI329" s="105"/>
      <c r="CJ329" s="105"/>
      <c r="CK329" s="105"/>
      <c r="CL329" s="105"/>
      <c r="CM329" s="105"/>
      <c r="CN329" s="105"/>
      <c r="CO329" s="105"/>
      <c r="CP329" s="105"/>
      <c r="CQ329" s="105"/>
      <c r="CR329" s="105"/>
      <c r="CS329" s="105"/>
      <c r="CT329" s="105"/>
      <c r="CU329" s="105"/>
      <c r="CV329" s="105"/>
      <c r="CW329" s="105"/>
      <c r="CX329" s="105"/>
      <c r="CY329" s="105"/>
      <c r="CZ329" s="105"/>
      <c r="DA329" s="105"/>
      <c r="DB329" s="105"/>
      <c r="DC329" s="105"/>
      <c r="DD329" s="105"/>
      <c r="DE329" s="105"/>
      <c r="DF329" s="105"/>
      <c r="DG329" s="105"/>
      <c r="DH329" s="105"/>
      <c r="DI329" s="105"/>
      <c r="DJ329" s="105"/>
      <c r="DK329" s="105"/>
      <c r="DL329" s="105"/>
      <c r="DM329" s="105"/>
      <c r="DN329" s="105"/>
      <c r="DO329" s="105"/>
      <c r="DP329" s="105"/>
      <c r="DQ329" s="105"/>
      <c r="DR329" s="105"/>
      <c r="DS329" s="105"/>
      <c r="DT329" s="105"/>
      <c r="DU329" s="105"/>
      <c r="DV329" s="105"/>
      <c r="DW329" s="105"/>
      <c r="DX329" s="105"/>
      <c r="DY329" s="105"/>
      <c r="DZ329" s="105"/>
      <c r="EA329" s="105"/>
      <c r="EB329" s="105"/>
      <c r="EC329" s="105"/>
      <c r="ED329" s="105"/>
      <c r="EE329" s="105"/>
      <c r="EF329" s="105"/>
      <c r="EG329" s="105"/>
      <c r="EH329" s="105"/>
      <c r="EI329" s="105"/>
      <c r="EJ329" s="105"/>
      <c r="EK329" s="105"/>
      <c r="EL329" s="105"/>
      <c r="EM329" s="105"/>
      <c r="EN329" s="105"/>
      <c r="EO329" s="105"/>
      <c r="EP329" s="105"/>
      <c r="EQ329" s="105"/>
      <c r="ER329" s="105"/>
      <c r="ES329" s="105"/>
      <c r="ET329" s="105"/>
      <c r="EU329" s="105"/>
      <c r="EV329" s="105"/>
      <c r="EW329" s="105"/>
      <c r="EX329" s="105"/>
      <c r="EY329" s="105"/>
      <c r="EZ329" s="105"/>
      <c r="FA329" s="105"/>
      <c r="FB329" s="105"/>
      <c r="FC329" s="105"/>
      <c r="FD329" s="105"/>
      <c r="FE329" s="105"/>
      <c r="FF329" s="105"/>
      <c r="FG329" s="105"/>
      <c r="FH329" s="105"/>
      <c r="FI329" s="105"/>
      <c r="FJ329" s="105"/>
      <c r="FK329" s="105"/>
      <c r="FL329" s="105"/>
    </row>
    <row r="330" spans="11:168">
      <c r="K330" s="105"/>
      <c r="L330" s="105"/>
      <c r="M330" s="105"/>
      <c r="N330" s="105"/>
      <c r="O330" s="105"/>
      <c r="P330" s="105"/>
      <c r="Q330" s="105"/>
      <c r="R330" s="105"/>
      <c r="S330" s="105"/>
      <c r="T330" s="105"/>
      <c r="U330" s="105"/>
      <c r="V330" s="105"/>
      <c r="W330" s="105"/>
      <c r="X330" s="105"/>
      <c r="Y330" s="105"/>
      <c r="Z330" s="105"/>
      <c r="AA330" s="105"/>
      <c r="AB330" s="105"/>
      <c r="AC330" s="105"/>
      <c r="AD330" s="105"/>
      <c r="AE330" s="105"/>
      <c r="AF330" s="105"/>
      <c r="AG330" s="105"/>
      <c r="AH330" s="105"/>
      <c r="AI330" s="105"/>
      <c r="AJ330" s="105"/>
      <c r="AK330" s="105"/>
      <c r="AL330" s="105"/>
      <c r="AM330" s="105"/>
      <c r="AN330" s="105"/>
      <c r="AO330" s="105"/>
      <c r="AP330" s="105"/>
      <c r="AQ330" s="105"/>
      <c r="AR330" s="105"/>
      <c r="AS330" s="105"/>
      <c r="AT330" s="105"/>
      <c r="AU330" s="105"/>
      <c r="AV330" s="105"/>
      <c r="AW330" s="105"/>
      <c r="AX330" s="105"/>
      <c r="AY330" s="105"/>
      <c r="AZ330" s="105"/>
      <c r="BA330" s="105"/>
      <c r="BB330" s="105"/>
      <c r="BC330" s="105"/>
      <c r="BD330" s="105"/>
      <c r="BE330" s="105"/>
      <c r="BF330" s="105"/>
      <c r="BG330" s="105"/>
      <c r="BH330" s="105"/>
      <c r="BI330" s="105"/>
      <c r="BJ330" s="105"/>
      <c r="BK330" s="105"/>
      <c r="BL330" s="105"/>
      <c r="BM330" s="105"/>
      <c r="BN330" s="105"/>
      <c r="BO330" s="105"/>
      <c r="BP330" s="105"/>
      <c r="BQ330" s="105"/>
      <c r="BR330" s="105"/>
      <c r="BS330" s="105"/>
      <c r="BT330" s="105"/>
      <c r="BU330" s="105"/>
      <c r="BV330" s="105"/>
      <c r="BW330" s="105"/>
      <c r="BX330" s="105"/>
      <c r="BY330" s="105"/>
      <c r="BZ330" s="105"/>
      <c r="CA330" s="105"/>
      <c r="CB330" s="105"/>
      <c r="CC330" s="105"/>
      <c r="CD330" s="105"/>
      <c r="CE330" s="105"/>
      <c r="CF330" s="105"/>
      <c r="CG330" s="105"/>
      <c r="CH330" s="105"/>
      <c r="CI330" s="105"/>
      <c r="CJ330" s="105"/>
      <c r="CK330" s="105"/>
      <c r="CL330" s="105"/>
      <c r="CM330" s="105"/>
      <c r="CN330" s="105"/>
      <c r="CO330" s="105"/>
      <c r="CP330" s="105"/>
      <c r="CQ330" s="105"/>
      <c r="CR330" s="105"/>
      <c r="CS330" s="105"/>
      <c r="CT330" s="105"/>
      <c r="CU330" s="105"/>
      <c r="CV330" s="105"/>
      <c r="CW330" s="105"/>
      <c r="CX330" s="105"/>
      <c r="CY330" s="105"/>
      <c r="CZ330" s="105"/>
      <c r="DA330" s="105"/>
      <c r="DB330" s="105"/>
      <c r="DC330" s="105"/>
      <c r="DD330" s="105"/>
      <c r="DE330" s="105"/>
      <c r="DF330" s="105"/>
      <c r="DG330" s="105"/>
      <c r="DH330" s="105"/>
      <c r="DI330" s="105"/>
      <c r="DJ330" s="105"/>
      <c r="DK330" s="105"/>
      <c r="DL330" s="105"/>
      <c r="DM330" s="105"/>
      <c r="DN330" s="105"/>
      <c r="DO330" s="105"/>
      <c r="DP330" s="105"/>
      <c r="DQ330" s="105"/>
      <c r="DR330" s="105"/>
      <c r="DS330" s="105"/>
      <c r="DT330" s="105"/>
      <c r="DU330" s="105"/>
      <c r="DV330" s="105"/>
      <c r="DW330" s="105"/>
      <c r="DX330" s="105"/>
      <c r="DY330" s="105"/>
      <c r="DZ330" s="105"/>
      <c r="EA330" s="105"/>
      <c r="EB330" s="105"/>
      <c r="EC330" s="105"/>
      <c r="ED330" s="105"/>
      <c r="EE330" s="105"/>
      <c r="EF330" s="105"/>
      <c r="EG330" s="105"/>
      <c r="EH330" s="105"/>
      <c r="EI330" s="105"/>
      <c r="EJ330" s="105"/>
      <c r="EK330" s="105"/>
      <c r="EL330" s="105"/>
      <c r="EM330" s="105"/>
      <c r="EN330" s="105"/>
      <c r="EO330" s="105"/>
      <c r="EP330" s="105"/>
      <c r="EQ330" s="105"/>
      <c r="ER330" s="105"/>
      <c r="ES330" s="105"/>
      <c r="ET330" s="105"/>
      <c r="EU330" s="105"/>
      <c r="EV330" s="105"/>
      <c r="EW330" s="105"/>
      <c r="EX330" s="105"/>
      <c r="EY330" s="105"/>
      <c r="EZ330" s="105"/>
      <c r="FA330" s="105"/>
      <c r="FB330" s="105"/>
      <c r="FC330" s="105"/>
      <c r="FD330" s="105"/>
      <c r="FE330" s="105"/>
      <c r="FF330" s="105"/>
      <c r="FG330" s="105"/>
      <c r="FH330" s="105"/>
      <c r="FI330" s="105"/>
      <c r="FJ330" s="105"/>
      <c r="FK330" s="105"/>
      <c r="FL330" s="105"/>
    </row>
    <row r="331" spans="11:168">
      <c r="K331" s="105"/>
      <c r="L331" s="105"/>
      <c r="M331" s="105"/>
      <c r="N331" s="105"/>
      <c r="O331" s="105"/>
      <c r="P331" s="105"/>
      <c r="Q331" s="105"/>
      <c r="R331" s="105"/>
      <c r="S331" s="105"/>
      <c r="T331" s="105"/>
      <c r="U331" s="105"/>
      <c r="V331" s="105"/>
      <c r="W331" s="105"/>
      <c r="X331" s="105"/>
      <c r="Y331" s="105"/>
      <c r="Z331" s="105"/>
      <c r="AA331" s="105"/>
      <c r="AB331" s="105"/>
      <c r="AC331" s="105"/>
      <c r="AD331" s="105"/>
      <c r="AE331" s="105"/>
      <c r="AF331" s="105"/>
      <c r="AG331" s="105"/>
      <c r="AH331" s="105"/>
      <c r="AI331" s="105"/>
      <c r="AJ331" s="105"/>
      <c r="AK331" s="105"/>
      <c r="AL331" s="105"/>
      <c r="AM331" s="105"/>
      <c r="AN331" s="105"/>
      <c r="AO331" s="105"/>
      <c r="AP331" s="105"/>
      <c r="AQ331" s="105"/>
      <c r="AR331" s="105"/>
      <c r="AS331" s="105"/>
      <c r="AT331" s="105"/>
      <c r="AU331" s="105"/>
      <c r="AV331" s="105"/>
      <c r="AW331" s="105"/>
      <c r="AX331" s="105"/>
      <c r="AY331" s="105"/>
      <c r="AZ331" s="105"/>
      <c r="BA331" s="105"/>
      <c r="BB331" s="105"/>
      <c r="BC331" s="105"/>
      <c r="BD331" s="105"/>
      <c r="BE331" s="105"/>
      <c r="BF331" s="105"/>
      <c r="BG331" s="105"/>
      <c r="BH331" s="105"/>
      <c r="BI331" s="105"/>
      <c r="BJ331" s="105"/>
      <c r="BK331" s="105"/>
      <c r="BL331" s="105"/>
      <c r="BM331" s="105"/>
      <c r="BN331" s="105"/>
      <c r="BO331" s="105"/>
      <c r="BP331" s="105"/>
      <c r="BQ331" s="105"/>
      <c r="BR331" s="105"/>
      <c r="BS331" s="105"/>
      <c r="BT331" s="105"/>
      <c r="BU331" s="105"/>
      <c r="BV331" s="105"/>
      <c r="BW331" s="105"/>
      <c r="BX331" s="105"/>
      <c r="BY331" s="105"/>
      <c r="BZ331" s="105"/>
      <c r="CA331" s="105"/>
      <c r="CB331" s="105"/>
      <c r="CC331" s="105"/>
      <c r="CD331" s="105"/>
      <c r="CE331" s="105"/>
      <c r="CF331" s="105"/>
      <c r="CG331" s="105"/>
      <c r="CH331" s="105"/>
      <c r="CI331" s="105"/>
      <c r="CJ331" s="105"/>
      <c r="CK331" s="105"/>
      <c r="CL331" s="105"/>
      <c r="CM331" s="105"/>
      <c r="CN331" s="105"/>
      <c r="CO331" s="105"/>
      <c r="CP331" s="105"/>
      <c r="CQ331" s="105"/>
      <c r="CR331" s="105"/>
      <c r="CS331" s="105"/>
      <c r="CT331" s="105"/>
      <c r="CU331" s="105"/>
      <c r="CV331" s="105"/>
      <c r="CW331" s="105"/>
      <c r="CX331" s="105"/>
      <c r="CY331" s="105"/>
      <c r="CZ331" s="105"/>
      <c r="DA331" s="105"/>
      <c r="DB331" s="105"/>
      <c r="DC331" s="105"/>
      <c r="DD331" s="105"/>
      <c r="DE331" s="105"/>
      <c r="DF331" s="105"/>
      <c r="DG331" s="105"/>
      <c r="DH331" s="105"/>
      <c r="DI331" s="105"/>
      <c r="DJ331" s="105"/>
      <c r="DK331" s="105"/>
      <c r="DL331" s="105"/>
      <c r="DM331" s="105"/>
      <c r="DN331" s="105"/>
      <c r="DO331" s="105"/>
      <c r="DP331" s="105"/>
      <c r="DQ331" s="105"/>
      <c r="DR331" s="105"/>
      <c r="DS331" s="105"/>
      <c r="DT331" s="105"/>
      <c r="DU331" s="105"/>
      <c r="DV331" s="105"/>
      <c r="DW331" s="105"/>
      <c r="DX331" s="105"/>
      <c r="DY331" s="105"/>
      <c r="DZ331" s="105"/>
      <c r="EA331" s="105"/>
      <c r="EB331" s="105"/>
      <c r="EC331" s="105"/>
      <c r="ED331" s="105"/>
      <c r="EE331" s="105"/>
      <c r="EF331" s="105"/>
      <c r="EG331" s="105"/>
      <c r="EH331" s="105"/>
      <c r="EI331" s="105"/>
      <c r="EJ331" s="105"/>
      <c r="EK331" s="105"/>
      <c r="EL331" s="105"/>
      <c r="EM331" s="105"/>
      <c r="EN331" s="105"/>
      <c r="EO331" s="105"/>
      <c r="EP331" s="105"/>
      <c r="EQ331" s="105"/>
      <c r="ER331" s="105"/>
      <c r="ES331" s="105"/>
      <c r="ET331" s="105"/>
      <c r="EU331" s="105"/>
      <c r="EV331" s="105"/>
      <c r="EW331" s="105"/>
      <c r="EX331" s="105"/>
      <c r="EY331" s="105"/>
      <c r="EZ331" s="105"/>
      <c r="FA331" s="105"/>
      <c r="FB331" s="105"/>
      <c r="FC331" s="105"/>
      <c r="FD331" s="105"/>
      <c r="FE331" s="105"/>
      <c r="FF331" s="105"/>
      <c r="FG331" s="105"/>
      <c r="FH331" s="105"/>
      <c r="FI331" s="105"/>
      <c r="FJ331" s="105"/>
      <c r="FK331" s="105"/>
      <c r="FL331" s="105"/>
    </row>
    <row r="332" spans="11:168">
      <c r="K332" s="105"/>
      <c r="L332" s="105"/>
      <c r="M332" s="105"/>
      <c r="N332" s="105"/>
      <c r="O332" s="105"/>
      <c r="P332" s="105"/>
      <c r="Q332" s="105"/>
      <c r="R332" s="105"/>
      <c r="S332" s="105"/>
      <c r="T332" s="105"/>
      <c r="U332" s="105"/>
      <c r="V332" s="105"/>
      <c r="W332" s="105"/>
      <c r="X332" s="105"/>
      <c r="Y332" s="105"/>
      <c r="Z332" s="105"/>
      <c r="AA332" s="105"/>
      <c r="AB332" s="105"/>
      <c r="AC332" s="105"/>
      <c r="AD332" s="105"/>
      <c r="AE332" s="105"/>
      <c r="AF332" s="105"/>
      <c r="AG332" s="105"/>
      <c r="AH332" s="105"/>
      <c r="AI332" s="105"/>
      <c r="AJ332" s="105"/>
      <c r="AK332" s="105"/>
      <c r="AL332" s="105"/>
      <c r="AM332" s="105"/>
      <c r="AN332" s="105"/>
      <c r="AO332" s="105"/>
      <c r="AP332" s="105"/>
      <c r="AQ332" s="105"/>
      <c r="AR332" s="105"/>
      <c r="AS332" s="105"/>
      <c r="AT332" s="105"/>
      <c r="AU332" s="105"/>
      <c r="AV332" s="105"/>
      <c r="AW332" s="105"/>
      <c r="AX332" s="105"/>
      <c r="AY332" s="105"/>
      <c r="AZ332" s="105"/>
      <c r="BA332" s="105"/>
      <c r="BB332" s="105"/>
      <c r="BC332" s="105"/>
      <c r="BD332" s="105"/>
      <c r="BE332" s="105"/>
      <c r="BF332" s="105"/>
      <c r="BG332" s="105"/>
      <c r="BH332" s="105"/>
      <c r="BI332" s="105"/>
      <c r="BJ332" s="105"/>
      <c r="BK332" s="105"/>
      <c r="BL332" s="105"/>
      <c r="BM332" s="105"/>
      <c r="BN332" s="105"/>
      <c r="BO332" s="105"/>
      <c r="BP332" s="105"/>
      <c r="BQ332" s="105"/>
      <c r="BR332" s="105"/>
      <c r="BS332" s="105"/>
      <c r="BT332" s="105"/>
      <c r="BU332" s="105"/>
      <c r="BV332" s="105"/>
      <c r="BW332" s="105"/>
      <c r="BX332" s="105"/>
      <c r="BY332" s="105"/>
      <c r="BZ332" s="105"/>
      <c r="CA332" s="105"/>
      <c r="CB332" s="105"/>
      <c r="CC332" s="105"/>
      <c r="CD332" s="105"/>
      <c r="CE332" s="105"/>
      <c r="CF332" s="105"/>
      <c r="CG332" s="105"/>
      <c r="CH332" s="105"/>
      <c r="CI332" s="105"/>
      <c r="CJ332" s="105"/>
      <c r="CK332" s="105"/>
      <c r="CL332" s="105"/>
      <c r="CM332" s="105"/>
      <c r="CN332" s="105"/>
      <c r="CO332" s="105"/>
      <c r="CP332" s="105"/>
      <c r="CQ332" s="105"/>
      <c r="CR332" s="105"/>
      <c r="CS332" s="105"/>
      <c r="CT332" s="105"/>
      <c r="CU332" s="105"/>
      <c r="CV332" s="105"/>
      <c r="CW332" s="105"/>
      <c r="CX332" s="105"/>
      <c r="CY332" s="105"/>
      <c r="CZ332" s="105"/>
      <c r="DA332" s="105"/>
      <c r="DB332" s="105"/>
      <c r="DC332" s="105"/>
      <c r="DD332" s="105"/>
      <c r="DE332" s="105"/>
      <c r="DF332" s="105"/>
      <c r="DG332" s="105"/>
      <c r="DH332" s="105"/>
      <c r="DI332" s="105"/>
      <c r="DJ332" s="105"/>
      <c r="DK332" s="105"/>
      <c r="DL332" s="105"/>
      <c r="DM332" s="105"/>
      <c r="DN332" s="105"/>
      <c r="DO332" s="105"/>
      <c r="DP332" s="105"/>
      <c r="DQ332" s="105"/>
      <c r="DR332" s="105"/>
      <c r="DS332" s="105"/>
      <c r="DT332" s="105"/>
      <c r="DU332" s="105"/>
      <c r="DV332" s="105"/>
      <c r="DW332" s="105"/>
      <c r="DX332" s="105"/>
      <c r="DY332" s="105"/>
      <c r="DZ332" s="105"/>
      <c r="EA332" s="105"/>
      <c r="EB332" s="105"/>
      <c r="EC332" s="105"/>
      <c r="ED332" s="105"/>
      <c r="EE332" s="105"/>
      <c r="EF332" s="105"/>
      <c r="EG332" s="105"/>
      <c r="EH332" s="105"/>
      <c r="EI332" s="105"/>
      <c r="EJ332" s="105"/>
      <c r="EK332" s="105"/>
      <c r="EL332" s="105"/>
      <c r="EM332" s="105"/>
      <c r="EN332" s="105"/>
      <c r="EO332" s="105"/>
      <c r="EP332" s="105"/>
      <c r="EQ332" s="105"/>
      <c r="ER332" s="105"/>
      <c r="ES332" s="105"/>
      <c r="ET332" s="105"/>
      <c r="EU332" s="105"/>
      <c r="EV332" s="105"/>
      <c r="EW332" s="105"/>
      <c r="EX332" s="105"/>
      <c r="EY332" s="105"/>
      <c r="EZ332" s="105"/>
      <c r="FA332" s="105"/>
      <c r="FB332" s="105"/>
      <c r="FC332" s="105"/>
      <c r="FD332" s="105"/>
      <c r="FE332" s="105"/>
      <c r="FF332" s="105"/>
      <c r="FG332" s="105"/>
      <c r="FH332" s="105"/>
      <c r="FI332" s="105"/>
      <c r="FJ332" s="105"/>
      <c r="FK332" s="105"/>
      <c r="FL332" s="105"/>
    </row>
    <row r="333" spans="11:168">
      <c r="K333" s="105"/>
      <c r="L333" s="105"/>
      <c r="M333" s="105"/>
      <c r="N333" s="105"/>
      <c r="O333" s="105"/>
      <c r="P333" s="105"/>
      <c r="Q333" s="105"/>
      <c r="R333" s="105"/>
      <c r="S333" s="105"/>
      <c r="T333" s="105"/>
      <c r="U333" s="105"/>
      <c r="V333" s="105"/>
      <c r="W333" s="105"/>
      <c r="X333" s="105"/>
      <c r="Y333" s="105"/>
      <c r="Z333" s="105"/>
      <c r="AA333" s="105"/>
      <c r="AB333" s="105"/>
      <c r="AC333" s="105"/>
      <c r="AD333" s="105"/>
      <c r="AE333" s="105"/>
      <c r="AF333" s="105"/>
      <c r="AG333" s="105"/>
      <c r="AH333" s="105"/>
      <c r="AI333" s="105"/>
      <c r="AJ333" s="105"/>
      <c r="AK333" s="105"/>
      <c r="AL333" s="105"/>
      <c r="AM333" s="105"/>
      <c r="AN333" s="105"/>
      <c r="AO333" s="105"/>
      <c r="AP333" s="105"/>
      <c r="AQ333" s="105"/>
      <c r="AR333" s="105"/>
      <c r="AS333" s="105"/>
      <c r="AT333" s="105"/>
      <c r="AU333" s="105"/>
      <c r="AV333" s="105"/>
      <c r="AW333" s="105"/>
      <c r="AX333" s="105"/>
      <c r="AY333" s="105"/>
      <c r="AZ333" s="105"/>
      <c r="BA333" s="105"/>
      <c r="BB333" s="105"/>
      <c r="BC333" s="105"/>
      <c r="BD333" s="105"/>
      <c r="BE333" s="105"/>
      <c r="BF333" s="105"/>
      <c r="BG333" s="105"/>
      <c r="BH333" s="105"/>
      <c r="BI333" s="105"/>
      <c r="BJ333" s="105"/>
      <c r="BK333" s="105"/>
      <c r="BL333" s="105"/>
      <c r="BM333" s="105"/>
      <c r="BN333" s="105"/>
      <c r="BO333" s="105"/>
      <c r="BP333" s="105"/>
      <c r="BQ333" s="105"/>
      <c r="BR333" s="105"/>
      <c r="BS333" s="105"/>
      <c r="BT333" s="105"/>
      <c r="BU333" s="105"/>
      <c r="BV333" s="105"/>
      <c r="BW333" s="105"/>
      <c r="BX333" s="105"/>
      <c r="BY333" s="105"/>
      <c r="BZ333" s="105"/>
      <c r="CA333" s="105"/>
      <c r="CB333" s="105"/>
      <c r="CC333" s="105"/>
      <c r="CD333" s="105"/>
      <c r="CE333" s="105"/>
      <c r="CF333" s="105"/>
      <c r="CG333" s="105"/>
      <c r="CH333" s="105"/>
      <c r="CI333" s="105"/>
      <c r="CJ333" s="105"/>
      <c r="CK333" s="105"/>
      <c r="CL333" s="105"/>
      <c r="CM333" s="105"/>
      <c r="CN333" s="105"/>
      <c r="CO333" s="105"/>
      <c r="CP333" s="105"/>
      <c r="CQ333" s="105"/>
      <c r="CR333" s="105"/>
      <c r="CS333" s="105"/>
      <c r="CT333" s="105"/>
      <c r="CU333" s="105"/>
      <c r="CV333" s="105"/>
      <c r="CW333" s="105"/>
      <c r="CX333" s="105"/>
      <c r="CY333" s="105"/>
      <c r="CZ333" s="105"/>
      <c r="DA333" s="105"/>
      <c r="DB333" s="105"/>
      <c r="DC333" s="105"/>
      <c r="DD333" s="105"/>
      <c r="DE333" s="105"/>
      <c r="DF333" s="105"/>
      <c r="DG333" s="105"/>
      <c r="DH333" s="105"/>
      <c r="DI333" s="105"/>
      <c r="DJ333" s="105"/>
      <c r="DK333" s="105"/>
      <c r="DL333" s="105"/>
      <c r="DM333" s="105"/>
      <c r="DN333" s="105"/>
      <c r="DO333" s="105"/>
      <c r="DP333" s="105"/>
      <c r="DQ333" s="105"/>
      <c r="DR333" s="105"/>
      <c r="DS333" s="105"/>
      <c r="DT333" s="105"/>
      <c r="DU333" s="105"/>
      <c r="DV333" s="105"/>
      <c r="DW333" s="105"/>
      <c r="DX333" s="105"/>
      <c r="DY333" s="105"/>
      <c r="DZ333" s="105"/>
      <c r="EA333" s="105"/>
      <c r="EB333" s="105"/>
      <c r="EC333" s="105"/>
      <c r="ED333" s="105"/>
      <c r="EE333" s="105"/>
      <c r="EF333" s="105"/>
      <c r="EG333" s="105"/>
      <c r="EH333" s="105"/>
      <c r="EI333" s="105"/>
      <c r="EJ333" s="105"/>
      <c r="EK333" s="105"/>
      <c r="EL333" s="105"/>
      <c r="EM333" s="105"/>
      <c r="EN333" s="105"/>
      <c r="EO333" s="105"/>
      <c r="EP333" s="105"/>
      <c r="EQ333" s="105"/>
      <c r="ER333" s="105"/>
      <c r="ES333" s="105"/>
      <c r="ET333" s="105"/>
      <c r="EU333" s="105"/>
      <c r="EV333" s="105"/>
      <c r="EW333" s="105"/>
      <c r="EX333" s="105"/>
      <c r="EY333" s="105"/>
      <c r="EZ333" s="105"/>
      <c r="FA333" s="105"/>
      <c r="FB333" s="105"/>
      <c r="FC333" s="105"/>
      <c r="FD333" s="105"/>
      <c r="FE333" s="105"/>
      <c r="FF333" s="105"/>
      <c r="FG333" s="105"/>
      <c r="FH333" s="105"/>
      <c r="FI333" s="105"/>
      <c r="FJ333" s="105"/>
      <c r="FK333" s="105"/>
      <c r="FL333" s="105"/>
    </row>
    <row r="334" spans="11:168">
      <c r="K334" s="105"/>
      <c r="L334" s="105"/>
      <c r="M334" s="105"/>
      <c r="N334" s="105"/>
      <c r="O334" s="105"/>
      <c r="P334" s="105"/>
      <c r="Q334" s="105"/>
      <c r="R334" s="105"/>
      <c r="S334" s="105"/>
      <c r="T334" s="105"/>
      <c r="U334" s="105"/>
      <c r="V334" s="105"/>
      <c r="W334" s="105"/>
      <c r="X334" s="105"/>
      <c r="Y334" s="105"/>
      <c r="Z334" s="105"/>
      <c r="AA334" s="105"/>
      <c r="AB334" s="105"/>
      <c r="AC334" s="105"/>
      <c r="AD334" s="105"/>
      <c r="AE334" s="105"/>
      <c r="AF334" s="105"/>
      <c r="AG334" s="105"/>
      <c r="AH334" s="105"/>
      <c r="AI334" s="105"/>
      <c r="AJ334" s="105"/>
      <c r="AK334" s="105"/>
      <c r="AL334" s="105"/>
      <c r="AM334" s="105"/>
      <c r="AN334" s="105"/>
      <c r="AO334" s="105"/>
      <c r="AP334" s="105"/>
      <c r="AQ334" s="105"/>
      <c r="AR334" s="105"/>
      <c r="AS334" s="105"/>
      <c r="AT334" s="105"/>
      <c r="AU334" s="105"/>
      <c r="AV334" s="105"/>
      <c r="AW334" s="105"/>
      <c r="AX334" s="105"/>
      <c r="AY334" s="105"/>
      <c r="AZ334" s="105"/>
      <c r="BA334" s="105"/>
      <c r="BB334" s="105"/>
      <c r="BC334" s="105"/>
      <c r="BD334" s="105"/>
      <c r="BE334" s="105"/>
      <c r="BF334" s="105"/>
      <c r="BG334" s="105"/>
      <c r="BH334" s="105"/>
      <c r="BI334" s="105"/>
      <c r="BJ334" s="105"/>
      <c r="BK334" s="105"/>
      <c r="BL334" s="105"/>
      <c r="BM334" s="105"/>
      <c r="BN334" s="105"/>
      <c r="BO334" s="105"/>
      <c r="BP334" s="105"/>
      <c r="BQ334" s="105"/>
      <c r="BR334" s="105"/>
      <c r="BS334" s="105"/>
      <c r="BT334" s="105"/>
      <c r="BU334" s="105"/>
      <c r="BV334" s="105"/>
      <c r="BW334" s="105"/>
      <c r="BX334" s="105"/>
      <c r="BY334" s="105"/>
      <c r="BZ334" s="105"/>
      <c r="CA334" s="105"/>
      <c r="CB334" s="105"/>
      <c r="CC334" s="105"/>
      <c r="CD334" s="105"/>
      <c r="CE334" s="105"/>
      <c r="CF334" s="105"/>
      <c r="CG334" s="105"/>
      <c r="CH334" s="105"/>
      <c r="CI334" s="105"/>
      <c r="CJ334" s="105"/>
      <c r="CK334" s="105"/>
      <c r="CL334" s="105"/>
      <c r="CM334" s="105"/>
      <c r="CN334" s="105"/>
      <c r="CO334" s="105"/>
      <c r="CP334" s="105"/>
      <c r="CQ334" s="105"/>
      <c r="CR334" s="105"/>
      <c r="CS334" s="105"/>
      <c r="CT334" s="105"/>
      <c r="CU334" s="105"/>
      <c r="CV334" s="105"/>
      <c r="CW334" s="105"/>
      <c r="CX334" s="105"/>
      <c r="CY334" s="105"/>
      <c r="CZ334" s="105"/>
      <c r="DA334" s="105"/>
      <c r="DB334" s="105"/>
      <c r="DC334" s="105"/>
      <c r="DD334" s="105"/>
      <c r="DE334" s="105"/>
      <c r="DF334" s="105"/>
      <c r="DG334" s="105"/>
      <c r="DH334" s="105"/>
      <c r="DI334" s="105"/>
      <c r="DJ334" s="105"/>
      <c r="DK334" s="105"/>
      <c r="DL334" s="105"/>
      <c r="DM334" s="105"/>
      <c r="DN334" s="105"/>
      <c r="DO334" s="105"/>
      <c r="DP334" s="105"/>
      <c r="DQ334" s="105"/>
      <c r="DR334" s="105"/>
      <c r="DS334" s="105"/>
      <c r="DT334" s="105"/>
      <c r="DU334" s="105"/>
      <c r="DV334" s="105"/>
      <c r="DW334" s="105"/>
      <c r="DX334" s="105"/>
      <c r="DY334" s="105"/>
      <c r="DZ334" s="105"/>
      <c r="EA334" s="105"/>
      <c r="EB334" s="105"/>
      <c r="EC334" s="105"/>
      <c r="ED334" s="105"/>
      <c r="EE334" s="105"/>
      <c r="EF334" s="105"/>
      <c r="EG334" s="105"/>
      <c r="EH334" s="105"/>
      <c r="EI334" s="105"/>
      <c r="EJ334" s="105"/>
      <c r="EK334" s="105"/>
      <c r="EL334" s="105"/>
      <c r="EM334" s="105"/>
      <c r="EN334" s="105"/>
      <c r="EO334" s="105"/>
      <c r="EP334" s="105"/>
      <c r="EQ334" s="105"/>
      <c r="ER334" s="105"/>
      <c r="ES334" s="105"/>
      <c r="ET334" s="105"/>
      <c r="EU334" s="105"/>
      <c r="EV334" s="105"/>
      <c r="EW334" s="105"/>
      <c r="EX334" s="105"/>
      <c r="EY334" s="105"/>
      <c r="EZ334" s="105"/>
      <c r="FA334" s="105"/>
      <c r="FB334" s="105"/>
      <c r="FC334" s="105"/>
      <c r="FD334" s="105"/>
      <c r="FE334" s="105"/>
      <c r="FF334" s="105"/>
      <c r="FG334" s="105"/>
      <c r="FH334" s="105"/>
      <c r="FI334" s="105"/>
      <c r="FJ334" s="105"/>
      <c r="FK334" s="105"/>
      <c r="FL334" s="105"/>
    </row>
    <row r="335" spans="11:168">
      <c r="K335" s="105"/>
      <c r="L335" s="105"/>
      <c r="M335" s="105"/>
      <c r="N335" s="105"/>
      <c r="O335" s="105"/>
      <c r="P335" s="105"/>
      <c r="Q335" s="105"/>
      <c r="R335" s="105"/>
      <c r="S335" s="105"/>
      <c r="T335" s="105"/>
      <c r="U335" s="105"/>
      <c r="V335" s="105"/>
      <c r="W335" s="105"/>
      <c r="X335" s="105"/>
      <c r="Y335" s="105"/>
      <c r="Z335" s="105"/>
      <c r="AA335" s="105"/>
      <c r="AB335" s="105"/>
      <c r="AC335" s="105"/>
      <c r="AD335" s="105"/>
      <c r="AE335" s="105"/>
      <c r="AF335" s="105"/>
      <c r="AG335" s="105"/>
      <c r="AH335" s="105"/>
      <c r="AI335" s="105"/>
      <c r="AJ335" s="105"/>
      <c r="AK335" s="105"/>
      <c r="AL335" s="105"/>
      <c r="AM335" s="105"/>
      <c r="AN335" s="105"/>
      <c r="AO335" s="105"/>
      <c r="AP335" s="105"/>
      <c r="AQ335" s="105"/>
      <c r="AR335" s="105"/>
      <c r="AS335" s="105"/>
      <c r="AT335" s="105"/>
      <c r="AU335" s="105"/>
      <c r="AV335" s="105"/>
      <c r="AW335" s="105"/>
      <c r="AX335" s="105"/>
      <c r="AY335" s="105"/>
      <c r="AZ335" s="105"/>
      <c r="BA335" s="105"/>
      <c r="BB335" s="105"/>
      <c r="BC335" s="105"/>
      <c r="BD335" s="105"/>
      <c r="BE335" s="105"/>
      <c r="BF335" s="105"/>
      <c r="BG335" s="105"/>
      <c r="BH335" s="105"/>
      <c r="BI335" s="105"/>
      <c r="BJ335" s="105"/>
      <c r="BK335" s="105"/>
      <c r="BL335" s="105"/>
      <c r="BM335" s="105"/>
      <c r="BN335" s="105"/>
      <c r="BO335" s="105"/>
      <c r="BP335" s="105"/>
      <c r="BQ335" s="105"/>
      <c r="BR335" s="105"/>
      <c r="BS335" s="105"/>
      <c r="BT335" s="105"/>
      <c r="BU335" s="105"/>
      <c r="BV335" s="105"/>
      <c r="BW335" s="105"/>
      <c r="BX335" s="105"/>
      <c r="BY335" s="105"/>
      <c r="BZ335" s="105"/>
      <c r="CA335" s="105"/>
      <c r="CB335" s="105"/>
      <c r="CC335" s="105"/>
      <c r="CD335" s="105"/>
      <c r="CE335" s="105"/>
      <c r="CF335" s="105"/>
      <c r="CG335" s="105"/>
      <c r="CH335" s="105"/>
      <c r="CI335" s="105"/>
      <c r="CJ335" s="105"/>
      <c r="CK335" s="105"/>
      <c r="CL335" s="105"/>
      <c r="CM335" s="105"/>
      <c r="CN335" s="105"/>
      <c r="CO335" s="105"/>
      <c r="CP335" s="105"/>
      <c r="CQ335" s="105"/>
      <c r="CR335" s="105"/>
      <c r="CS335" s="105"/>
      <c r="CT335" s="105"/>
      <c r="CU335" s="105"/>
      <c r="CV335" s="105"/>
      <c r="CW335" s="105"/>
      <c r="CX335" s="105"/>
      <c r="CY335" s="105"/>
      <c r="CZ335" s="105"/>
      <c r="DA335" s="105"/>
      <c r="DB335" s="105"/>
      <c r="DC335" s="105"/>
      <c r="DD335" s="105"/>
      <c r="DE335" s="105"/>
      <c r="DF335" s="105"/>
      <c r="DG335" s="105"/>
      <c r="DH335" s="105"/>
      <c r="DI335" s="105"/>
      <c r="DJ335" s="105"/>
      <c r="DK335" s="105"/>
      <c r="DL335" s="105"/>
      <c r="DM335" s="105"/>
      <c r="DN335" s="105"/>
      <c r="DO335" s="105"/>
      <c r="DP335" s="105"/>
      <c r="DQ335" s="105"/>
      <c r="DR335" s="105"/>
      <c r="DS335" s="105"/>
      <c r="DT335" s="105"/>
      <c r="DU335" s="105"/>
      <c r="DV335" s="105"/>
      <c r="DW335" s="105"/>
      <c r="DX335" s="105"/>
      <c r="DY335" s="105"/>
      <c r="DZ335" s="105"/>
      <c r="EA335" s="105"/>
      <c r="EB335" s="105"/>
      <c r="EC335" s="105"/>
      <c r="ED335" s="105"/>
      <c r="EE335" s="105"/>
      <c r="EF335" s="105"/>
      <c r="EG335" s="105"/>
      <c r="EH335" s="105"/>
      <c r="EI335" s="105"/>
      <c r="EJ335" s="105"/>
      <c r="EK335" s="105"/>
      <c r="EL335" s="105"/>
      <c r="EM335" s="105"/>
      <c r="EN335" s="105"/>
      <c r="EO335" s="105"/>
      <c r="EP335" s="105"/>
      <c r="EQ335" s="105"/>
      <c r="ER335" s="105"/>
      <c r="ES335" s="105"/>
      <c r="ET335" s="105"/>
      <c r="EU335" s="105"/>
      <c r="EV335" s="105"/>
      <c r="EW335" s="105"/>
      <c r="EX335" s="105"/>
      <c r="EY335" s="105"/>
      <c r="EZ335" s="105"/>
      <c r="FA335" s="105"/>
      <c r="FB335" s="105"/>
      <c r="FC335" s="105"/>
      <c r="FD335" s="105"/>
      <c r="FE335" s="105"/>
      <c r="FF335" s="105"/>
      <c r="FG335" s="105"/>
      <c r="FH335" s="105"/>
      <c r="FI335" s="105"/>
      <c r="FJ335" s="105"/>
      <c r="FK335" s="105"/>
      <c r="FL335" s="105"/>
    </row>
    <row r="336" spans="11:168">
      <c r="K336" s="105"/>
      <c r="L336" s="105"/>
      <c r="M336" s="105"/>
      <c r="N336" s="105"/>
      <c r="O336" s="105"/>
      <c r="P336" s="105"/>
      <c r="Q336" s="105"/>
      <c r="R336" s="105"/>
      <c r="S336" s="105"/>
      <c r="T336" s="105"/>
      <c r="U336" s="105"/>
      <c r="V336" s="105"/>
      <c r="W336" s="105"/>
      <c r="X336" s="105"/>
      <c r="Y336" s="105"/>
      <c r="Z336" s="105"/>
      <c r="AA336" s="105"/>
      <c r="AB336" s="105"/>
      <c r="AC336" s="105"/>
      <c r="AD336" s="105"/>
      <c r="AE336" s="105"/>
      <c r="AF336" s="105"/>
      <c r="AG336" s="105"/>
      <c r="AH336" s="105"/>
      <c r="AI336" s="105"/>
      <c r="AJ336" s="105"/>
      <c r="AK336" s="105"/>
      <c r="AL336" s="105"/>
      <c r="AM336" s="105"/>
      <c r="AN336" s="105"/>
      <c r="AO336" s="105"/>
      <c r="AP336" s="105"/>
      <c r="AQ336" s="105"/>
      <c r="AR336" s="105"/>
      <c r="AS336" s="105"/>
      <c r="AT336" s="105"/>
      <c r="AU336" s="105"/>
      <c r="AV336" s="105"/>
      <c r="AW336" s="105"/>
      <c r="AX336" s="105"/>
      <c r="AY336" s="105"/>
      <c r="AZ336" s="105"/>
      <c r="BA336" s="105"/>
      <c r="BB336" s="105"/>
      <c r="BC336" s="105"/>
      <c r="BD336" s="105"/>
      <c r="BE336" s="105"/>
      <c r="BF336" s="105"/>
      <c r="BG336" s="105"/>
      <c r="BH336" s="105"/>
      <c r="BI336" s="105"/>
      <c r="BJ336" s="105"/>
      <c r="BK336" s="105"/>
      <c r="BL336" s="105"/>
      <c r="BM336" s="105"/>
      <c r="BN336" s="105"/>
      <c r="BO336" s="105"/>
      <c r="BP336" s="105"/>
      <c r="BQ336" s="105"/>
      <c r="BR336" s="105"/>
      <c r="BS336" s="105"/>
      <c r="BT336" s="105"/>
      <c r="BU336" s="105"/>
      <c r="BV336" s="105"/>
      <c r="BW336" s="105"/>
      <c r="BX336" s="105"/>
      <c r="BY336" s="105"/>
      <c r="BZ336" s="105"/>
      <c r="CA336" s="105"/>
      <c r="CB336" s="105"/>
      <c r="CC336" s="105"/>
      <c r="CD336" s="105"/>
      <c r="CE336" s="105"/>
      <c r="CF336" s="105"/>
      <c r="CG336" s="105"/>
      <c r="CH336" s="105"/>
      <c r="CI336" s="105"/>
      <c r="CJ336" s="105"/>
      <c r="CK336" s="105"/>
      <c r="CL336" s="105"/>
      <c r="CM336" s="105"/>
      <c r="CN336" s="105"/>
      <c r="CO336" s="105"/>
      <c r="CP336" s="105"/>
      <c r="CQ336" s="105"/>
      <c r="CR336" s="105"/>
      <c r="CS336" s="105"/>
      <c r="CT336" s="105"/>
      <c r="CU336" s="105"/>
      <c r="CV336" s="105"/>
      <c r="CW336" s="105"/>
      <c r="CX336" s="105"/>
      <c r="CY336" s="105"/>
      <c r="CZ336" s="105"/>
      <c r="DA336" s="105"/>
      <c r="DB336" s="105"/>
      <c r="DC336" s="105"/>
      <c r="DD336" s="105"/>
      <c r="DE336" s="105"/>
      <c r="DF336" s="105"/>
      <c r="DG336" s="105"/>
      <c r="DH336" s="105"/>
      <c r="DI336" s="105"/>
      <c r="DJ336" s="105"/>
      <c r="DK336" s="105"/>
      <c r="DL336" s="105"/>
      <c r="DM336" s="105"/>
      <c r="DN336" s="105"/>
      <c r="DO336" s="105"/>
      <c r="DP336" s="105"/>
      <c r="DQ336" s="105"/>
      <c r="DR336" s="105"/>
      <c r="DS336" s="105"/>
      <c r="DT336" s="105"/>
      <c r="DU336" s="105"/>
      <c r="DV336" s="105"/>
      <c r="DW336" s="105"/>
      <c r="DX336" s="105"/>
      <c r="DY336" s="105"/>
      <c r="DZ336" s="105"/>
      <c r="EA336" s="105"/>
      <c r="EB336" s="105"/>
      <c r="EC336" s="105"/>
      <c r="ED336" s="105"/>
      <c r="EE336" s="105"/>
      <c r="EF336" s="105"/>
      <c r="EG336" s="105"/>
      <c r="EH336" s="105"/>
      <c r="EI336" s="105"/>
      <c r="EJ336" s="105"/>
      <c r="EK336" s="105"/>
      <c r="EL336" s="105"/>
      <c r="EM336" s="105"/>
      <c r="EN336" s="105"/>
      <c r="EO336" s="105"/>
      <c r="EP336" s="105"/>
      <c r="EQ336" s="105"/>
      <c r="ER336" s="105"/>
      <c r="ES336" s="105"/>
      <c r="ET336" s="105"/>
      <c r="EU336" s="105"/>
      <c r="EV336" s="105"/>
      <c r="EW336" s="105"/>
      <c r="EX336" s="105"/>
      <c r="EY336" s="105"/>
      <c r="EZ336" s="105"/>
      <c r="FA336" s="105"/>
      <c r="FB336" s="105"/>
      <c r="FC336" s="105"/>
      <c r="FD336" s="105"/>
      <c r="FE336" s="105"/>
      <c r="FF336" s="105"/>
      <c r="FG336" s="105"/>
      <c r="FH336" s="105"/>
      <c r="FI336" s="105"/>
      <c r="FJ336" s="105"/>
      <c r="FK336" s="105"/>
      <c r="FL336" s="105"/>
    </row>
    <row r="337" spans="11:168">
      <c r="K337" s="105"/>
      <c r="L337" s="105"/>
      <c r="M337" s="105"/>
      <c r="N337" s="105"/>
      <c r="O337" s="105"/>
      <c r="P337" s="105"/>
      <c r="Q337" s="105"/>
      <c r="R337" s="105"/>
      <c r="S337" s="105"/>
      <c r="T337" s="105"/>
      <c r="U337" s="105"/>
      <c r="V337" s="105"/>
      <c r="W337" s="105"/>
      <c r="X337" s="105"/>
      <c r="Y337" s="105"/>
      <c r="Z337" s="105"/>
      <c r="AA337" s="105"/>
      <c r="AB337" s="105"/>
      <c r="AC337" s="105"/>
      <c r="AD337" s="105"/>
      <c r="AE337" s="105"/>
      <c r="AF337" s="105"/>
      <c r="AG337" s="105"/>
      <c r="AH337" s="105"/>
      <c r="AI337" s="105"/>
      <c r="AJ337" s="105"/>
      <c r="AK337" s="105"/>
      <c r="AL337" s="105"/>
      <c r="AM337" s="105"/>
      <c r="AN337" s="105"/>
      <c r="AO337" s="105"/>
      <c r="AP337" s="105"/>
      <c r="AQ337" s="105"/>
      <c r="AR337" s="105"/>
      <c r="AS337" s="105"/>
      <c r="AT337" s="105"/>
      <c r="AU337" s="105"/>
      <c r="AV337" s="105"/>
      <c r="AW337" s="105"/>
      <c r="AX337" s="105"/>
      <c r="AY337" s="105"/>
      <c r="AZ337" s="105"/>
      <c r="BA337" s="105"/>
      <c r="BB337" s="105"/>
      <c r="BC337" s="105"/>
      <c r="BD337" s="105"/>
      <c r="BE337" s="105"/>
      <c r="BF337" s="105"/>
      <c r="BG337" s="105"/>
      <c r="BH337" s="105"/>
      <c r="BI337" s="105"/>
      <c r="BJ337" s="105"/>
      <c r="BK337" s="105"/>
      <c r="BL337" s="105"/>
      <c r="BM337" s="105"/>
      <c r="BN337" s="105"/>
      <c r="BO337" s="105"/>
      <c r="BP337" s="105"/>
      <c r="BQ337" s="105"/>
      <c r="BR337" s="105"/>
      <c r="BS337" s="105"/>
      <c r="BT337" s="105"/>
      <c r="BU337" s="105"/>
      <c r="BV337" s="105"/>
      <c r="BW337" s="105"/>
      <c r="BX337" s="105"/>
      <c r="BY337" s="105"/>
      <c r="BZ337" s="105"/>
      <c r="CA337" s="105"/>
      <c r="CB337" s="105"/>
      <c r="CC337" s="105"/>
      <c r="CD337" s="105"/>
      <c r="CE337" s="105"/>
      <c r="CF337" s="105"/>
      <c r="CG337" s="105"/>
      <c r="CH337" s="105"/>
      <c r="CI337" s="105"/>
      <c r="CJ337" s="105"/>
      <c r="CK337" s="105"/>
      <c r="CL337" s="105"/>
      <c r="CM337" s="105"/>
      <c r="CN337" s="105"/>
      <c r="CO337" s="105"/>
      <c r="CP337" s="105"/>
      <c r="CQ337" s="105"/>
      <c r="CR337" s="105"/>
      <c r="CS337" s="105"/>
      <c r="CT337" s="105"/>
      <c r="CU337" s="105"/>
      <c r="CV337" s="105"/>
      <c r="CW337" s="105"/>
      <c r="CX337" s="105"/>
      <c r="CY337" s="105"/>
      <c r="CZ337" s="105"/>
      <c r="DA337" s="105"/>
      <c r="DB337" s="105"/>
      <c r="DC337" s="105"/>
      <c r="DD337" s="105"/>
      <c r="DE337" s="105"/>
      <c r="DF337" s="105"/>
      <c r="DG337" s="105"/>
      <c r="DH337" s="105"/>
      <c r="DI337" s="105"/>
      <c r="DJ337" s="105"/>
      <c r="DK337" s="105"/>
      <c r="DL337" s="105"/>
      <c r="DM337" s="105"/>
      <c r="DN337" s="105"/>
      <c r="DO337" s="105"/>
      <c r="DP337" s="105"/>
      <c r="DQ337" s="105"/>
      <c r="DR337" s="105"/>
      <c r="DS337" s="105"/>
      <c r="DT337" s="105"/>
      <c r="DU337" s="105"/>
      <c r="DV337" s="105"/>
      <c r="DW337" s="105"/>
      <c r="DX337" s="105"/>
      <c r="DY337" s="105"/>
      <c r="DZ337" s="105"/>
      <c r="EA337" s="105"/>
      <c r="EB337" s="105"/>
      <c r="EC337" s="105"/>
      <c r="ED337" s="105"/>
      <c r="EE337" s="105"/>
      <c r="EF337" s="105"/>
      <c r="EG337" s="105"/>
      <c r="EH337" s="105"/>
      <c r="EI337" s="105"/>
      <c r="EJ337" s="105"/>
      <c r="EK337" s="105"/>
      <c r="EL337" s="105"/>
      <c r="EM337" s="105"/>
      <c r="EN337" s="105"/>
      <c r="EO337" s="105"/>
      <c r="EP337" s="105"/>
      <c r="EQ337" s="105"/>
      <c r="ER337" s="105"/>
      <c r="ES337" s="105"/>
      <c r="ET337" s="105"/>
      <c r="EU337" s="105"/>
      <c r="EV337" s="105"/>
      <c r="EW337" s="105"/>
      <c r="EX337" s="105"/>
      <c r="EY337" s="105"/>
      <c r="EZ337" s="105"/>
      <c r="FA337" s="105"/>
      <c r="FB337" s="105"/>
      <c r="FC337" s="105"/>
      <c r="FD337" s="105"/>
      <c r="FE337" s="105"/>
      <c r="FF337" s="105"/>
      <c r="FG337" s="105"/>
      <c r="FH337" s="105"/>
      <c r="FI337" s="105"/>
      <c r="FJ337" s="105"/>
      <c r="FK337" s="105"/>
      <c r="FL337" s="105"/>
    </row>
    <row r="338" spans="11:168">
      <c r="K338" s="105"/>
      <c r="L338" s="105"/>
      <c r="M338" s="105"/>
      <c r="N338" s="105"/>
      <c r="O338" s="105"/>
      <c r="P338" s="105"/>
      <c r="Q338" s="105"/>
      <c r="R338" s="105"/>
      <c r="S338" s="105"/>
      <c r="T338" s="105"/>
      <c r="U338" s="105"/>
      <c r="V338" s="105"/>
      <c r="W338" s="105"/>
      <c r="X338" s="105"/>
      <c r="Y338" s="105"/>
      <c r="Z338" s="105"/>
      <c r="AA338" s="105"/>
      <c r="AB338" s="105"/>
      <c r="AC338" s="105"/>
      <c r="AD338" s="105"/>
      <c r="AE338" s="105"/>
      <c r="AF338" s="105"/>
      <c r="AG338" s="105"/>
      <c r="AH338" s="105"/>
      <c r="AI338" s="105"/>
      <c r="AJ338" s="105"/>
      <c r="AK338" s="105"/>
      <c r="AL338" s="105"/>
      <c r="AM338" s="105"/>
      <c r="AN338" s="105"/>
      <c r="AO338" s="105"/>
      <c r="AP338" s="105"/>
      <c r="AQ338" s="105"/>
      <c r="AR338" s="105"/>
      <c r="AS338" s="105"/>
      <c r="AT338" s="105"/>
      <c r="AU338" s="105"/>
      <c r="AV338" s="105"/>
      <c r="AW338" s="105"/>
      <c r="AX338" s="105"/>
      <c r="AY338" s="105"/>
      <c r="AZ338" s="105"/>
      <c r="BA338" s="105"/>
      <c r="BB338" s="105"/>
      <c r="BC338" s="105"/>
      <c r="BD338" s="105"/>
      <c r="BE338" s="105"/>
      <c r="BF338" s="105"/>
      <c r="BG338" s="105"/>
      <c r="BH338" s="105"/>
      <c r="BI338" s="105"/>
      <c r="BJ338" s="105"/>
      <c r="BK338" s="105"/>
      <c r="BL338" s="105"/>
      <c r="BM338" s="105"/>
      <c r="BN338" s="105"/>
      <c r="BO338" s="105"/>
      <c r="BP338" s="105"/>
      <c r="BQ338" s="105"/>
      <c r="BR338" s="105"/>
      <c r="BS338" s="105"/>
      <c r="BT338" s="105"/>
      <c r="BU338" s="105"/>
      <c r="BV338" s="105"/>
      <c r="BW338" s="105"/>
      <c r="BX338" s="105"/>
      <c r="BY338" s="105"/>
      <c r="BZ338" s="105"/>
      <c r="CA338" s="105"/>
      <c r="CB338" s="105"/>
      <c r="CC338" s="105"/>
      <c r="CD338" s="105"/>
      <c r="CE338" s="105"/>
      <c r="CF338" s="105"/>
      <c r="CG338" s="105"/>
      <c r="CH338" s="105"/>
      <c r="CI338" s="105"/>
      <c r="CJ338" s="105"/>
      <c r="CK338" s="105"/>
      <c r="CL338" s="105"/>
      <c r="CM338" s="105"/>
      <c r="CN338" s="105"/>
      <c r="CO338" s="105"/>
      <c r="CP338" s="105"/>
      <c r="CQ338" s="105"/>
      <c r="CR338" s="105"/>
      <c r="CS338" s="105"/>
      <c r="CT338" s="105"/>
      <c r="CU338" s="105"/>
      <c r="CV338" s="105"/>
      <c r="CW338" s="105"/>
      <c r="CX338" s="105"/>
      <c r="CY338" s="105"/>
      <c r="CZ338" s="105"/>
      <c r="DA338" s="105"/>
      <c r="DB338" s="105"/>
      <c r="DC338" s="105"/>
      <c r="DD338" s="105"/>
      <c r="DE338" s="105"/>
      <c r="DF338" s="105"/>
      <c r="DG338" s="105"/>
      <c r="DH338" s="105"/>
      <c r="DI338" s="105"/>
      <c r="DJ338" s="105"/>
      <c r="DK338" s="105"/>
      <c r="DL338" s="105"/>
      <c r="DM338" s="105"/>
      <c r="DN338" s="105"/>
      <c r="DO338" s="105"/>
      <c r="DP338" s="105"/>
      <c r="DQ338" s="105"/>
      <c r="DR338" s="105"/>
      <c r="DS338" s="105"/>
      <c r="DT338" s="105"/>
      <c r="DU338" s="105"/>
      <c r="DV338" s="105"/>
      <c r="DW338" s="105"/>
      <c r="DX338" s="105"/>
      <c r="DY338" s="105"/>
      <c r="DZ338" s="105"/>
      <c r="EA338" s="105"/>
      <c r="EB338" s="105"/>
      <c r="EC338" s="105"/>
      <c r="ED338" s="105"/>
      <c r="EE338" s="105"/>
      <c r="EF338" s="105"/>
      <c r="EG338" s="105"/>
      <c r="EH338" s="105"/>
      <c r="EI338" s="105"/>
      <c r="EJ338" s="105"/>
      <c r="EK338" s="105"/>
      <c r="EL338" s="105"/>
      <c r="EM338" s="105"/>
      <c r="EN338" s="105"/>
      <c r="EO338" s="105"/>
      <c r="EP338" s="105"/>
      <c r="EQ338" s="105"/>
      <c r="ER338" s="105"/>
      <c r="ES338" s="105"/>
      <c r="ET338" s="105"/>
      <c r="EU338" s="105"/>
      <c r="EV338" s="105"/>
      <c r="EW338" s="105"/>
      <c r="EX338" s="105"/>
      <c r="EY338" s="105"/>
      <c r="EZ338" s="105"/>
      <c r="FA338" s="105"/>
      <c r="FB338" s="105"/>
      <c r="FC338" s="105"/>
      <c r="FD338" s="105"/>
      <c r="FE338" s="105"/>
      <c r="FF338" s="105"/>
      <c r="FG338" s="105"/>
      <c r="FH338" s="105"/>
      <c r="FI338" s="105"/>
      <c r="FJ338" s="105"/>
      <c r="FK338" s="105"/>
      <c r="FL338" s="105"/>
    </row>
    <row r="339" spans="11:168">
      <c r="K339" s="105"/>
      <c r="L339" s="105"/>
      <c r="M339" s="105"/>
      <c r="N339" s="105"/>
      <c r="O339" s="105"/>
      <c r="P339" s="105"/>
      <c r="Q339" s="105"/>
      <c r="R339" s="105"/>
      <c r="S339" s="105"/>
      <c r="T339" s="105"/>
      <c r="U339" s="105"/>
      <c r="V339" s="105"/>
      <c r="W339" s="105"/>
      <c r="X339" s="105"/>
      <c r="Y339" s="105"/>
      <c r="Z339" s="105"/>
      <c r="AA339" s="105"/>
      <c r="AB339" s="105"/>
      <c r="AC339" s="105"/>
      <c r="AD339" s="105"/>
      <c r="AE339" s="105"/>
      <c r="AF339" s="105"/>
      <c r="AG339" s="105"/>
      <c r="AH339" s="105"/>
      <c r="AI339" s="105"/>
      <c r="AJ339" s="105"/>
      <c r="AK339" s="105"/>
      <c r="AL339" s="105"/>
      <c r="AM339" s="105"/>
      <c r="AN339" s="105"/>
      <c r="AO339" s="105"/>
      <c r="AP339" s="105"/>
      <c r="AQ339" s="105"/>
      <c r="AR339" s="105"/>
      <c r="AS339" s="105"/>
      <c r="AT339" s="105"/>
      <c r="AU339" s="105"/>
      <c r="AV339" s="105"/>
      <c r="AW339" s="105"/>
      <c r="AX339" s="105"/>
      <c r="AY339" s="105"/>
      <c r="AZ339" s="105"/>
      <c r="BA339" s="105"/>
      <c r="BB339" s="105"/>
      <c r="BC339" s="105"/>
      <c r="BD339" s="105"/>
      <c r="BE339" s="105"/>
      <c r="BF339" s="105"/>
      <c r="BG339" s="105"/>
      <c r="BH339" s="105"/>
      <c r="BI339" s="105"/>
      <c r="BJ339" s="105"/>
      <c r="BK339" s="105"/>
      <c r="BL339" s="105"/>
      <c r="BM339" s="105"/>
      <c r="BN339" s="105"/>
      <c r="BO339" s="105"/>
      <c r="BP339" s="105"/>
      <c r="BQ339" s="105"/>
      <c r="BR339" s="105"/>
      <c r="BS339" s="105"/>
      <c r="BT339" s="105"/>
      <c r="BU339" s="105"/>
      <c r="BV339" s="105"/>
      <c r="BW339" s="105"/>
      <c r="BX339" s="105"/>
      <c r="BY339" s="105"/>
      <c r="BZ339" s="105"/>
      <c r="CA339" s="105"/>
      <c r="CB339" s="105"/>
      <c r="CC339" s="105"/>
      <c r="CD339" s="105"/>
      <c r="CE339" s="105"/>
      <c r="CF339" s="105"/>
      <c r="CG339" s="105"/>
      <c r="CH339" s="105"/>
      <c r="CI339" s="105"/>
      <c r="CJ339" s="105"/>
      <c r="CK339" s="105"/>
      <c r="CL339" s="105"/>
      <c r="CM339" s="105"/>
      <c r="CN339" s="105"/>
      <c r="CO339" s="105"/>
      <c r="CP339" s="105"/>
      <c r="CQ339" s="105"/>
      <c r="CR339" s="105"/>
      <c r="CS339" s="105"/>
      <c r="CT339" s="105"/>
      <c r="CU339" s="105"/>
      <c r="CV339" s="105"/>
      <c r="CW339" s="105"/>
      <c r="CX339" s="105"/>
      <c r="CY339" s="105"/>
      <c r="CZ339" s="105"/>
      <c r="DA339" s="105"/>
      <c r="DB339" s="105"/>
      <c r="DC339" s="105"/>
      <c r="DD339" s="105"/>
      <c r="DE339" s="105"/>
      <c r="DF339" s="105"/>
      <c r="DG339" s="105"/>
      <c r="DH339" s="105"/>
      <c r="DI339" s="105"/>
      <c r="DJ339" s="105"/>
      <c r="DK339" s="105"/>
      <c r="DL339" s="105"/>
      <c r="DM339" s="105"/>
      <c r="DN339" s="105"/>
      <c r="DO339" s="105"/>
      <c r="DP339" s="105"/>
      <c r="DQ339" s="105"/>
      <c r="DR339" s="105"/>
      <c r="DS339" s="105"/>
      <c r="DT339" s="105"/>
      <c r="DU339" s="105"/>
      <c r="DV339" s="105"/>
      <c r="DW339" s="105"/>
      <c r="DX339" s="105"/>
      <c r="DY339" s="105"/>
      <c r="DZ339" s="105"/>
      <c r="EA339" s="105"/>
      <c r="EB339" s="105"/>
      <c r="EC339" s="105"/>
      <c r="ED339" s="105"/>
      <c r="EE339" s="105"/>
      <c r="EF339" s="105"/>
      <c r="EG339" s="105"/>
      <c r="EH339" s="105"/>
      <c r="EI339" s="105"/>
      <c r="EJ339" s="105"/>
      <c r="EK339" s="105"/>
      <c r="EL339" s="105"/>
      <c r="EM339" s="105"/>
      <c r="EN339" s="105"/>
      <c r="EO339" s="105"/>
      <c r="EP339" s="105"/>
      <c r="EQ339" s="105"/>
      <c r="ER339" s="105"/>
      <c r="ES339" s="105"/>
      <c r="ET339" s="105"/>
      <c r="EU339" s="105"/>
      <c r="EV339" s="105"/>
      <c r="EW339" s="105"/>
      <c r="EX339" s="105"/>
      <c r="EY339" s="105"/>
      <c r="EZ339" s="105"/>
      <c r="FA339" s="105"/>
      <c r="FB339" s="105"/>
      <c r="FC339" s="105"/>
      <c r="FD339" s="105"/>
      <c r="FE339" s="105"/>
      <c r="FF339" s="105"/>
      <c r="FG339" s="105"/>
      <c r="FH339" s="105"/>
      <c r="FI339" s="105"/>
      <c r="FJ339" s="105"/>
      <c r="FK339" s="105"/>
      <c r="FL339" s="105"/>
    </row>
    <row r="340" spans="11:168">
      <c r="K340" s="105"/>
      <c r="L340" s="105"/>
      <c r="M340" s="105"/>
      <c r="N340" s="105"/>
      <c r="O340" s="105"/>
      <c r="P340" s="105"/>
      <c r="Q340" s="105"/>
      <c r="R340" s="105"/>
      <c r="S340" s="105"/>
      <c r="T340" s="105"/>
      <c r="U340" s="105"/>
      <c r="V340" s="105"/>
      <c r="W340" s="105"/>
      <c r="X340" s="105"/>
      <c r="Y340" s="105"/>
      <c r="Z340" s="105"/>
      <c r="AA340" s="105"/>
      <c r="AB340" s="105"/>
      <c r="AC340" s="105"/>
      <c r="AD340" s="105"/>
      <c r="AE340" s="105"/>
      <c r="AF340" s="105"/>
      <c r="AG340" s="105"/>
      <c r="AH340" s="105"/>
      <c r="AI340" s="105"/>
      <c r="AJ340" s="105"/>
      <c r="AK340" s="105"/>
      <c r="AL340" s="105"/>
      <c r="AM340" s="105"/>
      <c r="AN340" s="105"/>
      <c r="AO340" s="105"/>
      <c r="AP340" s="105"/>
      <c r="AQ340" s="105"/>
      <c r="AR340" s="105"/>
      <c r="AS340" s="105"/>
      <c r="AT340" s="105"/>
      <c r="AU340" s="105"/>
      <c r="AV340" s="105"/>
      <c r="AW340" s="105"/>
      <c r="AX340" s="105"/>
      <c r="AY340" s="105"/>
      <c r="AZ340" s="105"/>
      <c r="BA340" s="105"/>
      <c r="BB340" s="105"/>
      <c r="BC340" s="105"/>
      <c r="BD340" s="105"/>
      <c r="BE340" s="105"/>
      <c r="BF340" s="105"/>
      <c r="BG340" s="105"/>
      <c r="BH340" s="105"/>
      <c r="BI340" s="105"/>
      <c r="BJ340" s="105"/>
      <c r="BK340" s="105"/>
      <c r="BL340" s="105"/>
      <c r="BM340" s="105"/>
      <c r="BN340" s="105"/>
      <c r="BO340" s="105"/>
      <c r="BP340" s="105"/>
      <c r="BQ340" s="105"/>
      <c r="BR340" s="105"/>
      <c r="BS340" s="105"/>
      <c r="BT340" s="105"/>
      <c r="BU340" s="105"/>
      <c r="BV340" s="105"/>
      <c r="BW340" s="105"/>
      <c r="BX340" s="105"/>
      <c r="BY340" s="105"/>
      <c r="BZ340" s="105"/>
      <c r="CA340" s="105"/>
      <c r="CB340" s="105"/>
      <c r="CC340" s="105"/>
      <c r="CD340" s="105"/>
      <c r="CE340" s="105"/>
      <c r="CF340" s="105"/>
      <c r="CG340" s="105"/>
      <c r="CH340" s="105"/>
      <c r="CI340" s="105"/>
      <c r="CJ340" s="105"/>
      <c r="CK340" s="105"/>
      <c r="CL340" s="105"/>
      <c r="CM340" s="105"/>
      <c r="CN340" s="105"/>
      <c r="CO340" s="105"/>
      <c r="CP340" s="105"/>
      <c r="CQ340" s="105"/>
      <c r="CR340" s="105"/>
      <c r="CS340" s="105"/>
      <c r="CT340" s="105"/>
      <c r="CU340" s="105"/>
      <c r="CV340" s="105"/>
      <c r="CW340" s="105"/>
      <c r="CX340" s="105"/>
      <c r="CY340" s="105"/>
      <c r="CZ340" s="105"/>
      <c r="DA340" s="105"/>
      <c r="DB340" s="105"/>
      <c r="DC340" s="105"/>
      <c r="DD340" s="105"/>
      <c r="DE340" s="105"/>
      <c r="DF340" s="105"/>
      <c r="DG340" s="105"/>
      <c r="DH340" s="105"/>
      <c r="DI340" s="105"/>
      <c r="DJ340" s="105"/>
      <c r="DK340" s="105"/>
      <c r="DL340" s="105"/>
      <c r="DM340" s="105"/>
      <c r="DN340" s="105"/>
      <c r="DO340" s="105"/>
      <c r="DP340" s="105"/>
      <c r="DQ340" s="105"/>
      <c r="DR340" s="105"/>
      <c r="DS340" s="105"/>
      <c r="DT340" s="105"/>
      <c r="DU340" s="105"/>
      <c r="DV340" s="105"/>
      <c r="DW340" s="105"/>
      <c r="DX340" s="105"/>
      <c r="DY340" s="105"/>
      <c r="DZ340" s="105"/>
      <c r="EA340" s="105"/>
      <c r="EB340" s="105"/>
      <c r="EC340" s="105"/>
      <c r="ED340" s="105"/>
      <c r="EE340" s="105"/>
      <c r="EF340" s="105"/>
      <c r="EG340" s="105"/>
      <c r="EH340" s="105"/>
      <c r="EI340" s="105"/>
      <c r="EJ340" s="105"/>
      <c r="EK340" s="105"/>
      <c r="EL340" s="105"/>
      <c r="EM340" s="105"/>
      <c r="EN340" s="105"/>
      <c r="EO340" s="105"/>
      <c r="EP340" s="105"/>
      <c r="EQ340" s="105"/>
      <c r="ER340" s="105"/>
      <c r="ES340" s="105"/>
      <c r="ET340" s="105"/>
      <c r="EU340" s="105"/>
      <c r="EV340" s="105"/>
      <c r="EW340" s="105"/>
      <c r="EX340" s="105"/>
      <c r="EY340" s="105"/>
      <c r="EZ340" s="105"/>
      <c r="FA340" s="105"/>
      <c r="FB340" s="105"/>
      <c r="FC340" s="105"/>
      <c r="FD340" s="105"/>
      <c r="FE340" s="105"/>
      <c r="FF340" s="105"/>
      <c r="FG340" s="105"/>
      <c r="FH340" s="105"/>
      <c r="FI340" s="105"/>
      <c r="FJ340" s="105"/>
      <c r="FK340" s="105"/>
      <c r="FL340" s="105"/>
    </row>
    <row r="341" spans="11:168">
      <c r="K341" s="105"/>
      <c r="L341" s="105"/>
      <c r="M341" s="105"/>
      <c r="N341" s="105"/>
      <c r="O341" s="105"/>
      <c r="P341" s="105"/>
      <c r="Q341" s="105"/>
      <c r="R341" s="105"/>
      <c r="S341" s="105"/>
      <c r="T341" s="105"/>
      <c r="U341" s="105"/>
      <c r="V341" s="105"/>
      <c r="W341" s="105"/>
      <c r="X341" s="105"/>
      <c r="Y341" s="105"/>
      <c r="Z341" s="105"/>
      <c r="AA341" s="105"/>
      <c r="AB341" s="105"/>
      <c r="AC341" s="105"/>
      <c r="AD341" s="105"/>
      <c r="AE341" s="105"/>
      <c r="AF341" s="105"/>
      <c r="AG341" s="105"/>
      <c r="AH341" s="105"/>
      <c r="AI341" s="105"/>
      <c r="AJ341" s="105"/>
      <c r="AK341" s="105"/>
      <c r="AL341" s="105"/>
      <c r="AM341" s="105"/>
      <c r="AN341" s="105"/>
      <c r="AO341" s="105"/>
      <c r="AP341" s="105"/>
      <c r="AQ341" s="105"/>
      <c r="AR341" s="105"/>
      <c r="AS341" s="105"/>
      <c r="AT341" s="105"/>
      <c r="AU341" s="105"/>
      <c r="AV341" s="105"/>
      <c r="AW341" s="105"/>
      <c r="AX341" s="105"/>
      <c r="AY341" s="105"/>
      <c r="AZ341" s="105"/>
      <c r="BA341" s="105"/>
      <c r="BB341" s="105"/>
      <c r="BC341" s="105"/>
      <c r="BD341" s="105"/>
      <c r="BE341" s="105"/>
      <c r="BF341" s="105"/>
      <c r="BG341" s="105"/>
      <c r="BH341" s="105"/>
      <c r="BI341" s="105"/>
      <c r="BJ341" s="105"/>
      <c r="BK341" s="105"/>
      <c r="BL341" s="105"/>
      <c r="BM341" s="105"/>
      <c r="BN341" s="105"/>
      <c r="BO341" s="105"/>
      <c r="BP341" s="105"/>
      <c r="BQ341" s="105"/>
      <c r="BR341" s="105"/>
      <c r="BS341" s="105"/>
      <c r="BT341" s="105"/>
      <c r="BU341" s="105"/>
      <c r="BV341" s="105"/>
      <c r="BW341" s="105"/>
      <c r="BX341" s="105"/>
      <c r="BY341" s="105"/>
      <c r="BZ341" s="105"/>
      <c r="CA341" s="105"/>
      <c r="CB341" s="105"/>
      <c r="CC341" s="105"/>
      <c r="CD341" s="105"/>
      <c r="CE341" s="105"/>
      <c r="CF341" s="105"/>
      <c r="CG341" s="105"/>
      <c r="CH341" s="105"/>
      <c r="CI341" s="105"/>
      <c r="CJ341" s="105"/>
      <c r="CK341" s="105"/>
      <c r="CL341" s="105"/>
      <c r="CM341" s="105"/>
      <c r="CN341" s="105"/>
      <c r="CO341" s="105"/>
      <c r="CP341" s="105"/>
      <c r="CQ341" s="105"/>
      <c r="CR341" s="105"/>
      <c r="CS341" s="105"/>
      <c r="CT341" s="105"/>
      <c r="CU341" s="105"/>
      <c r="CV341" s="105"/>
      <c r="CW341" s="105"/>
      <c r="CX341" s="105"/>
      <c r="CY341" s="105"/>
      <c r="CZ341" s="105"/>
      <c r="DA341" s="105"/>
      <c r="DB341" s="105"/>
      <c r="DC341" s="105"/>
      <c r="DD341" s="105"/>
      <c r="DE341" s="105"/>
      <c r="DF341" s="105"/>
      <c r="DG341" s="105"/>
      <c r="DH341" s="105"/>
      <c r="DI341" s="105"/>
      <c r="DJ341" s="105"/>
      <c r="DK341" s="105"/>
      <c r="DL341" s="105"/>
      <c r="DM341" s="105"/>
      <c r="DN341" s="105"/>
      <c r="DO341" s="105"/>
      <c r="DP341" s="105"/>
      <c r="DQ341" s="105"/>
      <c r="DR341" s="105"/>
      <c r="DS341" s="105"/>
      <c r="DT341" s="105"/>
      <c r="DU341" s="105"/>
      <c r="DV341" s="105"/>
      <c r="DW341" s="105"/>
      <c r="DX341" s="105"/>
      <c r="DY341" s="105"/>
      <c r="DZ341" s="105"/>
      <c r="EA341" s="105"/>
      <c r="EB341" s="105"/>
      <c r="EC341" s="105"/>
      <c r="ED341" s="105"/>
      <c r="EE341" s="105"/>
      <c r="EF341" s="105"/>
      <c r="EG341" s="105"/>
      <c r="EH341" s="105"/>
      <c r="EI341" s="105"/>
      <c r="EJ341" s="105"/>
      <c r="EK341" s="105"/>
      <c r="EL341" s="105"/>
      <c r="EM341" s="105"/>
      <c r="EN341" s="105"/>
      <c r="EO341" s="105"/>
      <c r="EP341" s="105"/>
      <c r="EQ341" s="105"/>
      <c r="ER341" s="105"/>
      <c r="ES341" s="105"/>
      <c r="ET341" s="105"/>
      <c r="EU341" s="105"/>
      <c r="EV341" s="105"/>
      <c r="EW341" s="105"/>
      <c r="EX341" s="105"/>
      <c r="EY341" s="105"/>
      <c r="EZ341" s="105"/>
      <c r="FA341" s="105"/>
      <c r="FB341" s="105"/>
      <c r="FC341" s="105"/>
      <c r="FD341" s="105"/>
      <c r="FE341" s="105"/>
      <c r="FF341" s="105"/>
      <c r="FG341" s="105"/>
      <c r="FH341" s="105"/>
      <c r="FI341" s="105"/>
      <c r="FJ341" s="105"/>
      <c r="FK341" s="105"/>
      <c r="FL341" s="105"/>
    </row>
    <row r="342" spans="11:168">
      <c r="K342" s="105"/>
      <c r="L342" s="105"/>
      <c r="M342" s="105"/>
      <c r="N342" s="105"/>
      <c r="O342" s="105"/>
      <c r="P342" s="105"/>
      <c r="Q342" s="105"/>
      <c r="R342" s="105"/>
      <c r="S342" s="105"/>
      <c r="T342" s="105"/>
      <c r="U342" s="105"/>
      <c r="V342" s="105"/>
      <c r="W342" s="105"/>
      <c r="X342" s="105"/>
      <c r="Y342" s="105"/>
      <c r="Z342" s="105"/>
      <c r="AA342" s="105"/>
      <c r="AB342" s="105"/>
      <c r="AC342" s="105"/>
      <c r="AD342" s="105"/>
      <c r="AE342" s="105"/>
      <c r="AF342" s="105"/>
      <c r="AG342" s="105"/>
      <c r="AH342" s="105"/>
      <c r="AI342" s="105"/>
      <c r="AJ342" s="105"/>
      <c r="AK342" s="105"/>
      <c r="AL342" s="105"/>
      <c r="AM342" s="105"/>
      <c r="AN342" s="105"/>
      <c r="AO342" s="105"/>
      <c r="AP342" s="105"/>
      <c r="AQ342" s="105"/>
      <c r="AR342" s="105"/>
      <c r="AS342" s="105"/>
      <c r="AT342" s="105"/>
      <c r="AU342" s="105"/>
      <c r="AV342" s="105"/>
      <c r="AW342" s="105"/>
      <c r="AX342" s="105"/>
      <c r="AY342" s="105"/>
      <c r="AZ342" s="105"/>
      <c r="BA342" s="105"/>
      <c r="BB342" s="105"/>
      <c r="BC342" s="105"/>
      <c r="BD342" s="105"/>
      <c r="BE342" s="105"/>
      <c r="BF342" s="105"/>
      <c r="BG342" s="105"/>
      <c r="BH342" s="105"/>
      <c r="BI342" s="105"/>
      <c r="BJ342" s="105"/>
      <c r="BK342" s="105"/>
      <c r="BL342" s="105"/>
      <c r="BM342" s="105"/>
      <c r="BN342" s="105"/>
      <c r="BO342" s="105"/>
      <c r="BP342" s="105"/>
      <c r="BQ342" s="105"/>
      <c r="BR342" s="105"/>
      <c r="BS342" s="105"/>
      <c r="BT342" s="105"/>
      <c r="BU342" s="105"/>
      <c r="BV342" s="105"/>
      <c r="BW342" s="105"/>
      <c r="BX342" s="105"/>
      <c r="BY342" s="105"/>
      <c r="BZ342" s="105"/>
      <c r="CA342" s="105"/>
      <c r="CB342" s="105"/>
      <c r="CC342" s="105"/>
      <c r="CD342" s="105"/>
      <c r="CE342" s="105"/>
      <c r="CF342" s="105"/>
      <c r="CG342" s="105"/>
      <c r="CH342" s="105"/>
      <c r="CI342" s="105"/>
      <c r="CJ342" s="105"/>
      <c r="CK342" s="105"/>
      <c r="CL342" s="105"/>
      <c r="CM342" s="105"/>
      <c r="CN342" s="105"/>
      <c r="CO342" s="105"/>
      <c r="CP342" s="105"/>
      <c r="CQ342" s="105"/>
      <c r="CR342" s="105"/>
      <c r="CS342" s="105"/>
      <c r="CT342" s="105"/>
      <c r="CU342" s="105"/>
      <c r="CV342" s="105"/>
      <c r="CW342" s="105"/>
      <c r="CX342" s="105"/>
      <c r="CY342" s="105"/>
      <c r="CZ342" s="105"/>
      <c r="DA342" s="105"/>
      <c r="DB342" s="105"/>
      <c r="DC342" s="105"/>
      <c r="DD342" s="105"/>
      <c r="DE342" s="105"/>
      <c r="DF342" s="105"/>
      <c r="DG342" s="105"/>
      <c r="DH342" s="105"/>
      <c r="DI342" s="105"/>
      <c r="DJ342" s="105"/>
      <c r="DK342" s="105"/>
      <c r="DL342" s="105"/>
      <c r="DM342" s="105"/>
      <c r="DN342" s="105"/>
      <c r="DO342" s="105"/>
      <c r="DP342" s="105"/>
      <c r="DQ342" s="105"/>
      <c r="DR342" s="105"/>
      <c r="DS342" s="105"/>
      <c r="DT342" s="105"/>
      <c r="DU342" s="105"/>
      <c r="DV342" s="105"/>
      <c r="DW342" s="105"/>
      <c r="DX342" s="105"/>
      <c r="DY342" s="105"/>
      <c r="DZ342" s="105"/>
      <c r="EA342" s="105"/>
      <c r="EB342" s="105"/>
      <c r="EC342" s="105"/>
      <c r="ED342" s="105"/>
      <c r="EE342" s="105"/>
      <c r="EF342" s="105"/>
      <c r="EG342" s="105"/>
      <c r="EH342" s="105"/>
      <c r="EI342" s="105"/>
      <c r="EJ342" s="105"/>
      <c r="EK342" s="105"/>
      <c r="EL342" s="105"/>
      <c r="EM342" s="105"/>
      <c r="EN342" s="105"/>
      <c r="EO342" s="105"/>
      <c r="EP342" s="105"/>
      <c r="EQ342" s="105"/>
      <c r="ER342" s="105"/>
      <c r="ES342" s="105"/>
      <c r="ET342" s="105"/>
      <c r="EU342" s="105"/>
      <c r="EV342" s="105"/>
      <c r="EW342" s="105"/>
      <c r="EX342" s="105"/>
      <c r="EY342" s="105"/>
      <c r="EZ342" s="105"/>
      <c r="FA342" s="105"/>
      <c r="FB342" s="105"/>
      <c r="FC342" s="105"/>
      <c r="FD342" s="105"/>
      <c r="FE342" s="105"/>
      <c r="FF342" s="105"/>
      <c r="FG342" s="105"/>
      <c r="FH342" s="105"/>
      <c r="FI342" s="105"/>
      <c r="FJ342" s="105"/>
      <c r="FK342" s="105"/>
      <c r="FL342" s="105"/>
    </row>
    <row r="343" spans="11:168">
      <c r="K343" s="105"/>
      <c r="L343" s="105"/>
      <c r="M343" s="105"/>
      <c r="N343" s="105"/>
      <c r="O343" s="105"/>
      <c r="P343" s="105"/>
      <c r="Q343" s="105"/>
      <c r="R343" s="105"/>
      <c r="S343" s="105"/>
      <c r="T343" s="105"/>
      <c r="U343" s="105"/>
      <c r="V343" s="105"/>
      <c r="W343" s="105"/>
      <c r="X343" s="105"/>
      <c r="Y343" s="105"/>
      <c r="Z343" s="105"/>
      <c r="AA343" s="105"/>
      <c r="AB343" s="105"/>
      <c r="AC343" s="105"/>
      <c r="AD343" s="105"/>
      <c r="AE343" s="105"/>
      <c r="AF343" s="105"/>
      <c r="AG343" s="105"/>
      <c r="AH343" s="105"/>
      <c r="AI343" s="105"/>
      <c r="AJ343" s="105"/>
      <c r="AK343" s="105"/>
      <c r="AL343" s="105"/>
      <c r="AM343" s="105"/>
      <c r="AN343" s="105"/>
      <c r="AO343" s="105"/>
      <c r="AP343" s="105"/>
      <c r="AQ343" s="105"/>
      <c r="AR343" s="105"/>
      <c r="AS343" s="105"/>
      <c r="AT343" s="105"/>
      <c r="AU343" s="105"/>
      <c r="AV343" s="105"/>
      <c r="AW343" s="105"/>
      <c r="AX343" s="105"/>
      <c r="AY343" s="105"/>
      <c r="AZ343" s="105"/>
      <c r="BA343" s="105"/>
      <c r="BB343" s="105"/>
      <c r="BC343" s="105"/>
      <c r="BD343" s="105"/>
      <c r="BE343" s="105"/>
      <c r="BF343" s="105"/>
      <c r="BG343" s="105"/>
      <c r="BH343" s="105"/>
      <c r="BI343" s="105"/>
      <c r="BJ343" s="105"/>
      <c r="BK343" s="105"/>
      <c r="BL343" s="105"/>
      <c r="BM343" s="105"/>
      <c r="BN343" s="105"/>
      <c r="BO343" s="105"/>
      <c r="BP343" s="105"/>
      <c r="BQ343" s="105"/>
      <c r="BR343" s="105"/>
      <c r="BS343" s="105"/>
      <c r="BT343" s="105"/>
      <c r="BU343" s="105"/>
      <c r="BV343" s="105"/>
      <c r="BW343" s="105"/>
      <c r="BX343" s="105"/>
      <c r="BY343" s="105"/>
      <c r="BZ343" s="105"/>
      <c r="CA343" s="105"/>
      <c r="CB343" s="105"/>
      <c r="CC343" s="105"/>
      <c r="CD343" s="105"/>
      <c r="CE343" s="105"/>
      <c r="CF343" s="105"/>
      <c r="CG343" s="105"/>
      <c r="CH343" s="105"/>
      <c r="CI343" s="105"/>
      <c r="CJ343" s="105"/>
      <c r="CK343" s="105"/>
      <c r="CL343" s="105"/>
      <c r="CM343" s="105"/>
      <c r="CN343" s="105"/>
      <c r="CO343" s="105"/>
      <c r="CP343" s="105"/>
      <c r="CQ343" s="105"/>
      <c r="CR343" s="105"/>
      <c r="CS343" s="105"/>
      <c r="CT343" s="105"/>
      <c r="CU343" s="105"/>
      <c r="CV343" s="105"/>
      <c r="CW343" s="105"/>
      <c r="CX343" s="105"/>
      <c r="CY343" s="105"/>
      <c r="CZ343" s="105"/>
      <c r="DA343" s="105"/>
      <c r="DB343" s="105"/>
      <c r="DC343" s="105"/>
      <c r="DD343" s="105"/>
      <c r="DE343" s="105"/>
      <c r="DF343" s="105"/>
      <c r="DG343" s="105"/>
      <c r="DH343" s="105"/>
      <c r="DI343" s="105"/>
      <c r="DJ343" s="105"/>
      <c r="DK343" s="105"/>
      <c r="DL343" s="105"/>
      <c r="DM343" s="105"/>
      <c r="DN343" s="105"/>
      <c r="DO343" s="105"/>
      <c r="DP343" s="105"/>
      <c r="DQ343" s="105"/>
      <c r="DR343" s="105"/>
      <c r="DS343" s="105"/>
      <c r="DT343" s="105"/>
      <c r="DU343" s="105"/>
      <c r="DV343" s="105"/>
      <c r="DW343" s="105"/>
      <c r="DX343" s="105"/>
      <c r="DY343" s="105"/>
      <c r="DZ343" s="105"/>
      <c r="EA343" s="105"/>
      <c r="EB343" s="105"/>
      <c r="EC343" s="105"/>
      <c r="ED343" s="105"/>
      <c r="EE343" s="105"/>
      <c r="EF343" s="105"/>
      <c r="EG343" s="105"/>
      <c r="EH343" s="105"/>
      <c r="EI343" s="105"/>
      <c r="EJ343" s="105"/>
      <c r="EK343" s="105"/>
      <c r="EL343" s="105"/>
      <c r="EM343" s="105"/>
      <c r="EN343" s="105"/>
      <c r="EO343" s="105"/>
      <c r="EP343" s="105"/>
      <c r="EQ343" s="105"/>
      <c r="ER343" s="105"/>
      <c r="ES343" s="105"/>
      <c r="ET343" s="105"/>
      <c r="EU343" s="105"/>
      <c r="EV343" s="105"/>
      <c r="EW343" s="105"/>
      <c r="EX343" s="105"/>
      <c r="EY343" s="105"/>
      <c r="EZ343" s="105"/>
      <c r="FA343" s="105"/>
      <c r="FB343" s="105"/>
      <c r="FC343" s="105"/>
      <c r="FD343" s="105"/>
      <c r="FE343" s="105"/>
      <c r="FF343" s="105"/>
      <c r="FG343" s="105"/>
      <c r="FH343" s="105"/>
      <c r="FI343" s="105"/>
      <c r="FJ343" s="105"/>
      <c r="FK343" s="105"/>
      <c r="FL343" s="105"/>
    </row>
    <row r="344" spans="11:168">
      <c r="K344" s="105"/>
      <c r="L344" s="105"/>
      <c r="M344" s="105"/>
      <c r="N344" s="105"/>
      <c r="O344" s="105"/>
      <c r="P344" s="105"/>
      <c r="Q344" s="105"/>
      <c r="R344" s="105"/>
      <c r="S344" s="105"/>
      <c r="T344" s="105"/>
      <c r="U344" s="105"/>
      <c r="V344" s="105"/>
      <c r="W344" s="105"/>
      <c r="X344" s="105"/>
      <c r="Y344" s="105"/>
      <c r="Z344" s="105"/>
      <c r="AA344" s="105"/>
      <c r="AB344" s="105"/>
      <c r="AC344" s="105"/>
      <c r="AD344" s="105"/>
      <c r="AE344" s="105"/>
      <c r="AF344" s="105"/>
      <c r="AG344" s="105"/>
      <c r="AH344" s="105"/>
      <c r="AI344" s="105"/>
      <c r="AJ344" s="105"/>
      <c r="AK344" s="105"/>
      <c r="AL344" s="105"/>
      <c r="AM344" s="105"/>
      <c r="AN344" s="105"/>
      <c r="AO344" s="105"/>
      <c r="AP344" s="105"/>
      <c r="AQ344" s="105"/>
      <c r="AR344" s="105"/>
      <c r="AS344" s="105"/>
      <c r="AT344" s="105"/>
      <c r="AU344" s="105"/>
      <c r="AV344" s="105"/>
      <c r="AW344" s="105"/>
      <c r="AX344" s="105"/>
      <c r="AY344" s="105"/>
      <c r="AZ344" s="105"/>
      <c r="BA344" s="105"/>
      <c r="BB344" s="105"/>
      <c r="BC344" s="105"/>
      <c r="BD344" s="105"/>
      <c r="BE344" s="105"/>
      <c r="BF344" s="105"/>
      <c r="BG344" s="105"/>
      <c r="BH344" s="105"/>
      <c r="BI344" s="105"/>
      <c r="BJ344" s="105"/>
      <c r="BK344" s="105"/>
      <c r="BL344" s="105"/>
      <c r="BM344" s="105"/>
      <c r="BN344" s="105"/>
      <c r="BO344" s="105"/>
      <c r="BP344" s="105"/>
      <c r="BQ344" s="105"/>
      <c r="BR344" s="105"/>
      <c r="BS344" s="105"/>
      <c r="BT344" s="105"/>
      <c r="BU344" s="105"/>
      <c r="BV344" s="105"/>
      <c r="BW344" s="105"/>
      <c r="BX344" s="105"/>
      <c r="BY344" s="105"/>
      <c r="BZ344" s="105"/>
      <c r="CA344" s="105"/>
      <c r="CB344" s="105"/>
      <c r="CC344" s="105"/>
      <c r="CD344" s="105"/>
      <c r="CE344" s="105"/>
      <c r="CF344" s="105"/>
      <c r="CG344" s="105"/>
      <c r="CH344" s="105"/>
      <c r="CI344" s="105"/>
      <c r="CJ344" s="105"/>
      <c r="CK344" s="105"/>
      <c r="CL344" s="105"/>
      <c r="CM344" s="105"/>
      <c r="CN344" s="105"/>
      <c r="CO344" s="105"/>
      <c r="CP344" s="105"/>
      <c r="CQ344" s="105"/>
      <c r="CR344" s="105"/>
      <c r="CS344" s="105"/>
      <c r="CT344" s="105"/>
      <c r="CU344" s="105"/>
      <c r="CV344" s="105"/>
      <c r="CW344" s="105"/>
      <c r="CX344" s="105"/>
      <c r="CY344" s="105"/>
      <c r="CZ344" s="105"/>
      <c r="DA344" s="105"/>
      <c r="DB344" s="105"/>
      <c r="DC344" s="105"/>
      <c r="DD344" s="105"/>
      <c r="DE344" s="105"/>
      <c r="DF344" s="105"/>
      <c r="DG344" s="105"/>
      <c r="DH344" s="105"/>
      <c r="DI344" s="105"/>
      <c r="DJ344" s="105"/>
      <c r="DK344" s="105"/>
      <c r="DL344" s="105"/>
      <c r="DM344" s="105"/>
      <c r="DN344" s="105"/>
      <c r="DO344" s="105"/>
      <c r="DP344" s="105"/>
      <c r="DQ344" s="105"/>
      <c r="DR344" s="105"/>
      <c r="DS344" s="105"/>
      <c r="DT344" s="105"/>
      <c r="DU344" s="105"/>
      <c r="DV344" s="105"/>
      <c r="DW344" s="105"/>
      <c r="DX344" s="105"/>
      <c r="DY344" s="105"/>
      <c r="DZ344" s="105"/>
      <c r="EA344" s="105"/>
      <c r="EB344" s="105"/>
      <c r="EC344" s="105"/>
      <c r="ED344" s="105"/>
      <c r="EE344" s="105"/>
      <c r="EF344" s="105"/>
      <c r="EG344" s="105"/>
      <c r="EH344" s="105"/>
      <c r="EI344" s="105"/>
      <c r="EJ344" s="105"/>
      <c r="EK344" s="105"/>
      <c r="EL344" s="105"/>
      <c r="EM344" s="105"/>
      <c r="EN344" s="105"/>
      <c r="EO344" s="105"/>
      <c r="EP344" s="105"/>
      <c r="EQ344" s="105"/>
      <c r="ER344" s="105"/>
      <c r="ES344" s="105"/>
      <c r="ET344" s="105"/>
      <c r="EU344" s="105"/>
      <c r="EV344" s="105"/>
      <c r="EW344" s="105"/>
      <c r="EX344" s="105"/>
      <c r="EY344" s="105"/>
      <c r="EZ344" s="105"/>
      <c r="FA344" s="105"/>
      <c r="FB344" s="105"/>
      <c r="FC344" s="105"/>
      <c r="FD344" s="105"/>
      <c r="FE344" s="105"/>
      <c r="FF344" s="105"/>
      <c r="FG344" s="105"/>
      <c r="FH344" s="105"/>
      <c r="FI344" s="105"/>
      <c r="FJ344" s="105"/>
      <c r="FK344" s="105"/>
      <c r="FL344" s="105"/>
    </row>
    <row r="345" spans="11:168">
      <c r="K345" s="105"/>
      <c r="L345" s="105"/>
      <c r="M345" s="105"/>
      <c r="N345" s="105"/>
      <c r="O345" s="105"/>
      <c r="P345" s="105"/>
      <c r="Q345" s="105"/>
      <c r="R345" s="105"/>
      <c r="S345" s="105"/>
      <c r="T345" s="105"/>
      <c r="U345" s="105"/>
      <c r="V345" s="105"/>
      <c r="W345" s="105"/>
      <c r="X345" s="105"/>
      <c r="Y345" s="105"/>
      <c r="Z345" s="105"/>
      <c r="AA345" s="105"/>
      <c r="AB345" s="105"/>
      <c r="AC345" s="105"/>
      <c r="AD345" s="105"/>
      <c r="AE345" s="105"/>
      <c r="AF345" s="105"/>
      <c r="AG345" s="105"/>
      <c r="AH345" s="105"/>
      <c r="AI345" s="105"/>
      <c r="AJ345" s="105"/>
      <c r="AK345" s="105"/>
      <c r="AL345" s="105"/>
      <c r="AM345" s="105"/>
      <c r="AN345" s="105"/>
      <c r="AO345" s="105"/>
      <c r="AP345" s="105"/>
      <c r="AQ345" s="105"/>
      <c r="AR345" s="105"/>
      <c r="AS345" s="105"/>
      <c r="AT345" s="105"/>
      <c r="AU345" s="105"/>
      <c r="AV345" s="105"/>
      <c r="AW345" s="105"/>
      <c r="AX345" s="105"/>
      <c r="AY345" s="105"/>
      <c r="AZ345" s="105"/>
      <c r="BA345" s="105"/>
      <c r="BB345" s="105"/>
      <c r="BC345" s="105"/>
      <c r="BD345" s="105"/>
      <c r="BE345" s="105"/>
      <c r="BF345" s="105"/>
      <c r="BG345" s="105"/>
      <c r="BH345" s="105"/>
      <c r="BI345" s="105"/>
      <c r="BJ345" s="105"/>
      <c r="BK345" s="105"/>
      <c r="BL345" s="105"/>
      <c r="BM345" s="105"/>
      <c r="BN345" s="105"/>
      <c r="BO345" s="105"/>
      <c r="BP345" s="105"/>
      <c r="BQ345" s="105"/>
      <c r="BR345" s="105"/>
      <c r="BS345" s="105"/>
      <c r="BT345" s="105"/>
      <c r="BU345" s="105"/>
      <c r="BV345" s="105"/>
      <c r="BW345" s="105"/>
      <c r="BX345" s="105"/>
      <c r="BY345" s="105"/>
      <c r="BZ345" s="105"/>
      <c r="CA345" s="105"/>
      <c r="CB345" s="105"/>
      <c r="CC345" s="105"/>
      <c r="CD345" s="105"/>
      <c r="CE345" s="105"/>
      <c r="CF345" s="105"/>
      <c r="CG345" s="105"/>
      <c r="CH345" s="105"/>
      <c r="CI345" s="105"/>
      <c r="CJ345" s="105"/>
      <c r="CK345" s="105"/>
      <c r="CL345" s="105"/>
      <c r="CM345" s="105"/>
      <c r="CN345" s="105"/>
      <c r="CO345" s="105"/>
      <c r="CP345" s="105"/>
      <c r="CQ345" s="105"/>
      <c r="CR345" s="105"/>
      <c r="CS345" s="105"/>
      <c r="CT345" s="105"/>
      <c r="CU345" s="105"/>
      <c r="CV345" s="105"/>
      <c r="CW345" s="105"/>
      <c r="CX345" s="105"/>
      <c r="CY345" s="105"/>
      <c r="CZ345" s="105"/>
      <c r="DA345" s="105"/>
      <c r="DB345" s="105"/>
      <c r="DC345" s="105"/>
      <c r="DD345" s="105"/>
      <c r="DE345" s="105"/>
      <c r="DF345" s="105"/>
      <c r="DG345" s="105"/>
      <c r="DH345" s="105"/>
      <c r="DI345" s="105"/>
      <c r="DJ345" s="105"/>
      <c r="DK345" s="105"/>
      <c r="DL345" s="105"/>
      <c r="DM345" s="105"/>
      <c r="DN345" s="105"/>
      <c r="DO345" s="105"/>
      <c r="DP345" s="105"/>
      <c r="DQ345" s="105"/>
      <c r="DR345" s="105"/>
      <c r="DS345" s="105"/>
      <c r="DT345" s="105"/>
      <c r="DU345" s="105"/>
      <c r="DV345" s="105"/>
      <c r="DW345" s="105"/>
      <c r="DX345" s="105"/>
      <c r="DY345" s="105"/>
      <c r="DZ345" s="105"/>
      <c r="EA345" s="105"/>
      <c r="EB345" s="105"/>
      <c r="EC345" s="105"/>
      <c r="ED345" s="105"/>
      <c r="EE345" s="105"/>
      <c r="EF345" s="105"/>
      <c r="EG345" s="105"/>
      <c r="EH345" s="105"/>
      <c r="EI345" s="105"/>
      <c r="EJ345" s="105"/>
      <c r="EK345" s="105"/>
      <c r="EL345" s="105"/>
      <c r="EM345" s="105"/>
      <c r="EN345" s="105"/>
      <c r="EO345" s="105"/>
      <c r="EP345" s="105"/>
      <c r="EQ345" s="105"/>
      <c r="ER345" s="105"/>
      <c r="ES345" s="105"/>
      <c r="ET345" s="105"/>
      <c r="EU345" s="105"/>
      <c r="EV345" s="105"/>
      <c r="EW345" s="105"/>
      <c r="EX345" s="105"/>
      <c r="EY345" s="105"/>
      <c r="EZ345" s="105"/>
      <c r="FA345" s="105"/>
      <c r="FB345" s="105"/>
      <c r="FC345" s="105"/>
      <c r="FD345" s="105"/>
      <c r="FE345" s="105"/>
      <c r="FF345" s="105"/>
      <c r="FG345" s="105"/>
      <c r="FH345" s="105"/>
      <c r="FI345" s="105"/>
      <c r="FJ345" s="105"/>
      <c r="FK345" s="105"/>
      <c r="FL345" s="105"/>
    </row>
    <row r="346" spans="11:168">
      <c r="K346" s="105"/>
      <c r="L346" s="105"/>
      <c r="M346" s="105"/>
      <c r="N346" s="105"/>
      <c r="O346" s="105"/>
      <c r="P346" s="105"/>
      <c r="Q346" s="105"/>
      <c r="R346" s="105"/>
      <c r="S346" s="105"/>
      <c r="T346" s="105"/>
      <c r="U346" s="105"/>
      <c r="V346" s="105"/>
      <c r="W346" s="105"/>
      <c r="X346" s="105"/>
      <c r="Y346" s="105"/>
      <c r="Z346" s="105"/>
      <c r="AA346" s="105"/>
      <c r="AB346" s="105"/>
      <c r="AC346" s="105"/>
      <c r="AD346" s="105"/>
      <c r="AE346" s="105"/>
      <c r="AF346" s="105"/>
      <c r="AG346" s="105"/>
      <c r="AH346" s="105"/>
      <c r="AI346" s="105"/>
      <c r="AJ346" s="105"/>
      <c r="AK346" s="105"/>
      <c r="AL346" s="105"/>
      <c r="AM346" s="105"/>
      <c r="AN346" s="105"/>
      <c r="AO346" s="105"/>
      <c r="AP346" s="105"/>
      <c r="AQ346" s="105"/>
      <c r="AR346" s="105"/>
      <c r="AS346" s="105"/>
      <c r="AT346" s="105"/>
      <c r="AU346" s="105"/>
      <c r="AV346" s="105"/>
      <c r="AW346" s="105"/>
      <c r="AX346" s="105"/>
      <c r="AY346" s="105"/>
      <c r="AZ346" s="105"/>
      <c r="BA346" s="105"/>
      <c r="BB346" s="105"/>
      <c r="BC346" s="105"/>
      <c r="BD346" s="105"/>
      <c r="BE346" s="105"/>
      <c r="BF346" s="105"/>
      <c r="BG346" s="105"/>
      <c r="BH346" s="105"/>
      <c r="BI346" s="105"/>
      <c r="BJ346" s="105"/>
      <c r="BK346" s="105"/>
      <c r="BL346" s="105"/>
      <c r="BM346" s="105"/>
      <c r="BN346" s="105"/>
      <c r="BO346" s="105"/>
      <c r="BP346" s="105"/>
      <c r="BQ346" s="105"/>
      <c r="BR346" s="105"/>
      <c r="BS346" s="105"/>
      <c r="BT346" s="105"/>
      <c r="BU346" s="105"/>
      <c r="BV346" s="105"/>
      <c r="BW346" s="105"/>
      <c r="BX346" s="105"/>
      <c r="BY346" s="105"/>
      <c r="BZ346" s="105"/>
      <c r="CA346" s="105"/>
      <c r="CB346" s="105"/>
      <c r="CC346" s="105"/>
      <c r="CD346" s="105"/>
      <c r="CE346" s="105"/>
      <c r="CF346" s="105"/>
      <c r="CG346" s="105"/>
      <c r="CH346" s="105"/>
      <c r="CI346" s="105"/>
      <c r="CJ346" s="105"/>
      <c r="CK346" s="105"/>
      <c r="CL346" s="105"/>
      <c r="CM346" s="105"/>
      <c r="CN346" s="105"/>
      <c r="CO346" s="105"/>
      <c r="CP346" s="105"/>
      <c r="CQ346" s="105"/>
      <c r="CR346" s="105"/>
      <c r="CS346" s="105"/>
      <c r="CT346" s="105"/>
      <c r="CU346" s="105"/>
      <c r="CV346" s="105"/>
      <c r="CW346" s="105"/>
      <c r="CX346" s="105"/>
      <c r="CY346" s="105"/>
      <c r="CZ346" s="105"/>
      <c r="DA346" s="105"/>
      <c r="DB346" s="105"/>
      <c r="DC346" s="105"/>
      <c r="DD346" s="105"/>
      <c r="DE346" s="105"/>
      <c r="DF346" s="105"/>
      <c r="DG346" s="105"/>
      <c r="DH346" s="105"/>
      <c r="DI346" s="105"/>
      <c r="DJ346" s="105"/>
      <c r="DK346" s="105"/>
      <c r="DL346" s="105"/>
      <c r="DM346" s="105"/>
      <c r="DN346" s="105"/>
      <c r="DO346" s="105"/>
      <c r="DP346" s="105"/>
      <c r="DQ346" s="105"/>
      <c r="DR346" s="105"/>
      <c r="DS346" s="105"/>
      <c r="DT346" s="105"/>
      <c r="DU346" s="105"/>
      <c r="DV346" s="105"/>
      <c r="DW346" s="105"/>
      <c r="DX346" s="105"/>
      <c r="DY346" s="105"/>
      <c r="DZ346" s="105"/>
      <c r="EA346" s="105"/>
      <c r="EB346" s="105"/>
      <c r="EC346" s="105"/>
      <c r="ED346" s="105"/>
      <c r="EE346" s="105"/>
      <c r="EF346" s="105"/>
      <c r="EG346" s="105"/>
      <c r="EH346" s="105"/>
      <c r="EI346" s="105"/>
      <c r="EJ346" s="105"/>
      <c r="EK346" s="105"/>
      <c r="EL346" s="105"/>
      <c r="EM346" s="105"/>
      <c r="EN346" s="105"/>
      <c r="EO346" s="105"/>
      <c r="EP346" s="105"/>
      <c r="EQ346" s="105"/>
      <c r="ER346" s="105"/>
      <c r="ES346" s="105"/>
      <c r="ET346" s="105"/>
      <c r="EU346" s="105"/>
      <c r="EV346" s="105"/>
      <c r="EW346" s="105"/>
      <c r="EX346" s="105"/>
      <c r="EY346" s="105"/>
      <c r="EZ346" s="105"/>
      <c r="FA346" s="105"/>
      <c r="FB346" s="105"/>
      <c r="FC346" s="105"/>
      <c r="FD346" s="105"/>
      <c r="FE346" s="105"/>
      <c r="FF346" s="105"/>
      <c r="FG346" s="105"/>
      <c r="FH346" s="105"/>
      <c r="FI346" s="105"/>
      <c r="FJ346" s="105"/>
      <c r="FK346" s="105"/>
      <c r="FL346" s="105"/>
    </row>
    <row r="347" spans="11:168">
      <c r="K347" s="105"/>
      <c r="L347" s="105"/>
      <c r="M347" s="105"/>
      <c r="N347" s="105"/>
      <c r="O347" s="105"/>
      <c r="P347" s="105"/>
      <c r="Q347" s="105"/>
      <c r="R347" s="105"/>
      <c r="S347" s="105"/>
      <c r="T347" s="105"/>
      <c r="U347" s="105"/>
      <c r="V347" s="105"/>
      <c r="W347" s="105"/>
      <c r="X347" s="105"/>
      <c r="Y347" s="105"/>
      <c r="Z347" s="105"/>
      <c r="AA347" s="105"/>
      <c r="AB347" s="105"/>
      <c r="AC347" s="105"/>
      <c r="AD347" s="105"/>
      <c r="AE347" s="105"/>
      <c r="AF347" s="105"/>
      <c r="AG347" s="105"/>
      <c r="AH347" s="105"/>
      <c r="AI347" s="105"/>
      <c r="AJ347" s="105"/>
      <c r="AK347" s="105"/>
      <c r="AL347" s="105"/>
      <c r="AM347" s="105"/>
      <c r="AN347" s="105"/>
      <c r="AO347" s="105"/>
      <c r="AP347" s="105"/>
      <c r="AQ347" s="105"/>
      <c r="AR347" s="105"/>
      <c r="AS347" s="105"/>
      <c r="AT347" s="105"/>
      <c r="AU347" s="105"/>
      <c r="AV347" s="105"/>
      <c r="AW347" s="105"/>
      <c r="AX347" s="105"/>
      <c r="AY347" s="105"/>
      <c r="AZ347" s="105"/>
      <c r="BA347" s="105"/>
      <c r="BB347" s="105"/>
      <c r="BC347" s="105"/>
      <c r="BD347" s="105"/>
      <c r="BE347" s="105"/>
      <c r="BF347" s="105"/>
      <c r="BG347" s="105"/>
      <c r="BH347" s="105"/>
      <c r="BI347" s="105"/>
      <c r="BJ347" s="105"/>
      <c r="BK347" s="105"/>
      <c r="BL347" s="105"/>
      <c r="BM347" s="105"/>
      <c r="BN347" s="105"/>
      <c r="BO347" s="105"/>
      <c r="BP347" s="105"/>
      <c r="BQ347" s="105"/>
      <c r="BR347" s="105"/>
      <c r="BS347" s="105"/>
      <c r="BT347" s="105"/>
      <c r="BU347" s="105"/>
      <c r="BV347" s="105"/>
      <c r="BW347" s="105"/>
      <c r="BX347" s="105"/>
      <c r="BY347" s="105"/>
      <c r="BZ347" s="105"/>
      <c r="CA347" s="105"/>
      <c r="CB347" s="105"/>
      <c r="CC347" s="105"/>
      <c r="CD347" s="105"/>
      <c r="CE347" s="105"/>
      <c r="CF347" s="105"/>
      <c r="CG347" s="105"/>
      <c r="CH347" s="105"/>
      <c r="CI347" s="105"/>
      <c r="CJ347" s="105"/>
      <c r="CK347" s="105"/>
      <c r="CL347" s="105"/>
      <c r="CM347" s="105"/>
      <c r="CN347" s="105"/>
      <c r="CO347" s="105"/>
      <c r="CP347" s="105"/>
      <c r="CQ347" s="105"/>
      <c r="CR347" s="105"/>
      <c r="CS347" s="105"/>
      <c r="CT347" s="105"/>
      <c r="CU347" s="105"/>
      <c r="CV347" s="105"/>
      <c r="CW347" s="105"/>
      <c r="CX347" s="105"/>
      <c r="CY347" s="105"/>
      <c r="CZ347" s="105"/>
      <c r="DA347" s="105"/>
      <c r="DB347" s="105"/>
      <c r="DC347" s="105"/>
      <c r="DD347" s="105"/>
      <c r="DE347" s="105"/>
      <c r="DF347" s="105"/>
      <c r="DG347" s="105"/>
      <c r="DH347" s="105"/>
      <c r="DI347" s="105"/>
      <c r="DJ347" s="105"/>
      <c r="DK347" s="105"/>
      <c r="DL347" s="105"/>
      <c r="DM347" s="105"/>
      <c r="DN347" s="105"/>
      <c r="DO347" s="105"/>
      <c r="DP347" s="105"/>
      <c r="DQ347" s="105"/>
      <c r="DR347" s="105"/>
      <c r="DS347" s="105"/>
      <c r="DT347" s="105"/>
      <c r="DU347" s="105"/>
      <c r="DV347" s="105"/>
      <c r="DW347" s="105"/>
      <c r="DX347" s="105"/>
      <c r="DY347" s="105"/>
      <c r="DZ347" s="105"/>
      <c r="EA347" s="105"/>
      <c r="EB347" s="105"/>
      <c r="EC347" s="105"/>
      <c r="ED347" s="105"/>
      <c r="EE347" s="105"/>
      <c r="EF347" s="105"/>
      <c r="EG347" s="105"/>
      <c r="EH347" s="105"/>
      <c r="EI347" s="105"/>
      <c r="EJ347" s="105"/>
      <c r="EK347" s="105"/>
      <c r="EL347" s="105"/>
      <c r="EM347" s="105"/>
      <c r="EN347" s="105"/>
      <c r="EO347" s="105"/>
      <c r="EP347" s="105"/>
      <c r="EQ347" s="105"/>
      <c r="ER347" s="105"/>
      <c r="ES347" s="105"/>
      <c r="ET347" s="105"/>
      <c r="EU347" s="105"/>
      <c r="EV347" s="105"/>
      <c r="EW347" s="105"/>
      <c r="EX347" s="105"/>
      <c r="EY347" s="105"/>
      <c r="EZ347" s="105"/>
      <c r="FA347" s="105"/>
      <c r="FB347" s="105"/>
      <c r="FC347" s="105"/>
      <c r="FD347" s="105"/>
      <c r="FE347" s="105"/>
      <c r="FF347" s="105"/>
      <c r="FG347" s="105"/>
      <c r="FH347" s="105"/>
      <c r="FI347" s="105"/>
      <c r="FJ347" s="105"/>
      <c r="FK347" s="105"/>
      <c r="FL347" s="105"/>
    </row>
    <row r="348" spans="11:168">
      <c r="K348" s="105"/>
      <c r="L348" s="105"/>
      <c r="M348" s="105"/>
      <c r="N348" s="105"/>
      <c r="O348" s="105"/>
      <c r="P348" s="105"/>
      <c r="Q348" s="105"/>
      <c r="R348" s="105"/>
      <c r="S348" s="105"/>
      <c r="T348" s="105"/>
      <c r="U348" s="105"/>
      <c r="V348" s="105"/>
      <c r="W348" s="105"/>
      <c r="X348" s="105"/>
      <c r="Y348" s="105"/>
      <c r="Z348" s="105"/>
      <c r="AA348" s="105"/>
      <c r="AB348" s="105"/>
      <c r="AC348" s="105"/>
      <c r="AD348" s="105"/>
      <c r="AE348" s="105"/>
      <c r="AF348" s="105"/>
      <c r="AG348" s="105"/>
      <c r="AH348" s="105"/>
      <c r="AI348" s="105"/>
      <c r="AJ348" s="105"/>
      <c r="AK348" s="105"/>
      <c r="AL348" s="105"/>
      <c r="AM348" s="105"/>
      <c r="AN348" s="105"/>
      <c r="AO348" s="105"/>
      <c r="AP348" s="105"/>
      <c r="AQ348" s="105"/>
      <c r="AR348" s="105"/>
      <c r="AS348" s="105"/>
      <c r="AT348" s="105"/>
      <c r="AU348" s="105"/>
      <c r="AV348" s="105"/>
      <c r="AW348" s="105"/>
      <c r="AX348" s="105"/>
      <c r="AY348" s="105"/>
      <c r="AZ348" s="105"/>
      <c r="BA348" s="105"/>
      <c r="BB348" s="105"/>
      <c r="BC348" s="105"/>
      <c r="BD348" s="105"/>
      <c r="BE348" s="105"/>
      <c r="BF348" s="105"/>
      <c r="BG348" s="105"/>
      <c r="BH348" s="105"/>
      <c r="BI348" s="105"/>
      <c r="BJ348" s="105"/>
      <c r="BK348" s="105"/>
      <c r="BL348" s="105"/>
      <c r="BM348" s="105"/>
      <c r="BN348" s="105"/>
      <c r="BO348" s="105"/>
      <c r="BP348" s="105"/>
      <c r="BQ348" s="105"/>
      <c r="BR348" s="105"/>
      <c r="BS348" s="105"/>
      <c r="BT348" s="105"/>
      <c r="BU348" s="105"/>
      <c r="BV348" s="105"/>
      <c r="BW348" s="105"/>
      <c r="BX348" s="105"/>
      <c r="BY348" s="105"/>
      <c r="BZ348" s="105"/>
      <c r="CA348" s="105"/>
      <c r="CB348" s="105"/>
      <c r="CC348" s="105"/>
      <c r="CD348" s="105"/>
      <c r="CE348" s="105"/>
      <c r="CF348" s="105"/>
      <c r="CG348" s="105"/>
      <c r="CH348" s="105"/>
      <c r="CI348" s="105"/>
      <c r="CJ348" s="105"/>
      <c r="CK348" s="105"/>
      <c r="CL348" s="105"/>
      <c r="CM348" s="105"/>
      <c r="CN348" s="105"/>
      <c r="CO348" s="105"/>
      <c r="CP348" s="105"/>
      <c r="CQ348" s="105"/>
      <c r="CR348" s="105"/>
      <c r="CS348" s="105"/>
      <c r="CT348" s="105"/>
      <c r="CU348" s="105"/>
      <c r="CV348" s="105"/>
      <c r="CW348" s="105"/>
      <c r="CX348" s="105"/>
      <c r="CY348" s="105"/>
      <c r="CZ348" s="105"/>
      <c r="DA348" s="105"/>
      <c r="DB348" s="105"/>
      <c r="DC348" s="105"/>
      <c r="DD348" s="105"/>
      <c r="DE348" s="105"/>
      <c r="DF348" s="105"/>
      <c r="DG348" s="105"/>
      <c r="DH348" s="105"/>
      <c r="DI348" s="105"/>
      <c r="DJ348" s="105"/>
      <c r="DK348" s="105"/>
      <c r="DL348" s="105"/>
      <c r="DM348" s="105"/>
      <c r="DN348" s="105"/>
      <c r="DO348" s="105"/>
      <c r="DP348" s="105"/>
      <c r="DQ348" s="105"/>
      <c r="DR348" s="105"/>
      <c r="DS348" s="105"/>
      <c r="DT348" s="105"/>
      <c r="DU348" s="105"/>
      <c r="DV348" s="105"/>
      <c r="DW348" s="105"/>
      <c r="DX348" s="105"/>
      <c r="DY348" s="105"/>
      <c r="DZ348" s="105"/>
      <c r="EA348" s="105"/>
      <c r="EB348" s="105"/>
      <c r="EC348" s="105"/>
      <c r="ED348" s="105"/>
      <c r="EE348" s="105"/>
      <c r="EF348" s="105"/>
      <c r="EG348" s="105"/>
      <c r="EH348" s="105"/>
      <c r="EI348" s="105"/>
      <c r="EJ348" s="105"/>
      <c r="EK348" s="105"/>
      <c r="EL348" s="105"/>
      <c r="EM348" s="105"/>
      <c r="EN348" s="105"/>
      <c r="EO348" s="105"/>
      <c r="EP348" s="105"/>
      <c r="EQ348" s="105"/>
      <c r="ER348" s="105"/>
      <c r="ES348" s="105"/>
      <c r="ET348" s="105"/>
      <c r="EU348" s="105"/>
      <c r="EV348" s="105"/>
      <c r="EW348" s="105"/>
      <c r="EX348" s="105"/>
      <c r="EY348" s="105"/>
      <c r="EZ348" s="105"/>
      <c r="FA348" s="105"/>
      <c r="FB348" s="105"/>
      <c r="FC348" s="105"/>
      <c r="FD348" s="105"/>
      <c r="FE348" s="105"/>
      <c r="FF348" s="105"/>
      <c r="FG348" s="105"/>
      <c r="FH348" s="105"/>
      <c r="FI348" s="105"/>
      <c r="FJ348" s="105"/>
      <c r="FK348" s="105"/>
      <c r="FL348" s="105"/>
    </row>
    <row r="349" spans="11:168">
      <c r="K349" s="105"/>
      <c r="L349" s="105"/>
      <c r="M349" s="105"/>
      <c r="N349" s="105"/>
      <c r="O349" s="105"/>
      <c r="P349" s="105"/>
      <c r="Q349" s="105"/>
      <c r="R349" s="105"/>
      <c r="S349" s="105"/>
      <c r="T349" s="105"/>
      <c r="U349" s="105"/>
      <c r="V349" s="105"/>
      <c r="W349" s="105"/>
      <c r="X349" s="105"/>
      <c r="Y349" s="105"/>
      <c r="Z349" s="105"/>
      <c r="AA349" s="105"/>
      <c r="AB349" s="105"/>
      <c r="AC349" s="105"/>
      <c r="AD349" s="105"/>
      <c r="AE349" s="105"/>
      <c r="AF349" s="105"/>
      <c r="AG349" s="105"/>
      <c r="AH349" s="105"/>
      <c r="AI349" s="105"/>
      <c r="AJ349" s="105"/>
      <c r="AK349" s="105"/>
      <c r="AL349" s="105"/>
      <c r="AM349" s="105"/>
      <c r="AN349" s="105"/>
      <c r="AO349" s="105"/>
      <c r="AP349" s="105"/>
      <c r="AQ349" s="105"/>
      <c r="AR349" s="105"/>
      <c r="AS349" s="105"/>
      <c r="AT349" s="105"/>
      <c r="AU349" s="105"/>
      <c r="AV349" s="105"/>
      <c r="AW349" s="105"/>
      <c r="AX349" s="105"/>
      <c r="AY349" s="105"/>
      <c r="AZ349" s="105"/>
      <c r="BA349" s="105"/>
      <c r="BB349" s="105"/>
      <c r="BC349" s="105"/>
      <c r="BD349" s="105"/>
      <c r="BE349" s="105"/>
      <c r="BF349" s="105"/>
      <c r="BG349" s="105"/>
      <c r="BH349" s="105"/>
      <c r="BI349" s="105"/>
      <c r="BJ349" s="105"/>
      <c r="BK349" s="105"/>
      <c r="BL349" s="105"/>
      <c r="BM349" s="105"/>
      <c r="BN349" s="105"/>
      <c r="BO349" s="105"/>
      <c r="BP349" s="105"/>
      <c r="BQ349" s="105"/>
      <c r="BR349" s="105"/>
      <c r="BS349" s="105"/>
      <c r="BT349" s="105"/>
      <c r="BU349" s="105"/>
      <c r="BV349" s="105"/>
      <c r="BW349" s="105"/>
      <c r="BX349" s="105"/>
      <c r="BY349" s="105"/>
      <c r="BZ349" s="105"/>
      <c r="CA349" s="105"/>
      <c r="CB349" s="105"/>
      <c r="CC349" s="105"/>
      <c r="CD349" s="105"/>
      <c r="CE349" s="105"/>
      <c r="CF349" s="105"/>
      <c r="CG349" s="105"/>
      <c r="CH349" s="105"/>
      <c r="CI349" s="105"/>
      <c r="CJ349" s="105"/>
      <c r="CK349" s="105"/>
      <c r="CL349" s="105"/>
      <c r="CM349" s="105"/>
      <c r="CN349" s="105"/>
      <c r="CO349" s="105"/>
      <c r="CP349" s="105"/>
      <c r="CQ349" s="105"/>
      <c r="CR349" s="105"/>
      <c r="CS349" s="105"/>
      <c r="CT349" s="105"/>
      <c r="CU349" s="105"/>
      <c r="CV349" s="105"/>
      <c r="CW349" s="105"/>
      <c r="CX349" s="105"/>
      <c r="CY349" s="105"/>
      <c r="CZ349" s="105"/>
      <c r="DA349" s="105"/>
      <c r="DB349" s="105"/>
      <c r="DC349" s="105"/>
      <c r="DD349" s="105"/>
      <c r="DE349" s="105"/>
      <c r="DF349" s="105"/>
      <c r="DG349" s="105"/>
      <c r="DH349" s="105"/>
      <c r="DI349" s="105"/>
      <c r="DJ349" s="105"/>
      <c r="DK349" s="105"/>
      <c r="DL349" s="105"/>
      <c r="DM349" s="105"/>
      <c r="DN349" s="105"/>
      <c r="DO349" s="105"/>
      <c r="DP349" s="105"/>
      <c r="DQ349" s="105"/>
      <c r="DR349" s="105"/>
      <c r="DS349" s="105"/>
      <c r="DT349" s="105"/>
      <c r="DU349" s="105"/>
      <c r="DV349" s="105"/>
      <c r="DW349" s="105"/>
      <c r="DX349" s="105"/>
      <c r="DY349" s="105"/>
      <c r="DZ349" s="105"/>
      <c r="EA349" s="105"/>
      <c r="EB349" s="105"/>
      <c r="EC349" s="105"/>
      <c r="ED349" s="105"/>
      <c r="EE349" s="105"/>
      <c r="EF349" s="105"/>
      <c r="EG349" s="105"/>
      <c r="EH349" s="105"/>
      <c r="EI349" s="105"/>
      <c r="EJ349" s="105"/>
      <c r="EK349" s="105"/>
      <c r="EL349" s="105"/>
      <c r="EM349" s="105"/>
      <c r="EN349" s="105"/>
      <c r="EO349" s="105"/>
      <c r="EP349" s="105"/>
      <c r="EQ349" s="105"/>
      <c r="ER349" s="105"/>
      <c r="ES349" s="105"/>
      <c r="ET349" s="105"/>
      <c r="EU349" s="105"/>
      <c r="EV349" s="105"/>
      <c r="EW349" s="105"/>
      <c r="EX349" s="105"/>
      <c r="EY349" s="105"/>
      <c r="EZ349" s="105"/>
      <c r="FA349" s="105"/>
      <c r="FB349" s="105"/>
      <c r="FC349" s="105"/>
      <c r="FD349" s="105"/>
      <c r="FE349" s="105"/>
      <c r="FF349" s="105"/>
      <c r="FG349" s="105"/>
      <c r="FH349" s="105"/>
      <c r="FI349" s="105"/>
      <c r="FJ349" s="105"/>
      <c r="FK349" s="105"/>
      <c r="FL349" s="105"/>
    </row>
    <row r="350" spans="11:168">
      <c r="K350" s="105"/>
      <c r="L350" s="105"/>
      <c r="M350" s="105"/>
      <c r="N350" s="105"/>
      <c r="O350" s="105"/>
      <c r="P350" s="105"/>
      <c r="Q350" s="105"/>
      <c r="R350" s="105"/>
      <c r="S350" s="105"/>
      <c r="T350" s="105"/>
      <c r="U350" s="105"/>
      <c r="V350" s="105"/>
      <c r="W350" s="105"/>
      <c r="X350" s="105"/>
      <c r="Y350" s="105"/>
      <c r="Z350" s="105"/>
      <c r="AA350" s="105"/>
      <c r="AB350" s="105"/>
      <c r="AC350" s="105"/>
      <c r="AD350" s="105"/>
      <c r="AE350" s="105"/>
      <c r="AF350" s="105"/>
      <c r="AG350" s="105"/>
      <c r="AH350" s="105"/>
      <c r="AI350" s="105"/>
      <c r="AJ350" s="105"/>
      <c r="AK350" s="105"/>
      <c r="AL350" s="105"/>
      <c r="AM350" s="105"/>
      <c r="AN350" s="105"/>
      <c r="AO350" s="105"/>
      <c r="AP350" s="105"/>
      <c r="AQ350" s="105"/>
      <c r="AR350" s="105"/>
      <c r="AS350" s="105"/>
      <c r="AT350" s="105"/>
      <c r="AU350" s="105"/>
      <c r="AV350" s="105"/>
      <c r="AW350" s="105"/>
      <c r="AX350" s="105"/>
      <c r="AY350" s="105"/>
      <c r="AZ350" s="105"/>
      <c r="BA350" s="105"/>
      <c r="BB350" s="105"/>
      <c r="BC350" s="105"/>
      <c r="BD350" s="105"/>
      <c r="BE350" s="105"/>
      <c r="BF350" s="105"/>
      <c r="BG350" s="105"/>
      <c r="BH350" s="105"/>
      <c r="BI350" s="105"/>
      <c r="BJ350" s="105"/>
      <c r="BK350" s="105"/>
      <c r="BL350" s="105"/>
      <c r="BM350" s="105"/>
      <c r="BN350" s="105"/>
      <c r="BO350" s="105"/>
      <c r="BP350" s="105"/>
      <c r="BQ350" s="105"/>
      <c r="BR350" s="105"/>
      <c r="BS350" s="105"/>
      <c r="BT350" s="105"/>
      <c r="BU350" s="105"/>
      <c r="BV350" s="105"/>
      <c r="BW350" s="105"/>
      <c r="BX350" s="105"/>
      <c r="BY350" s="105"/>
      <c r="BZ350" s="105"/>
      <c r="CA350" s="105"/>
      <c r="CB350" s="105"/>
      <c r="CC350" s="105"/>
      <c r="CD350" s="105"/>
      <c r="CE350" s="105"/>
      <c r="CF350" s="105"/>
      <c r="CG350" s="105"/>
      <c r="CH350" s="105"/>
      <c r="CI350" s="105"/>
      <c r="CJ350" s="105"/>
      <c r="CK350" s="105"/>
      <c r="CL350" s="105"/>
      <c r="CM350" s="105"/>
      <c r="CN350" s="105"/>
      <c r="CO350" s="105"/>
      <c r="CP350" s="105"/>
      <c r="CQ350" s="105"/>
      <c r="CR350" s="105"/>
      <c r="CS350" s="105"/>
      <c r="CT350" s="105"/>
      <c r="CU350" s="105"/>
      <c r="CV350" s="105"/>
      <c r="CW350" s="105"/>
      <c r="CX350" s="105"/>
      <c r="CY350" s="105"/>
      <c r="CZ350" s="105"/>
      <c r="DA350" s="105"/>
      <c r="DB350" s="105"/>
      <c r="DC350" s="105"/>
      <c r="DD350" s="105"/>
      <c r="DE350" s="105"/>
      <c r="DF350" s="105"/>
      <c r="DG350" s="105"/>
      <c r="DH350" s="105"/>
      <c r="DI350" s="105"/>
      <c r="DJ350" s="105"/>
      <c r="DK350" s="105"/>
      <c r="DL350" s="105"/>
      <c r="DM350" s="105"/>
      <c r="DN350" s="105"/>
      <c r="DO350" s="105"/>
      <c r="DP350" s="105"/>
      <c r="DQ350" s="105"/>
      <c r="DR350" s="105"/>
      <c r="DS350" s="105"/>
      <c r="DT350" s="105"/>
      <c r="DU350" s="105"/>
      <c r="DV350" s="105"/>
      <c r="DW350" s="105"/>
      <c r="DX350" s="105"/>
      <c r="DY350" s="105"/>
      <c r="DZ350" s="105"/>
      <c r="EA350" s="105"/>
      <c r="EB350" s="105"/>
      <c r="EC350" s="105"/>
      <c r="ED350" s="105"/>
      <c r="EE350" s="105"/>
      <c r="EF350" s="105"/>
      <c r="EG350" s="105"/>
      <c r="EH350" s="105"/>
      <c r="EI350" s="105"/>
      <c r="EJ350" s="105"/>
      <c r="EK350" s="105"/>
      <c r="EL350" s="105"/>
      <c r="EM350" s="105"/>
      <c r="EN350" s="105"/>
      <c r="EO350" s="105"/>
      <c r="EP350" s="105"/>
      <c r="EQ350" s="105"/>
      <c r="ER350" s="105"/>
      <c r="ES350" s="105"/>
      <c r="ET350" s="105"/>
      <c r="EU350" s="105"/>
      <c r="EV350" s="105"/>
      <c r="EW350" s="105"/>
      <c r="EX350" s="105"/>
      <c r="EY350" s="105"/>
      <c r="EZ350" s="105"/>
      <c r="FA350" s="105"/>
      <c r="FB350" s="105"/>
      <c r="FC350" s="105"/>
      <c r="FD350" s="105"/>
      <c r="FE350" s="105"/>
      <c r="FF350" s="105"/>
      <c r="FG350" s="105"/>
      <c r="FH350" s="105"/>
      <c r="FI350" s="105"/>
      <c r="FJ350" s="105"/>
      <c r="FK350" s="105"/>
      <c r="FL350" s="105"/>
    </row>
    <row r="351" spans="11:168">
      <c r="K351" s="105"/>
      <c r="L351" s="105"/>
      <c r="M351" s="105"/>
      <c r="N351" s="105"/>
      <c r="O351" s="105"/>
      <c r="P351" s="105"/>
      <c r="Q351" s="105"/>
      <c r="R351" s="105"/>
      <c r="S351" s="105"/>
      <c r="T351" s="105"/>
      <c r="U351" s="105"/>
      <c r="V351" s="105"/>
      <c r="W351" s="105"/>
      <c r="X351" s="105"/>
      <c r="Y351" s="105"/>
      <c r="Z351" s="105"/>
      <c r="AA351" s="105"/>
      <c r="AB351" s="105"/>
      <c r="AC351" s="105"/>
      <c r="AD351" s="105"/>
      <c r="AE351" s="105"/>
      <c r="AF351" s="105"/>
      <c r="AG351" s="105"/>
      <c r="AH351" s="105"/>
      <c r="AI351" s="105"/>
      <c r="AJ351" s="105"/>
      <c r="AK351" s="105"/>
      <c r="AL351" s="105"/>
      <c r="AM351" s="105"/>
      <c r="AN351" s="105"/>
      <c r="AO351" s="105"/>
      <c r="AP351" s="105"/>
      <c r="AQ351" s="105"/>
      <c r="AR351" s="105"/>
      <c r="AS351" s="105"/>
      <c r="AT351" s="105"/>
      <c r="AU351" s="105"/>
      <c r="AV351" s="105"/>
      <c r="AW351" s="105"/>
      <c r="AX351" s="105"/>
      <c r="AY351" s="105"/>
      <c r="AZ351" s="105"/>
      <c r="BA351" s="105"/>
      <c r="BB351" s="105"/>
      <c r="BC351" s="105"/>
      <c r="BD351" s="105"/>
      <c r="BE351" s="105"/>
      <c r="BF351" s="105"/>
      <c r="BG351" s="105"/>
      <c r="BH351" s="105"/>
      <c r="BI351" s="105"/>
      <c r="BJ351" s="105"/>
      <c r="BK351" s="105"/>
      <c r="BL351" s="105"/>
      <c r="BM351" s="105"/>
      <c r="BN351" s="105"/>
      <c r="BO351" s="105"/>
      <c r="BP351" s="105"/>
      <c r="BQ351" s="105"/>
      <c r="BR351" s="105"/>
      <c r="BS351" s="105"/>
      <c r="BT351" s="105"/>
      <c r="BU351" s="105"/>
      <c r="BV351" s="105"/>
      <c r="BW351" s="105"/>
      <c r="BX351" s="105"/>
      <c r="BY351" s="105"/>
      <c r="BZ351" s="105"/>
      <c r="CA351" s="105"/>
      <c r="CB351" s="105"/>
      <c r="CC351" s="105"/>
      <c r="CD351" s="105"/>
      <c r="CE351" s="105"/>
      <c r="CF351" s="105"/>
      <c r="CG351" s="105"/>
      <c r="CH351" s="105"/>
      <c r="CI351" s="105"/>
      <c r="CJ351" s="105"/>
      <c r="CK351" s="105"/>
      <c r="CL351" s="105"/>
      <c r="CM351" s="105"/>
      <c r="CN351" s="105"/>
      <c r="CO351" s="105"/>
      <c r="CP351" s="105"/>
      <c r="CQ351" s="105"/>
      <c r="CR351" s="105"/>
      <c r="CS351" s="105"/>
      <c r="CT351" s="105"/>
      <c r="CU351" s="105"/>
      <c r="CV351" s="105"/>
      <c r="CW351" s="105"/>
      <c r="CX351" s="105"/>
      <c r="CY351" s="105"/>
      <c r="CZ351" s="105"/>
      <c r="DA351" s="105"/>
      <c r="DB351" s="105"/>
      <c r="DC351" s="105"/>
      <c r="DD351" s="105"/>
      <c r="DE351" s="105"/>
      <c r="DF351" s="105"/>
      <c r="DG351" s="105"/>
      <c r="DH351" s="105"/>
      <c r="DI351" s="105"/>
      <c r="DJ351" s="105"/>
      <c r="DK351" s="105"/>
      <c r="DL351" s="105"/>
      <c r="DM351" s="105"/>
      <c r="DN351" s="105"/>
      <c r="DO351" s="105"/>
      <c r="DP351" s="105"/>
      <c r="DQ351" s="105"/>
      <c r="DR351" s="105"/>
      <c r="DS351" s="105"/>
      <c r="DT351" s="105"/>
      <c r="DU351" s="105"/>
      <c r="DV351" s="105"/>
      <c r="DW351" s="105"/>
      <c r="DX351" s="105"/>
      <c r="DY351" s="105"/>
      <c r="DZ351" s="105"/>
      <c r="EA351" s="105"/>
      <c r="EB351" s="105"/>
      <c r="EC351" s="105"/>
      <c r="ED351" s="105"/>
      <c r="EE351" s="105"/>
      <c r="EF351" s="105"/>
      <c r="EG351" s="105"/>
      <c r="EH351" s="105"/>
      <c r="EI351" s="105"/>
      <c r="EJ351" s="105"/>
      <c r="EK351" s="105"/>
      <c r="EL351" s="105"/>
      <c r="EM351" s="105"/>
      <c r="EN351" s="105"/>
      <c r="EO351" s="105"/>
      <c r="EP351" s="105"/>
      <c r="EQ351" s="105"/>
      <c r="ER351" s="105"/>
      <c r="ES351" s="105"/>
      <c r="ET351" s="105"/>
      <c r="EU351" s="105"/>
      <c r="EV351" s="105"/>
      <c r="EW351" s="105"/>
      <c r="EX351" s="105"/>
      <c r="EY351" s="105"/>
      <c r="EZ351" s="105"/>
      <c r="FA351" s="105"/>
      <c r="FB351" s="105"/>
      <c r="FC351" s="105"/>
      <c r="FD351" s="105"/>
      <c r="FE351" s="105"/>
      <c r="FF351" s="105"/>
      <c r="FG351" s="105"/>
      <c r="FH351" s="105"/>
      <c r="FI351" s="105"/>
      <c r="FJ351" s="105"/>
      <c r="FK351" s="105"/>
      <c r="FL351" s="105"/>
    </row>
    <row r="352" spans="11:168">
      <c r="K352" s="105"/>
      <c r="L352" s="105"/>
      <c r="M352" s="105"/>
      <c r="N352" s="105"/>
      <c r="O352" s="105"/>
      <c r="P352" s="105"/>
      <c r="Q352" s="105"/>
      <c r="R352" s="105"/>
      <c r="S352" s="105"/>
      <c r="T352" s="105"/>
      <c r="U352" s="105"/>
      <c r="V352" s="105"/>
      <c r="W352" s="105"/>
      <c r="X352" s="105"/>
      <c r="Y352" s="105"/>
      <c r="Z352" s="105"/>
      <c r="AA352" s="105"/>
      <c r="AB352" s="105"/>
      <c r="AC352" s="105"/>
      <c r="AD352" s="105"/>
      <c r="AE352" s="105"/>
      <c r="AF352" s="105"/>
      <c r="AG352" s="105"/>
      <c r="AH352" s="105"/>
      <c r="AI352" s="105"/>
      <c r="AJ352" s="105"/>
      <c r="AK352" s="105"/>
      <c r="AL352" s="105"/>
      <c r="AM352" s="105"/>
      <c r="AN352" s="105"/>
      <c r="AO352" s="105"/>
      <c r="AP352" s="105"/>
      <c r="AQ352" s="105"/>
      <c r="AR352" s="105"/>
      <c r="AS352" s="105"/>
      <c r="AT352" s="105"/>
      <c r="AU352" s="105"/>
      <c r="AV352" s="105"/>
      <c r="AW352" s="105"/>
      <c r="AX352" s="105"/>
      <c r="AY352" s="105"/>
      <c r="AZ352" s="105"/>
      <c r="BA352" s="105"/>
      <c r="BB352" s="105"/>
      <c r="BC352" s="105"/>
      <c r="BD352" s="105"/>
      <c r="BE352" s="105"/>
      <c r="BF352" s="105"/>
      <c r="BG352" s="105"/>
      <c r="BH352" s="105"/>
      <c r="BI352" s="105"/>
      <c r="BJ352" s="105"/>
      <c r="BK352" s="105"/>
      <c r="BL352" s="105"/>
      <c r="BM352" s="105"/>
      <c r="BN352" s="105"/>
      <c r="BO352" s="105"/>
      <c r="BP352" s="105"/>
      <c r="BQ352" s="105"/>
      <c r="BR352" s="105"/>
      <c r="BS352" s="105"/>
      <c r="BT352" s="105"/>
      <c r="BU352" s="105"/>
      <c r="BV352" s="105"/>
      <c r="BW352" s="105"/>
      <c r="BX352" s="105"/>
      <c r="BY352" s="105"/>
      <c r="BZ352" s="105"/>
      <c r="CA352" s="105"/>
      <c r="CB352" s="105"/>
      <c r="CC352" s="105"/>
      <c r="CD352" s="105"/>
      <c r="CE352" s="105"/>
      <c r="CF352" s="105"/>
      <c r="CG352" s="105"/>
      <c r="CH352" s="105"/>
      <c r="CI352" s="105"/>
      <c r="CJ352" s="105"/>
      <c r="CK352" s="105"/>
      <c r="CL352" s="105"/>
      <c r="CM352" s="105"/>
      <c r="CN352" s="105"/>
      <c r="CO352" s="105"/>
      <c r="CP352" s="105"/>
      <c r="CQ352" s="105"/>
      <c r="CR352" s="105"/>
      <c r="CS352" s="105"/>
      <c r="CT352" s="105"/>
      <c r="CU352" s="105"/>
      <c r="CV352" s="105"/>
      <c r="CW352" s="105"/>
      <c r="CX352" s="105"/>
      <c r="CY352" s="105"/>
      <c r="CZ352" s="105"/>
      <c r="DA352" s="105"/>
      <c r="DB352" s="105"/>
      <c r="DC352" s="105"/>
      <c r="DD352" s="105"/>
      <c r="DE352" s="105"/>
      <c r="DF352" s="105"/>
      <c r="DG352" s="105"/>
      <c r="DH352" s="105"/>
      <c r="DI352" s="105"/>
      <c r="DJ352" s="105"/>
      <c r="DK352" s="105"/>
      <c r="DL352" s="105"/>
      <c r="DM352" s="105"/>
      <c r="DN352" s="105"/>
      <c r="DO352" s="105"/>
      <c r="DP352" s="105"/>
      <c r="DQ352" s="105"/>
      <c r="DR352" s="105"/>
      <c r="DS352" s="105"/>
      <c r="DT352" s="105"/>
      <c r="DU352" s="105"/>
      <c r="DV352" s="105"/>
      <c r="DW352" s="105"/>
      <c r="DX352" s="105"/>
      <c r="DY352" s="105"/>
      <c r="DZ352" s="105"/>
      <c r="EA352" s="105"/>
      <c r="EB352" s="105"/>
      <c r="EC352" s="105"/>
      <c r="ED352" s="105"/>
      <c r="EE352" s="105"/>
      <c r="EF352" s="105"/>
      <c r="EG352" s="105"/>
      <c r="EH352" s="105"/>
      <c r="EI352" s="105"/>
      <c r="EJ352" s="105"/>
      <c r="EK352" s="105"/>
      <c r="EL352" s="105"/>
      <c r="EM352" s="105"/>
      <c r="EN352" s="105"/>
      <c r="EO352" s="105"/>
      <c r="EP352" s="105"/>
      <c r="EQ352" s="105"/>
      <c r="ER352" s="105"/>
      <c r="ES352" s="105"/>
      <c r="ET352" s="105"/>
      <c r="EU352" s="105"/>
      <c r="EV352" s="105"/>
      <c r="EW352" s="105"/>
      <c r="EX352" s="105"/>
      <c r="EY352" s="105"/>
      <c r="EZ352" s="105"/>
      <c r="FA352" s="105"/>
      <c r="FB352" s="105"/>
      <c r="FC352" s="105"/>
      <c r="FD352" s="105"/>
      <c r="FE352" s="105"/>
      <c r="FF352" s="105"/>
      <c r="FG352" s="105"/>
      <c r="FH352" s="105"/>
      <c r="FI352" s="105"/>
      <c r="FJ352" s="105"/>
      <c r="FK352" s="105"/>
      <c r="FL352" s="105"/>
    </row>
    <row r="353" spans="11:168">
      <c r="K353" s="105"/>
      <c r="L353" s="105"/>
      <c r="M353" s="105"/>
      <c r="N353" s="105"/>
      <c r="O353" s="105"/>
      <c r="P353" s="105"/>
      <c r="Q353" s="105"/>
      <c r="R353" s="105"/>
      <c r="S353" s="105"/>
      <c r="T353" s="105"/>
      <c r="U353" s="105"/>
      <c r="V353" s="105"/>
      <c r="W353" s="105"/>
      <c r="X353" s="105"/>
      <c r="Y353" s="105"/>
      <c r="Z353" s="105"/>
      <c r="AA353" s="105"/>
      <c r="AB353" s="105"/>
      <c r="AC353" s="105"/>
      <c r="AD353" s="105"/>
      <c r="AE353" s="105"/>
      <c r="AF353" s="105"/>
      <c r="AG353" s="105"/>
      <c r="AH353" s="105"/>
      <c r="AI353" s="105"/>
      <c r="AJ353" s="105"/>
      <c r="AK353" s="105"/>
      <c r="AL353" s="105"/>
      <c r="AM353" s="105"/>
      <c r="AN353" s="105"/>
      <c r="AO353" s="105"/>
      <c r="AP353" s="105"/>
      <c r="AQ353" s="105"/>
      <c r="AR353" s="105"/>
      <c r="AS353" s="105"/>
      <c r="AT353" s="105"/>
      <c r="AU353" s="105"/>
      <c r="AV353" s="105"/>
      <c r="AW353" s="105"/>
      <c r="AX353" s="105"/>
      <c r="AY353" s="105"/>
      <c r="AZ353" s="105"/>
      <c r="BA353" s="105"/>
      <c r="BB353" s="105"/>
      <c r="BC353" s="105"/>
      <c r="BD353" s="105"/>
      <c r="BE353" s="105"/>
      <c r="BF353" s="105"/>
      <c r="BG353" s="105"/>
      <c r="BH353" s="105"/>
      <c r="BI353" s="105"/>
      <c r="BJ353" s="105"/>
      <c r="BK353" s="105"/>
      <c r="BL353" s="105"/>
      <c r="BM353" s="105"/>
      <c r="BN353" s="105"/>
      <c r="BO353" s="105"/>
      <c r="BP353" s="105"/>
      <c r="BQ353" s="105"/>
      <c r="BR353" s="105"/>
      <c r="BS353" s="105"/>
      <c r="BT353" s="105"/>
      <c r="BU353" s="105"/>
      <c r="BV353" s="105"/>
      <c r="BW353" s="105"/>
      <c r="BX353" s="105"/>
      <c r="BY353" s="105"/>
      <c r="BZ353" s="105"/>
      <c r="CA353" s="105"/>
      <c r="CB353" s="105"/>
      <c r="CC353" s="105"/>
      <c r="CD353" s="105"/>
      <c r="CE353" s="105"/>
      <c r="CF353" s="105"/>
      <c r="CG353" s="105"/>
      <c r="CH353" s="105"/>
      <c r="CI353" s="105"/>
      <c r="CJ353" s="105"/>
      <c r="CK353" s="105"/>
      <c r="CL353" s="105"/>
      <c r="CM353" s="105"/>
      <c r="CN353" s="105"/>
      <c r="CO353" s="105"/>
      <c r="CP353" s="105"/>
      <c r="CQ353" s="105"/>
      <c r="CR353" s="105"/>
      <c r="CS353" s="105"/>
      <c r="CT353" s="105"/>
      <c r="CU353" s="105"/>
      <c r="CV353" s="105"/>
      <c r="CW353" s="105"/>
      <c r="CX353" s="105"/>
      <c r="CY353" s="105"/>
      <c r="CZ353" s="105"/>
      <c r="DA353" s="105"/>
      <c r="DB353" s="105"/>
      <c r="DC353" s="105"/>
      <c r="DD353" s="105"/>
      <c r="DE353" s="105"/>
      <c r="DF353" s="105"/>
      <c r="DG353" s="105"/>
      <c r="DH353" s="105"/>
      <c r="DI353" s="105"/>
      <c r="DJ353" s="105"/>
      <c r="DK353" s="105"/>
      <c r="DL353" s="105"/>
      <c r="DM353" s="105"/>
      <c r="DN353" s="105"/>
      <c r="DO353" s="105"/>
      <c r="DP353" s="105"/>
      <c r="DQ353" s="105"/>
      <c r="DR353" s="105"/>
      <c r="DS353" s="105"/>
      <c r="DT353" s="105"/>
      <c r="DU353" s="105"/>
      <c r="DV353" s="105"/>
      <c r="DW353" s="105"/>
      <c r="DX353" s="105"/>
      <c r="DY353" s="105"/>
      <c r="DZ353" s="105"/>
      <c r="EA353" s="105"/>
      <c r="EB353" s="105"/>
      <c r="EC353" s="105"/>
      <c r="ED353" s="105"/>
      <c r="EE353" s="105"/>
      <c r="EF353" s="105"/>
      <c r="EG353" s="105"/>
      <c r="EH353" s="105"/>
      <c r="EI353" s="105"/>
      <c r="EJ353" s="105"/>
      <c r="EK353" s="105"/>
      <c r="EL353" s="105"/>
      <c r="EM353" s="105"/>
      <c r="EN353" s="105"/>
      <c r="EO353" s="105"/>
      <c r="EP353" s="105"/>
      <c r="EQ353" s="105"/>
      <c r="ER353" s="105"/>
      <c r="ES353" s="105"/>
      <c r="ET353" s="105"/>
      <c r="EU353" s="105"/>
      <c r="EV353" s="105"/>
      <c r="EW353" s="105"/>
      <c r="EX353" s="105"/>
      <c r="EY353" s="105"/>
      <c r="EZ353" s="105"/>
      <c r="FA353" s="105"/>
      <c r="FB353" s="105"/>
      <c r="FC353" s="105"/>
      <c r="FD353" s="105"/>
      <c r="FE353" s="105"/>
      <c r="FF353" s="105"/>
      <c r="FG353" s="105"/>
      <c r="FH353" s="105"/>
      <c r="FI353" s="105"/>
      <c r="FJ353" s="105"/>
      <c r="FK353" s="105"/>
      <c r="FL353" s="105"/>
    </row>
    <row r="354" spans="11:168">
      <c r="K354" s="105"/>
      <c r="L354" s="105"/>
      <c r="M354" s="105"/>
      <c r="N354" s="105"/>
      <c r="O354" s="105"/>
      <c r="P354" s="105"/>
      <c r="Q354" s="105"/>
      <c r="R354" s="105"/>
      <c r="S354" s="105"/>
      <c r="T354" s="105"/>
      <c r="U354" s="105"/>
      <c r="V354" s="105"/>
      <c r="W354" s="105"/>
      <c r="X354" s="105"/>
      <c r="Y354" s="105"/>
      <c r="Z354" s="105"/>
      <c r="AA354" s="105"/>
      <c r="AB354" s="105"/>
      <c r="AC354" s="105"/>
      <c r="AD354" s="105"/>
      <c r="AE354" s="105"/>
      <c r="AF354" s="105"/>
      <c r="AG354" s="105"/>
      <c r="AH354" s="105"/>
      <c r="AI354" s="105"/>
      <c r="AJ354" s="105"/>
      <c r="AK354" s="105"/>
      <c r="AL354" s="105"/>
      <c r="AM354" s="105"/>
      <c r="AN354" s="105"/>
      <c r="AO354" s="105"/>
      <c r="AP354" s="105"/>
      <c r="AQ354" s="105"/>
      <c r="AR354" s="105"/>
      <c r="AS354" s="105"/>
      <c r="AT354" s="105"/>
      <c r="AU354" s="105"/>
      <c r="AV354" s="105"/>
      <c r="AW354" s="105"/>
      <c r="AX354" s="105"/>
      <c r="AY354" s="105"/>
      <c r="AZ354" s="105"/>
      <c r="BA354" s="105"/>
      <c r="BB354" s="105"/>
      <c r="BC354" s="105"/>
      <c r="BD354" s="105"/>
      <c r="BE354" s="105"/>
      <c r="BF354" s="105"/>
      <c r="BG354" s="105"/>
      <c r="BH354" s="105"/>
      <c r="BI354" s="105"/>
      <c r="BJ354" s="105"/>
      <c r="BK354" s="105"/>
      <c r="BL354" s="105"/>
      <c r="BM354" s="105"/>
      <c r="BN354" s="105"/>
      <c r="BO354" s="105"/>
      <c r="BP354" s="105"/>
      <c r="BQ354" s="105"/>
      <c r="BR354" s="105"/>
      <c r="BS354" s="105"/>
      <c r="BT354" s="105"/>
      <c r="BU354" s="105"/>
      <c r="BV354" s="105"/>
      <c r="BW354" s="105"/>
      <c r="BX354" s="105"/>
      <c r="BY354" s="105"/>
      <c r="BZ354" s="105"/>
      <c r="CA354" s="105"/>
      <c r="CB354" s="105"/>
      <c r="CC354" s="105"/>
      <c r="CD354" s="105"/>
      <c r="CE354" s="105"/>
      <c r="CF354" s="105"/>
      <c r="CG354" s="105"/>
      <c r="CH354" s="105"/>
      <c r="CI354" s="105"/>
      <c r="CJ354" s="105"/>
      <c r="CK354" s="105"/>
      <c r="CL354" s="105"/>
      <c r="CM354" s="105"/>
      <c r="CN354" s="105"/>
      <c r="CO354" s="105"/>
      <c r="CP354" s="105"/>
      <c r="CQ354" s="105"/>
      <c r="CR354" s="105"/>
      <c r="CS354" s="105"/>
      <c r="CT354" s="105"/>
      <c r="CU354" s="105"/>
      <c r="CV354" s="105"/>
      <c r="CW354" s="105"/>
      <c r="CX354" s="105"/>
      <c r="CY354" s="105"/>
      <c r="CZ354" s="105"/>
      <c r="DA354" s="105"/>
      <c r="DB354" s="105"/>
      <c r="DC354" s="105"/>
      <c r="DD354" s="105"/>
      <c r="DE354" s="105"/>
      <c r="DF354" s="105"/>
      <c r="DG354" s="105"/>
      <c r="DH354" s="105"/>
      <c r="DI354" s="105"/>
      <c r="DJ354" s="105"/>
      <c r="DK354" s="105"/>
      <c r="DL354" s="105"/>
      <c r="DM354" s="105"/>
      <c r="DN354" s="105"/>
      <c r="DO354" s="105"/>
      <c r="DP354" s="105"/>
      <c r="DQ354" s="105"/>
      <c r="DR354" s="105"/>
      <c r="DS354" s="105"/>
      <c r="DT354" s="105"/>
      <c r="DU354" s="105"/>
      <c r="DV354" s="105"/>
      <c r="DW354" s="105"/>
      <c r="DX354" s="105"/>
      <c r="DY354" s="105"/>
      <c r="DZ354" s="105"/>
      <c r="EA354" s="105"/>
      <c r="EB354" s="105"/>
      <c r="EC354" s="105"/>
      <c r="ED354" s="105"/>
      <c r="EE354" s="105"/>
      <c r="EF354" s="105"/>
      <c r="EG354" s="105"/>
      <c r="EH354" s="105"/>
      <c r="EI354" s="105"/>
      <c r="EJ354" s="105"/>
      <c r="EK354" s="105"/>
      <c r="EL354" s="105"/>
      <c r="EM354" s="105"/>
      <c r="EN354" s="105"/>
      <c r="EO354" s="105"/>
      <c r="EP354" s="105"/>
      <c r="EQ354" s="105"/>
      <c r="ER354" s="105"/>
      <c r="ES354" s="105"/>
      <c r="ET354" s="105"/>
      <c r="EU354" s="105"/>
      <c r="EV354" s="105"/>
      <c r="EW354" s="105"/>
      <c r="EX354" s="105"/>
      <c r="EY354" s="105"/>
      <c r="EZ354" s="105"/>
      <c r="FA354" s="105"/>
      <c r="FB354" s="105"/>
      <c r="FC354" s="105"/>
      <c r="FD354" s="105"/>
      <c r="FE354" s="105"/>
      <c r="FF354" s="105"/>
      <c r="FG354" s="105"/>
      <c r="FH354" s="105"/>
      <c r="FI354" s="105"/>
      <c r="FJ354" s="105"/>
      <c r="FK354" s="105"/>
      <c r="FL354" s="105"/>
    </row>
    <row r="355" spans="11:168">
      <c r="K355" s="105"/>
      <c r="L355" s="105"/>
      <c r="M355" s="105"/>
      <c r="N355" s="105"/>
      <c r="O355" s="105"/>
      <c r="P355" s="105"/>
      <c r="Q355" s="105"/>
      <c r="R355" s="105"/>
      <c r="S355" s="105"/>
      <c r="T355" s="105"/>
      <c r="U355" s="105"/>
      <c r="V355" s="105"/>
      <c r="W355" s="105"/>
      <c r="X355" s="105"/>
      <c r="Y355" s="105"/>
      <c r="Z355" s="105"/>
      <c r="AA355" s="105"/>
      <c r="AB355" s="105"/>
      <c r="AC355" s="105"/>
      <c r="AD355" s="105"/>
      <c r="AE355" s="105"/>
      <c r="AF355" s="105"/>
      <c r="AG355" s="105"/>
      <c r="AH355" s="105"/>
      <c r="AI355" s="105"/>
      <c r="AJ355" s="105"/>
      <c r="AK355" s="105"/>
      <c r="AL355" s="105"/>
      <c r="AM355" s="105"/>
      <c r="AN355" s="105"/>
      <c r="AO355" s="105"/>
      <c r="AP355" s="105"/>
      <c r="AQ355" s="105"/>
      <c r="AR355" s="105"/>
      <c r="AS355" s="105"/>
      <c r="AT355" s="105"/>
      <c r="AU355" s="105"/>
      <c r="AV355" s="105"/>
      <c r="AW355" s="105"/>
      <c r="AX355" s="105"/>
      <c r="AY355" s="105"/>
      <c r="AZ355" s="105"/>
      <c r="BA355" s="105"/>
      <c r="BB355" s="105"/>
      <c r="BC355" s="105"/>
      <c r="BD355" s="105"/>
      <c r="BE355" s="105"/>
      <c r="BF355" s="105"/>
      <c r="BG355" s="105"/>
      <c r="BH355" s="105"/>
      <c r="BI355" s="105"/>
      <c r="BJ355" s="105"/>
      <c r="BK355" s="105"/>
      <c r="BL355" s="105"/>
      <c r="BM355" s="105"/>
      <c r="BN355" s="105"/>
      <c r="BO355" s="105"/>
      <c r="BP355" s="105"/>
      <c r="BQ355" s="105"/>
      <c r="BR355" s="105"/>
      <c r="BS355" s="105"/>
      <c r="BT355" s="105"/>
      <c r="BU355" s="105"/>
      <c r="BV355" s="105"/>
      <c r="BW355" s="105"/>
      <c r="BX355" s="105"/>
      <c r="BY355" s="105"/>
      <c r="BZ355" s="105"/>
      <c r="CA355" s="105"/>
      <c r="CB355" s="105"/>
      <c r="CC355" s="105"/>
      <c r="CD355" s="105"/>
      <c r="CE355" s="105"/>
      <c r="CF355" s="105"/>
      <c r="CG355" s="105"/>
      <c r="CH355" s="105"/>
      <c r="CI355" s="105"/>
      <c r="CJ355" s="105"/>
      <c r="CK355" s="105"/>
      <c r="CL355" s="105"/>
      <c r="CM355" s="105"/>
      <c r="CN355" s="105"/>
      <c r="CO355" s="105"/>
      <c r="CP355" s="105"/>
      <c r="CQ355" s="105"/>
      <c r="CR355" s="105"/>
      <c r="CS355" s="105"/>
      <c r="CT355" s="105"/>
      <c r="CU355" s="105"/>
      <c r="CV355" s="105"/>
      <c r="CW355" s="105"/>
      <c r="CX355" s="105"/>
      <c r="CY355" s="105"/>
      <c r="CZ355" s="105"/>
      <c r="DA355" s="105"/>
      <c r="DB355" s="105"/>
      <c r="DC355" s="105"/>
      <c r="DD355" s="105"/>
      <c r="DE355" s="105"/>
      <c r="DF355" s="105"/>
      <c r="DG355" s="105"/>
      <c r="DH355" s="105"/>
      <c r="DI355" s="105"/>
      <c r="DJ355" s="105"/>
      <c r="DK355" s="105"/>
      <c r="DL355" s="105"/>
      <c r="DM355" s="105"/>
      <c r="DN355" s="105"/>
      <c r="DO355" s="105"/>
      <c r="DP355" s="105"/>
      <c r="DQ355" s="105"/>
      <c r="DR355" s="105"/>
      <c r="DS355" s="105"/>
      <c r="DT355" s="105"/>
      <c r="DU355" s="105"/>
      <c r="DV355" s="105"/>
      <c r="DW355" s="105"/>
      <c r="DX355" s="105"/>
      <c r="DY355" s="105"/>
      <c r="DZ355" s="105"/>
      <c r="EA355" s="105"/>
      <c r="EB355" s="105"/>
      <c r="EC355" s="105"/>
      <c r="ED355" s="105"/>
      <c r="EE355" s="105"/>
      <c r="EF355" s="105"/>
      <c r="EG355" s="105"/>
      <c r="EH355" s="105"/>
      <c r="EI355" s="105"/>
      <c r="EJ355" s="105"/>
      <c r="EK355" s="105"/>
      <c r="EL355" s="105"/>
      <c r="EM355" s="105"/>
      <c r="EN355" s="105"/>
      <c r="EO355" s="105"/>
      <c r="EP355" s="105"/>
      <c r="EQ355" s="105"/>
      <c r="ER355" s="105"/>
      <c r="ES355" s="105"/>
      <c r="ET355" s="105"/>
      <c r="EU355" s="105"/>
      <c r="EV355" s="105"/>
      <c r="EW355" s="105"/>
      <c r="EX355" s="105"/>
      <c r="EY355" s="105"/>
      <c r="EZ355" s="105"/>
      <c r="FA355" s="105"/>
      <c r="FB355" s="105"/>
      <c r="FC355" s="105"/>
      <c r="FD355" s="105"/>
      <c r="FE355" s="105"/>
      <c r="FF355" s="105"/>
      <c r="FG355" s="105"/>
      <c r="FH355" s="105"/>
      <c r="FI355" s="105"/>
      <c r="FJ355" s="105"/>
      <c r="FK355" s="105"/>
      <c r="FL355" s="105"/>
    </row>
    <row r="356" spans="11:168">
      <c r="K356" s="105"/>
      <c r="L356" s="105"/>
      <c r="M356" s="105"/>
      <c r="N356" s="105"/>
      <c r="O356" s="105"/>
      <c r="P356" s="105"/>
      <c r="Q356" s="105"/>
      <c r="R356" s="105"/>
      <c r="S356" s="105"/>
      <c r="T356" s="105"/>
      <c r="U356" s="105"/>
      <c r="V356" s="105"/>
      <c r="W356" s="105"/>
      <c r="X356" s="105"/>
      <c r="Y356" s="105"/>
      <c r="Z356" s="105"/>
      <c r="AA356" s="105"/>
      <c r="AB356" s="105"/>
      <c r="AC356" s="105"/>
      <c r="AD356" s="105"/>
      <c r="AE356" s="105"/>
      <c r="AF356" s="105"/>
      <c r="AG356" s="105"/>
      <c r="AH356" s="105"/>
      <c r="AI356" s="105"/>
      <c r="AJ356" s="105"/>
      <c r="AK356" s="105"/>
      <c r="AL356" s="105"/>
      <c r="AM356" s="105"/>
      <c r="AN356" s="105"/>
      <c r="AO356" s="105"/>
      <c r="AP356" s="105"/>
      <c r="AQ356" s="105"/>
      <c r="AR356" s="105"/>
      <c r="AS356" s="105"/>
      <c r="AT356" s="105"/>
      <c r="AU356" s="105"/>
      <c r="AV356" s="105"/>
      <c r="AW356" s="105"/>
      <c r="AX356" s="105"/>
      <c r="AY356" s="105"/>
      <c r="AZ356" s="105"/>
      <c r="BA356" s="105"/>
      <c r="BB356" s="105"/>
      <c r="BC356" s="105"/>
      <c r="BD356" s="105"/>
      <c r="BE356" s="105"/>
      <c r="BF356" s="105"/>
      <c r="BG356" s="105"/>
      <c r="BH356" s="105"/>
      <c r="BI356" s="105"/>
      <c r="BJ356" s="105"/>
      <c r="BK356" s="105"/>
      <c r="BL356" s="105"/>
      <c r="BM356" s="105"/>
      <c r="BN356" s="105"/>
      <c r="BO356" s="105"/>
      <c r="BP356" s="105"/>
      <c r="BQ356" s="105"/>
      <c r="BR356" s="105"/>
      <c r="BS356" s="105"/>
      <c r="BT356" s="105"/>
      <c r="BU356" s="105"/>
      <c r="BV356" s="105"/>
      <c r="BW356" s="105"/>
      <c r="BX356" s="105"/>
      <c r="BY356" s="105"/>
      <c r="BZ356" s="105"/>
      <c r="CA356" s="105"/>
      <c r="CB356" s="105"/>
      <c r="CC356" s="105"/>
      <c r="CD356" s="105"/>
      <c r="CE356" s="105"/>
      <c r="CF356" s="105"/>
      <c r="CG356" s="105"/>
      <c r="CH356" s="105"/>
      <c r="CI356" s="105"/>
      <c r="CJ356" s="105"/>
      <c r="CK356" s="105"/>
      <c r="CL356" s="105"/>
      <c r="CM356" s="105"/>
      <c r="CN356" s="105"/>
      <c r="CO356" s="105"/>
      <c r="CP356" s="105"/>
      <c r="CQ356" s="105"/>
      <c r="CR356" s="105"/>
      <c r="CS356" s="105"/>
      <c r="CT356" s="105"/>
      <c r="CU356" s="105"/>
      <c r="CV356" s="105"/>
      <c r="CW356" s="105"/>
      <c r="CX356" s="105"/>
      <c r="CY356" s="105"/>
      <c r="CZ356" s="105"/>
      <c r="DA356" s="105"/>
      <c r="DB356" s="105"/>
      <c r="DC356" s="105"/>
      <c r="DD356" s="105"/>
      <c r="DE356" s="105"/>
      <c r="DF356" s="105"/>
      <c r="DG356" s="105"/>
      <c r="DH356" s="105"/>
      <c r="DI356" s="105"/>
      <c r="DJ356" s="105"/>
      <c r="DK356" s="105"/>
      <c r="DL356" s="105"/>
      <c r="DM356" s="105"/>
      <c r="DN356" s="105"/>
      <c r="DO356" s="105"/>
      <c r="DP356" s="105"/>
      <c r="DQ356" s="105"/>
      <c r="DR356" s="105"/>
      <c r="DS356" s="105"/>
      <c r="DT356" s="105"/>
      <c r="DU356" s="105"/>
      <c r="DV356" s="105"/>
      <c r="DW356" s="105"/>
      <c r="DX356" s="105"/>
      <c r="DY356" s="105"/>
      <c r="DZ356" s="105"/>
      <c r="EA356" s="105"/>
      <c r="EB356" s="105"/>
      <c r="EC356" s="105"/>
      <c r="ED356" s="105"/>
      <c r="EE356" s="105"/>
      <c r="EF356" s="105"/>
      <c r="EG356" s="105"/>
      <c r="EH356" s="105"/>
      <c r="EI356" s="105"/>
      <c r="EJ356" s="105"/>
      <c r="EK356" s="105"/>
      <c r="EL356" s="105"/>
      <c r="EM356" s="105"/>
      <c r="EN356" s="105"/>
      <c r="EO356" s="105"/>
      <c r="EP356" s="105"/>
      <c r="EQ356" s="105"/>
      <c r="ER356" s="105"/>
      <c r="ES356" s="105"/>
      <c r="ET356" s="105"/>
      <c r="EU356" s="105"/>
      <c r="EV356" s="105"/>
      <c r="EW356" s="105"/>
      <c r="EX356" s="105"/>
      <c r="EY356" s="105"/>
      <c r="EZ356" s="105"/>
      <c r="FA356" s="105"/>
      <c r="FB356" s="105"/>
      <c r="FC356" s="105"/>
      <c r="FD356" s="105"/>
      <c r="FE356" s="105"/>
      <c r="FF356" s="105"/>
      <c r="FG356" s="105"/>
      <c r="FH356" s="105"/>
      <c r="FI356" s="105"/>
      <c r="FJ356" s="105"/>
      <c r="FK356" s="105"/>
      <c r="FL356" s="105"/>
    </row>
    <row r="357" spans="11:168">
      <c r="K357" s="105"/>
      <c r="L357" s="105"/>
      <c r="M357" s="105"/>
      <c r="N357" s="105"/>
      <c r="O357" s="105"/>
      <c r="P357" s="105"/>
      <c r="Q357" s="105"/>
      <c r="R357" s="105"/>
      <c r="S357" s="105"/>
      <c r="T357" s="105"/>
      <c r="U357" s="105"/>
      <c r="V357" s="105"/>
      <c r="W357" s="105"/>
      <c r="X357" s="105"/>
      <c r="Y357" s="105"/>
      <c r="Z357" s="105"/>
      <c r="AA357" s="105"/>
      <c r="AB357" s="105"/>
      <c r="AC357" s="105"/>
      <c r="AD357" s="105"/>
      <c r="AE357" s="105"/>
      <c r="AF357" s="105"/>
      <c r="AG357" s="105"/>
      <c r="AH357" s="105"/>
      <c r="AI357" s="105"/>
      <c r="AJ357" s="105"/>
      <c r="AK357" s="105"/>
      <c r="AL357" s="105"/>
      <c r="AM357" s="105"/>
      <c r="AN357" s="105"/>
      <c r="AO357" s="105"/>
      <c r="AP357" s="105"/>
      <c r="AQ357" s="105"/>
      <c r="AR357" s="105"/>
      <c r="AS357" s="105"/>
      <c r="AT357" s="105"/>
      <c r="AU357" s="105"/>
      <c r="AV357" s="105"/>
      <c r="AW357" s="105"/>
      <c r="AX357" s="105"/>
      <c r="AY357" s="105"/>
      <c r="AZ357" s="105"/>
      <c r="BA357" s="105"/>
      <c r="BB357" s="105"/>
      <c r="BC357" s="105"/>
      <c r="BD357" s="105"/>
      <c r="BE357" s="105"/>
      <c r="BF357" s="105"/>
      <c r="BG357" s="105"/>
      <c r="BH357" s="105"/>
      <c r="BI357" s="105"/>
      <c r="BJ357" s="105"/>
      <c r="BK357" s="105"/>
      <c r="BL357" s="105"/>
      <c r="BM357" s="105"/>
      <c r="BN357" s="105"/>
      <c r="BO357" s="105"/>
      <c r="BP357" s="105"/>
      <c r="BQ357" s="105"/>
      <c r="BR357" s="105"/>
      <c r="BS357" s="105"/>
      <c r="BT357" s="105"/>
      <c r="BU357" s="105"/>
      <c r="BV357" s="105"/>
      <c r="BW357" s="105"/>
      <c r="BX357" s="105"/>
      <c r="BY357" s="105"/>
      <c r="BZ357" s="105"/>
      <c r="CA357" s="105"/>
      <c r="CB357" s="105"/>
      <c r="CC357" s="105"/>
      <c r="CD357" s="105"/>
      <c r="CE357" s="105"/>
      <c r="CF357" s="105"/>
      <c r="CG357" s="105"/>
      <c r="CH357" s="105"/>
      <c r="CI357" s="105"/>
      <c r="CJ357" s="105"/>
      <c r="CK357" s="105"/>
      <c r="CL357" s="105"/>
      <c r="CM357" s="105"/>
      <c r="CN357" s="105"/>
      <c r="CO357" s="105"/>
      <c r="CP357" s="105"/>
      <c r="CQ357" s="105"/>
      <c r="CR357" s="105"/>
      <c r="CS357" s="105"/>
      <c r="CT357" s="105"/>
      <c r="CU357" s="105"/>
      <c r="CV357" s="105"/>
      <c r="CW357" s="105"/>
      <c r="CX357" s="105"/>
      <c r="CY357" s="105"/>
      <c r="CZ357" s="105"/>
      <c r="DA357" s="105"/>
      <c r="DB357" s="105"/>
      <c r="DC357" s="105"/>
      <c r="DD357" s="105"/>
      <c r="DE357" s="105"/>
      <c r="DF357" s="105"/>
      <c r="DG357" s="105"/>
      <c r="DH357" s="105"/>
      <c r="DI357" s="105"/>
      <c r="DJ357" s="105"/>
      <c r="DK357" s="105"/>
      <c r="DL357" s="105"/>
      <c r="DM357" s="105"/>
      <c r="DN357" s="105"/>
      <c r="DO357" s="105"/>
      <c r="DP357" s="105"/>
      <c r="DQ357" s="105"/>
      <c r="DR357" s="105"/>
      <c r="DS357" s="105"/>
      <c r="DT357" s="105"/>
      <c r="DU357" s="105"/>
      <c r="DV357" s="105"/>
      <c r="DW357" s="105"/>
      <c r="DX357" s="105"/>
      <c r="DY357" s="105"/>
      <c r="DZ357" s="105"/>
      <c r="EA357" s="105"/>
      <c r="EB357" s="105"/>
      <c r="EC357" s="105"/>
      <c r="ED357" s="105"/>
      <c r="EE357" s="105"/>
      <c r="EF357" s="105"/>
      <c r="EG357" s="105"/>
      <c r="EH357" s="105"/>
      <c r="EI357" s="105"/>
      <c r="EJ357" s="105"/>
      <c r="EK357" s="105"/>
      <c r="EL357" s="105"/>
      <c r="EM357" s="105"/>
      <c r="EN357" s="105"/>
      <c r="EO357" s="105"/>
      <c r="EP357" s="105"/>
      <c r="EQ357" s="105"/>
      <c r="ER357" s="105"/>
      <c r="ES357" s="105"/>
      <c r="ET357" s="105"/>
      <c r="EU357" s="105"/>
      <c r="EV357" s="105"/>
      <c r="EW357" s="105"/>
      <c r="EX357" s="105"/>
      <c r="EY357" s="105"/>
      <c r="EZ357" s="105"/>
      <c r="FA357" s="105"/>
      <c r="FB357" s="105"/>
      <c r="FC357" s="105"/>
      <c r="FD357" s="105"/>
      <c r="FE357" s="105"/>
      <c r="FF357" s="105"/>
      <c r="FG357" s="105"/>
      <c r="FH357" s="105"/>
      <c r="FI357" s="105"/>
      <c r="FJ357" s="105"/>
      <c r="FK357" s="105"/>
      <c r="FL357" s="105"/>
    </row>
    <row r="358" spans="11:168">
      <c r="K358" s="105"/>
      <c r="L358" s="105"/>
      <c r="M358" s="105"/>
      <c r="N358" s="105"/>
      <c r="O358" s="105"/>
      <c r="P358" s="105"/>
      <c r="Q358" s="105"/>
      <c r="R358" s="105"/>
      <c r="S358" s="105"/>
      <c r="T358" s="105"/>
      <c r="U358" s="105"/>
      <c r="V358" s="105"/>
      <c r="W358" s="105"/>
      <c r="X358" s="105"/>
      <c r="Y358" s="105"/>
      <c r="Z358" s="105"/>
      <c r="AA358" s="105"/>
      <c r="AB358" s="105"/>
      <c r="AC358" s="105"/>
      <c r="AD358" s="105"/>
      <c r="AE358" s="105"/>
      <c r="AF358" s="105"/>
      <c r="AG358" s="105"/>
      <c r="AH358" s="105"/>
      <c r="AI358" s="105"/>
      <c r="AJ358" s="105"/>
      <c r="AK358" s="105"/>
      <c r="AL358" s="105"/>
      <c r="AM358" s="105"/>
      <c r="AN358" s="105"/>
      <c r="AO358" s="105"/>
      <c r="AP358" s="105"/>
      <c r="AQ358" s="105"/>
      <c r="AR358" s="105"/>
      <c r="AS358" s="105"/>
      <c r="AT358" s="105"/>
      <c r="AU358" s="105"/>
      <c r="AV358" s="105"/>
      <c r="AW358" s="105"/>
      <c r="AX358" s="105"/>
      <c r="AY358" s="105"/>
      <c r="AZ358" s="105"/>
      <c r="BA358" s="105"/>
      <c r="BB358" s="105"/>
      <c r="BC358" s="105"/>
      <c r="BD358" s="105"/>
      <c r="BE358" s="105"/>
      <c r="BF358" s="105"/>
      <c r="BG358" s="105"/>
      <c r="BH358" s="105"/>
      <c r="BI358" s="105"/>
      <c r="BJ358" s="105"/>
      <c r="BK358" s="105"/>
      <c r="BL358" s="105"/>
      <c r="BM358" s="105"/>
      <c r="BN358" s="105"/>
      <c r="BO358" s="105"/>
      <c r="BP358" s="105"/>
      <c r="BQ358" s="105"/>
      <c r="BR358" s="105"/>
      <c r="BS358" s="105"/>
      <c r="BT358" s="105"/>
      <c r="BU358" s="105"/>
      <c r="BV358" s="105"/>
      <c r="BW358" s="105"/>
      <c r="BX358" s="105"/>
      <c r="BY358" s="105"/>
      <c r="BZ358" s="105"/>
      <c r="CA358" s="105"/>
      <c r="CB358" s="105"/>
      <c r="CC358" s="105"/>
      <c r="CD358" s="105"/>
      <c r="CE358" s="105"/>
      <c r="CF358" s="105"/>
      <c r="CG358" s="105"/>
      <c r="CH358" s="105"/>
      <c r="CI358" s="105"/>
      <c r="CJ358" s="105"/>
      <c r="CK358" s="105"/>
      <c r="CL358" s="105"/>
      <c r="CM358" s="105"/>
      <c r="CN358" s="105"/>
      <c r="CO358" s="105"/>
      <c r="CP358" s="105"/>
      <c r="CQ358" s="105"/>
      <c r="CR358" s="105"/>
      <c r="CS358" s="105"/>
      <c r="CT358" s="105"/>
      <c r="CU358" s="105"/>
      <c r="CV358" s="105"/>
      <c r="CW358" s="105"/>
      <c r="CX358" s="105"/>
      <c r="CY358" s="105"/>
      <c r="CZ358" s="105"/>
      <c r="DA358" s="105"/>
      <c r="DB358" s="105"/>
      <c r="DC358" s="105"/>
      <c r="DD358" s="105"/>
      <c r="DE358" s="105"/>
      <c r="DF358" s="105"/>
      <c r="DG358" s="105"/>
      <c r="DH358" s="105"/>
      <c r="DI358" s="105"/>
      <c r="DJ358" s="105"/>
      <c r="DK358" s="105"/>
      <c r="DL358" s="105"/>
      <c r="DM358" s="105"/>
      <c r="DN358" s="105"/>
      <c r="DO358" s="105"/>
      <c r="DP358" s="105"/>
      <c r="DQ358" s="105"/>
      <c r="DR358" s="105"/>
      <c r="DS358" s="105"/>
      <c r="DT358" s="105"/>
      <c r="DU358" s="105"/>
      <c r="DV358" s="105"/>
      <c r="DW358" s="105"/>
      <c r="DX358" s="105"/>
      <c r="DY358" s="105"/>
      <c r="DZ358" s="105"/>
      <c r="EA358" s="105"/>
      <c r="EB358" s="105"/>
      <c r="EC358" s="105"/>
      <c r="ED358" s="105"/>
      <c r="EE358" s="105"/>
      <c r="EF358" s="105"/>
      <c r="EG358" s="105"/>
      <c r="EH358" s="105"/>
      <c r="EI358" s="105"/>
      <c r="EJ358" s="105"/>
      <c r="EK358" s="105"/>
      <c r="EL358" s="105"/>
      <c r="EM358" s="105"/>
      <c r="EN358" s="105"/>
      <c r="EO358" s="105"/>
      <c r="EP358" s="105"/>
      <c r="EQ358" s="105"/>
      <c r="ER358" s="105"/>
      <c r="ES358" s="105"/>
      <c r="ET358" s="105"/>
      <c r="EU358" s="105"/>
      <c r="EV358" s="105"/>
      <c r="EW358" s="105"/>
      <c r="EX358" s="105"/>
      <c r="EY358" s="105"/>
      <c r="EZ358" s="105"/>
      <c r="FA358" s="105"/>
      <c r="FB358" s="105"/>
      <c r="FC358" s="105"/>
      <c r="FD358" s="105"/>
      <c r="FE358" s="105"/>
      <c r="FF358" s="105"/>
      <c r="FG358" s="105"/>
      <c r="FH358" s="105"/>
      <c r="FI358" s="105"/>
      <c r="FJ358" s="105"/>
      <c r="FK358" s="105"/>
      <c r="FL358" s="105"/>
    </row>
    <row r="359" spans="11:168">
      <c r="K359" s="105"/>
      <c r="L359" s="105"/>
      <c r="M359" s="105"/>
      <c r="N359" s="105"/>
      <c r="O359" s="105"/>
      <c r="P359" s="105"/>
      <c r="Q359" s="105"/>
      <c r="R359" s="105"/>
      <c r="S359" s="105"/>
      <c r="T359" s="105"/>
      <c r="U359" s="105"/>
      <c r="V359" s="105"/>
      <c r="W359" s="105"/>
      <c r="X359" s="105"/>
      <c r="Y359" s="105"/>
      <c r="Z359" s="105"/>
      <c r="AA359" s="105"/>
      <c r="AB359" s="105"/>
      <c r="AC359" s="105"/>
      <c r="AD359" s="105"/>
      <c r="AE359" s="105"/>
      <c r="AF359" s="105"/>
      <c r="AG359" s="105"/>
      <c r="AH359" s="105"/>
      <c r="AI359" s="105"/>
      <c r="AJ359" s="105"/>
      <c r="AK359" s="105"/>
      <c r="AL359" s="105"/>
      <c r="AM359" s="105"/>
      <c r="AN359" s="105"/>
      <c r="AO359" s="105"/>
      <c r="AP359" s="105"/>
      <c r="AQ359" s="105"/>
      <c r="AR359" s="105"/>
      <c r="AS359" s="105"/>
      <c r="AT359" s="105"/>
      <c r="AU359" s="105"/>
      <c r="AV359" s="105"/>
      <c r="AW359" s="105"/>
      <c r="AX359" s="105"/>
      <c r="AY359" s="105"/>
      <c r="AZ359" s="105"/>
      <c r="BA359" s="105"/>
      <c r="BB359" s="105"/>
      <c r="BC359" s="105"/>
      <c r="BD359" s="105"/>
      <c r="BE359" s="105"/>
      <c r="BF359" s="105"/>
      <c r="BG359" s="105"/>
      <c r="BH359" s="105"/>
      <c r="BI359" s="105"/>
      <c r="BJ359" s="105"/>
      <c r="BK359" s="105"/>
      <c r="BL359" s="105"/>
      <c r="BM359" s="105"/>
      <c r="BN359" s="105"/>
      <c r="BO359" s="105"/>
      <c r="BP359" s="105"/>
      <c r="BQ359" s="105"/>
      <c r="BR359" s="105"/>
      <c r="BS359" s="105"/>
      <c r="BT359" s="105"/>
      <c r="BU359" s="105"/>
      <c r="BV359" s="105"/>
      <c r="BW359" s="105"/>
      <c r="BX359" s="105"/>
      <c r="BY359" s="105"/>
      <c r="BZ359" s="105"/>
      <c r="CA359" s="105"/>
      <c r="CB359" s="105"/>
      <c r="CC359" s="105"/>
      <c r="CD359" s="105"/>
      <c r="CE359" s="105"/>
      <c r="CF359" s="105"/>
      <c r="CG359" s="105"/>
      <c r="CH359" s="105"/>
      <c r="CI359" s="105"/>
      <c r="CJ359" s="105"/>
      <c r="CK359" s="105"/>
      <c r="CL359" s="105"/>
      <c r="CM359" s="105"/>
      <c r="CN359" s="105"/>
      <c r="CO359" s="105"/>
      <c r="CP359" s="105"/>
      <c r="CQ359" s="105"/>
      <c r="CR359" s="105"/>
      <c r="CS359" s="105"/>
      <c r="CT359" s="105"/>
      <c r="CU359" s="105"/>
      <c r="CV359" s="105"/>
      <c r="CW359" s="105"/>
      <c r="CX359" s="105"/>
      <c r="CY359" s="105"/>
      <c r="CZ359" s="105"/>
      <c r="DA359" s="105"/>
      <c r="DB359" s="105"/>
      <c r="DC359" s="105"/>
      <c r="DD359" s="105"/>
      <c r="DE359" s="105"/>
      <c r="DF359" s="105"/>
      <c r="DG359" s="105"/>
      <c r="DH359" s="105"/>
      <c r="DI359" s="105"/>
      <c r="DJ359" s="105"/>
      <c r="DK359" s="105"/>
      <c r="DL359" s="105"/>
      <c r="DM359" s="105"/>
      <c r="DN359" s="105"/>
      <c r="DO359" s="105"/>
      <c r="DP359" s="105"/>
      <c r="DQ359" s="105"/>
      <c r="DR359" s="105"/>
      <c r="DS359" s="105"/>
      <c r="DT359" s="105"/>
      <c r="DU359" s="105"/>
      <c r="DV359" s="105"/>
      <c r="DW359" s="105"/>
      <c r="DX359" s="105"/>
      <c r="DY359" s="105"/>
      <c r="DZ359" s="105"/>
      <c r="EA359" s="105"/>
      <c r="EB359" s="105"/>
      <c r="EC359" s="105"/>
      <c r="ED359" s="105"/>
      <c r="EE359" s="105"/>
      <c r="EF359" s="105"/>
      <c r="EG359" s="105"/>
      <c r="EH359" s="105"/>
      <c r="EI359" s="105"/>
      <c r="EJ359" s="105"/>
      <c r="EK359" s="105"/>
      <c r="EL359" s="105"/>
      <c r="EM359" s="105"/>
      <c r="EN359" s="105"/>
      <c r="EO359" s="105"/>
      <c r="EP359" s="105"/>
      <c r="EQ359" s="105"/>
      <c r="ER359" s="105"/>
      <c r="ES359" s="105"/>
      <c r="ET359" s="105"/>
      <c r="EU359" s="105"/>
      <c r="EV359" s="105"/>
      <c r="EW359" s="105"/>
      <c r="EX359" s="105"/>
      <c r="EY359" s="105"/>
      <c r="EZ359" s="105"/>
      <c r="FA359" s="105"/>
      <c r="FB359" s="105"/>
      <c r="FC359" s="105"/>
      <c r="FD359" s="105"/>
      <c r="FE359" s="105"/>
      <c r="FF359" s="105"/>
      <c r="FG359" s="105"/>
      <c r="FH359" s="105"/>
      <c r="FI359" s="105"/>
      <c r="FJ359" s="105"/>
      <c r="FK359" s="105"/>
      <c r="FL359" s="105"/>
    </row>
    <row r="360" spans="11:168">
      <c r="K360" s="105"/>
      <c r="L360" s="105"/>
      <c r="M360" s="105"/>
      <c r="N360" s="105"/>
      <c r="O360" s="105"/>
      <c r="P360" s="105"/>
      <c r="Q360" s="105"/>
      <c r="R360" s="105"/>
      <c r="S360" s="105"/>
      <c r="T360" s="105"/>
      <c r="U360" s="105"/>
      <c r="V360" s="105"/>
      <c r="W360" s="105"/>
      <c r="X360" s="105"/>
      <c r="Y360" s="105"/>
      <c r="Z360" s="105"/>
      <c r="AA360" s="105"/>
      <c r="AB360" s="105"/>
      <c r="AC360" s="105"/>
      <c r="AD360" s="105"/>
      <c r="AE360" s="105"/>
      <c r="AF360" s="105"/>
      <c r="AG360" s="105"/>
      <c r="AH360" s="105"/>
      <c r="AI360" s="105"/>
      <c r="AJ360" s="105"/>
      <c r="AK360" s="105"/>
      <c r="AL360" s="105"/>
      <c r="AM360" s="105"/>
      <c r="AN360" s="105"/>
      <c r="AO360" s="105"/>
      <c r="AP360" s="105"/>
      <c r="AQ360" s="105"/>
      <c r="AR360" s="105"/>
      <c r="AS360" s="105"/>
      <c r="AT360" s="105"/>
      <c r="AU360" s="105"/>
      <c r="AV360" s="105"/>
      <c r="AW360" s="105"/>
      <c r="AX360" s="105"/>
      <c r="AY360" s="105"/>
      <c r="AZ360" s="105"/>
      <c r="BA360" s="105"/>
      <c r="BB360" s="105"/>
      <c r="BC360" s="105"/>
      <c r="BD360" s="105"/>
      <c r="BE360" s="105"/>
      <c r="BF360" s="105"/>
      <c r="BG360" s="105"/>
      <c r="BH360" s="105"/>
      <c r="BI360" s="105"/>
      <c r="BJ360" s="105"/>
      <c r="BK360" s="105"/>
      <c r="BL360" s="105"/>
      <c r="BM360" s="105"/>
      <c r="BN360" s="105"/>
      <c r="BO360" s="105"/>
      <c r="BP360" s="105"/>
      <c r="BQ360" s="105"/>
      <c r="BR360" s="105"/>
      <c r="BS360" s="105"/>
      <c r="BT360" s="105"/>
      <c r="BU360" s="105"/>
      <c r="BV360" s="105"/>
      <c r="BW360" s="105"/>
      <c r="BX360" s="105"/>
      <c r="BY360" s="105"/>
      <c r="BZ360" s="105"/>
      <c r="CA360" s="105"/>
      <c r="CB360" s="105"/>
      <c r="CC360" s="105"/>
      <c r="CD360" s="105"/>
      <c r="CE360" s="105"/>
      <c r="CF360" s="105"/>
      <c r="CG360" s="105"/>
      <c r="CH360" s="105"/>
      <c r="CI360" s="105"/>
      <c r="CJ360" s="105"/>
      <c r="CK360" s="105"/>
      <c r="CL360" s="105"/>
      <c r="CM360" s="105"/>
      <c r="CN360" s="105"/>
      <c r="CO360" s="105"/>
      <c r="CP360" s="105"/>
      <c r="CQ360" s="105"/>
      <c r="CR360" s="105"/>
      <c r="CS360" s="105"/>
      <c r="CT360" s="105"/>
      <c r="CU360" s="105"/>
      <c r="CV360" s="105"/>
      <c r="CW360" s="105"/>
      <c r="CX360" s="105"/>
      <c r="CY360" s="105"/>
      <c r="CZ360" s="105"/>
      <c r="DA360" s="105"/>
      <c r="DB360" s="105"/>
      <c r="DC360" s="105"/>
      <c r="DD360" s="105"/>
      <c r="DE360" s="105"/>
      <c r="DF360" s="105"/>
      <c r="DG360" s="105"/>
      <c r="DH360" s="105"/>
      <c r="DI360" s="105"/>
      <c r="DJ360" s="105"/>
      <c r="DK360" s="105"/>
      <c r="DL360" s="105"/>
      <c r="DM360" s="105"/>
      <c r="DN360" s="105"/>
      <c r="DO360" s="105"/>
      <c r="DP360" s="105"/>
      <c r="DQ360" s="105"/>
      <c r="DR360" s="105"/>
      <c r="DS360" s="105"/>
      <c r="DT360" s="105"/>
      <c r="DU360" s="105"/>
      <c r="DV360" s="105"/>
      <c r="DW360" s="105"/>
      <c r="DX360" s="105"/>
      <c r="DY360" s="105"/>
      <c r="DZ360" s="105"/>
      <c r="EA360" s="105"/>
      <c r="EB360" s="105"/>
      <c r="EC360" s="105"/>
      <c r="ED360" s="105"/>
      <c r="EE360" s="105"/>
      <c r="EF360" s="105"/>
      <c r="EG360" s="105"/>
      <c r="EH360" s="105"/>
      <c r="EI360" s="105"/>
      <c r="EJ360" s="105"/>
      <c r="EK360" s="105"/>
      <c r="EL360" s="105"/>
      <c r="EM360" s="105"/>
      <c r="EN360" s="105"/>
      <c r="EO360" s="105"/>
      <c r="EP360" s="105"/>
      <c r="EQ360" s="105"/>
      <c r="ER360" s="105"/>
      <c r="ES360" s="105"/>
      <c r="ET360" s="105"/>
      <c r="EU360" s="105"/>
      <c r="EV360" s="105"/>
      <c r="EW360" s="105"/>
      <c r="EX360" s="105"/>
      <c r="EY360" s="105"/>
      <c r="EZ360" s="105"/>
      <c r="FA360" s="105"/>
      <c r="FB360" s="105"/>
      <c r="FC360" s="105"/>
      <c r="FD360" s="105"/>
      <c r="FE360" s="105"/>
      <c r="FF360" s="105"/>
      <c r="FG360" s="105"/>
      <c r="FH360" s="105"/>
      <c r="FI360" s="105"/>
      <c r="FJ360" s="105"/>
      <c r="FK360" s="105"/>
      <c r="FL360" s="105"/>
    </row>
    <row r="361" spans="11:168">
      <c r="K361" s="105"/>
      <c r="L361" s="105"/>
      <c r="M361" s="105"/>
      <c r="N361" s="105"/>
      <c r="O361" s="105"/>
      <c r="P361" s="105"/>
      <c r="Q361" s="105"/>
      <c r="R361" s="105"/>
      <c r="S361" s="105"/>
      <c r="T361" s="105"/>
      <c r="U361" s="105"/>
      <c r="V361" s="105"/>
      <c r="W361" s="105"/>
      <c r="X361" s="105"/>
      <c r="Y361" s="105"/>
      <c r="Z361" s="105"/>
      <c r="AA361" s="105"/>
      <c r="AB361" s="105"/>
      <c r="AC361" s="105"/>
      <c r="AD361" s="105"/>
      <c r="AE361" s="105"/>
      <c r="AF361" s="105"/>
      <c r="AG361" s="105"/>
      <c r="AH361" s="105"/>
      <c r="AI361" s="105"/>
      <c r="AJ361" s="105"/>
      <c r="AK361" s="105"/>
      <c r="AL361" s="105"/>
      <c r="AM361" s="105"/>
      <c r="AN361" s="105"/>
      <c r="AO361" s="105"/>
      <c r="AP361" s="105"/>
      <c r="AQ361" s="105"/>
      <c r="AR361" s="105"/>
      <c r="AS361" s="105"/>
      <c r="AT361" s="105"/>
      <c r="AU361" s="105"/>
      <c r="AV361" s="105"/>
      <c r="AW361" s="105"/>
      <c r="AX361" s="105"/>
      <c r="AY361" s="105"/>
      <c r="AZ361" s="105"/>
      <c r="BA361" s="105"/>
      <c r="BB361" s="105"/>
      <c r="BC361" s="105"/>
      <c r="BD361" s="105"/>
      <c r="BE361" s="105"/>
      <c r="BF361" s="105"/>
      <c r="BG361" s="105"/>
      <c r="BH361" s="105"/>
      <c r="BI361" s="105"/>
      <c r="BJ361" s="105"/>
      <c r="BK361" s="105"/>
      <c r="BL361" s="105"/>
      <c r="BM361" s="105"/>
      <c r="BN361" s="105"/>
      <c r="BO361" s="105"/>
      <c r="BP361" s="105"/>
      <c r="BQ361" s="105"/>
      <c r="BR361" s="105"/>
      <c r="BS361" s="105"/>
      <c r="BT361" s="105"/>
      <c r="BU361" s="105"/>
      <c r="BV361" s="105"/>
      <c r="BW361" s="105"/>
      <c r="BX361" s="105"/>
      <c r="BY361" s="105"/>
      <c r="BZ361" s="105"/>
      <c r="CA361" s="105"/>
      <c r="CB361" s="105"/>
      <c r="CC361" s="105"/>
      <c r="CD361" s="105"/>
      <c r="CE361" s="105"/>
      <c r="CF361" s="105"/>
      <c r="CG361" s="105"/>
      <c r="CH361" s="105"/>
      <c r="CI361" s="105"/>
      <c r="CJ361" s="105"/>
      <c r="CK361" s="105"/>
      <c r="CL361" s="105"/>
      <c r="CM361" s="105"/>
      <c r="CN361" s="105"/>
      <c r="CO361" s="105"/>
      <c r="CP361" s="105"/>
      <c r="CQ361" s="105"/>
      <c r="CR361" s="105"/>
      <c r="CS361" s="105"/>
      <c r="CT361" s="105"/>
      <c r="CU361" s="105"/>
      <c r="CV361" s="105"/>
      <c r="CW361" s="105"/>
      <c r="CX361" s="105"/>
      <c r="CY361" s="105"/>
      <c r="CZ361" s="105"/>
      <c r="DA361" s="105"/>
      <c r="DB361" s="105"/>
      <c r="DC361" s="105"/>
      <c r="DD361" s="105"/>
      <c r="DE361" s="105"/>
      <c r="DF361" s="105"/>
      <c r="DG361" s="105"/>
      <c r="DH361" s="105"/>
      <c r="DI361" s="105"/>
      <c r="DJ361" s="105"/>
      <c r="DK361" s="105"/>
      <c r="DL361" s="105"/>
      <c r="DM361" s="105"/>
      <c r="DN361" s="105"/>
      <c r="DO361" s="105"/>
      <c r="DP361" s="105"/>
      <c r="DQ361" s="105"/>
      <c r="DR361" s="105"/>
      <c r="DS361" s="105"/>
      <c r="DT361" s="105"/>
      <c r="DU361" s="105"/>
      <c r="DV361" s="105"/>
      <c r="DW361" s="105"/>
      <c r="DX361" s="105"/>
      <c r="DY361" s="105"/>
      <c r="DZ361" s="105"/>
      <c r="EA361" s="105"/>
      <c r="EB361" s="105"/>
      <c r="EC361" s="105"/>
      <c r="ED361" s="105"/>
      <c r="EE361" s="105"/>
      <c r="EF361" s="105"/>
      <c r="EG361" s="105"/>
      <c r="EH361" s="105"/>
      <c r="EI361" s="105"/>
      <c r="EJ361" s="105"/>
      <c r="EK361" s="105"/>
      <c r="EL361" s="105"/>
      <c r="EM361" s="105"/>
      <c r="EN361" s="105"/>
      <c r="EO361" s="105"/>
      <c r="EP361" s="105"/>
      <c r="EQ361" s="105"/>
      <c r="ER361" s="105"/>
      <c r="ES361" s="105"/>
      <c r="ET361" s="105"/>
      <c r="EU361" s="105"/>
      <c r="EV361" s="105"/>
      <c r="EW361" s="105"/>
      <c r="EX361" s="105"/>
      <c r="EY361" s="105"/>
      <c r="EZ361" s="105"/>
      <c r="FA361" s="105"/>
      <c r="FB361" s="105"/>
      <c r="FC361" s="105"/>
      <c r="FD361" s="105"/>
      <c r="FE361" s="105"/>
      <c r="FF361" s="105"/>
      <c r="FG361" s="105"/>
      <c r="FH361" s="105"/>
      <c r="FI361" s="105"/>
      <c r="FJ361" s="105"/>
      <c r="FK361" s="105"/>
      <c r="FL361" s="105"/>
    </row>
    <row r="362" spans="11:168">
      <c r="K362" s="105"/>
      <c r="L362" s="105"/>
      <c r="M362" s="105"/>
      <c r="N362" s="105"/>
      <c r="O362" s="105"/>
      <c r="P362" s="105"/>
      <c r="Q362" s="105"/>
      <c r="R362" s="105"/>
      <c r="S362" s="105"/>
      <c r="T362" s="105"/>
      <c r="U362" s="105"/>
      <c r="V362" s="105"/>
      <c r="W362" s="105"/>
      <c r="X362" s="105"/>
      <c r="Y362" s="105"/>
      <c r="Z362" s="105"/>
      <c r="AA362" s="105"/>
      <c r="AB362" s="105"/>
      <c r="AC362" s="105"/>
      <c r="AD362" s="105"/>
      <c r="AE362" s="105"/>
      <c r="AF362" s="105"/>
      <c r="AG362" s="105"/>
      <c r="AH362" s="105"/>
      <c r="AI362" s="105"/>
      <c r="AJ362" s="105"/>
      <c r="AK362" s="105"/>
      <c r="AL362" s="105"/>
      <c r="AM362" s="105"/>
      <c r="AN362" s="105"/>
      <c r="AO362" s="105"/>
      <c r="AP362" s="105"/>
      <c r="AQ362" s="105"/>
      <c r="AR362" s="105"/>
      <c r="AS362" s="105"/>
      <c r="AT362" s="105"/>
      <c r="AU362" s="105"/>
      <c r="AV362" s="105"/>
      <c r="AW362" s="105"/>
      <c r="AX362" s="105"/>
      <c r="AY362" s="105"/>
      <c r="AZ362" s="105"/>
      <c r="BA362" s="105"/>
      <c r="BB362" s="105"/>
      <c r="BC362" s="105"/>
      <c r="BD362" s="105"/>
      <c r="BE362" s="105"/>
      <c r="BF362" s="105"/>
      <c r="BG362" s="105"/>
      <c r="BH362" s="105"/>
      <c r="BI362" s="105"/>
      <c r="BJ362" s="105"/>
      <c r="BK362" s="105"/>
      <c r="BL362" s="105"/>
      <c r="BM362" s="105"/>
      <c r="BN362" s="105"/>
      <c r="BO362" s="105"/>
      <c r="BP362" s="105"/>
      <c r="BQ362" s="105"/>
      <c r="BR362" s="105"/>
      <c r="BS362" s="105"/>
      <c r="BT362" s="105"/>
      <c r="BU362" s="105"/>
      <c r="BV362" s="105"/>
      <c r="BW362" s="105"/>
      <c r="BX362" s="105"/>
      <c r="BY362" s="105"/>
      <c r="BZ362" s="105"/>
      <c r="CA362" s="105"/>
      <c r="CB362" s="105"/>
      <c r="CC362" s="105"/>
      <c r="CD362" s="105"/>
      <c r="CE362" s="105"/>
      <c r="CF362" s="105"/>
      <c r="CG362" s="105"/>
      <c r="CH362" s="105"/>
      <c r="CI362" s="105"/>
      <c r="CJ362" s="105"/>
      <c r="CK362" s="105"/>
      <c r="CL362" s="105"/>
      <c r="CM362" s="105"/>
      <c r="CN362" s="105"/>
      <c r="CO362" s="105"/>
      <c r="CP362" s="105"/>
      <c r="CQ362" s="105"/>
      <c r="CR362" s="105"/>
      <c r="CS362" s="105"/>
      <c r="CT362" s="105"/>
      <c r="CU362" s="105"/>
      <c r="CV362" s="105"/>
      <c r="CW362" s="105"/>
      <c r="CX362" s="105"/>
      <c r="CY362" s="105"/>
      <c r="CZ362" s="105"/>
      <c r="DA362" s="105"/>
      <c r="DB362" s="105"/>
      <c r="DC362" s="105"/>
      <c r="DD362" s="105"/>
      <c r="DE362" s="105"/>
      <c r="DF362" s="105"/>
      <c r="DG362" s="105"/>
      <c r="DH362" s="105"/>
      <c r="DI362" s="105"/>
      <c r="DJ362" s="105"/>
      <c r="DK362" s="105"/>
      <c r="DL362" s="105"/>
      <c r="DM362" s="105"/>
      <c r="DN362" s="105"/>
      <c r="DO362" s="105"/>
      <c r="DP362" s="105"/>
      <c r="DQ362" s="105"/>
      <c r="DR362" s="105"/>
      <c r="DS362" s="105"/>
      <c r="DT362" s="105"/>
      <c r="DU362" s="105"/>
      <c r="DV362" s="105"/>
      <c r="DW362" s="105"/>
      <c r="DX362" s="105"/>
      <c r="DY362" s="105"/>
      <c r="DZ362" s="105"/>
      <c r="EA362" s="105"/>
      <c r="EB362" s="105"/>
      <c r="EC362" s="105"/>
      <c r="ED362" s="105"/>
      <c r="EE362" s="105"/>
      <c r="EF362" s="105"/>
      <c r="EG362" s="105"/>
      <c r="EH362" s="105"/>
      <c r="EI362" s="105"/>
      <c r="EJ362" s="105"/>
      <c r="EK362" s="105"/>
      <c r="EL362" s="105"/>
      <c r="EM362" s="105"/>
      <c r="EN362" s="105"/>
      <c r="EO362" s="105"/>
      <c r="EP362" s="105"/>
      <c r="EQ362" s="105"/>
      <c r="ER362" s="105"/>
      <c r="ES362" s="105"/>
      <c r="ET362" s="105"/>
      <c r="EU362" s="105"/>
      <c r="EV362" s="105"/>
      <c r="EW362" s="105"/>
      <c r="EX362" s="105"/>
      <c r="EY362" s="105"/>
      <c r="EZ362" s="105"/>
      <c r="FA362" s="105"/>
      <c r="FB362" s="105"/>
      <c r="FC362" s="105"/>
      <c r="FD362" s="105"/>
      <c r="FE362" s="105"/>
      <c r="FF362" s="105"/>
      <c r="FG362" s="105"/>
      <c r="FH362" s="105"/>
      <c r="FI362" s="105"/>
      <c r="FJ362" s="105"/>
      <c r="FK362" s="105"/>
      <c r="FL362" s="105"/>
    </row>
    <row r="363" spans="11:168">
      <c r="K363" s="105"/>
      <c r="L363" s="105"/>
      <c r="M363" s="105"/>
      <c r="N363" s="105"/>
      <c r="O363" s="105"/>
      <c r="P363" s="105"/>
      <c r="Q363" s="105"/>
      <c r="R363" s="105"/>
      <c r="S363" s="105"/>
      <c r="T363" s="105"/>
      <c r="U363" s="105"/>
      <c r="V363" s="105"/>
      <c r="W363" s="105"/>
      <c r="X363" s="105"/>
      <c r="Y363" s="105"/>
      <c r="Z363" s="105"/>
      <c r="AA363" s="105"/>
      <c r="AB363" s="105"/>
      <c r="AC363" s="105"/>
      <c r="AD363" s="105"/>
      <c r="AE363" s="105"/>
      <c r="AF363" s="105"/>
      <c r="AG363" s="105"/>
      <c r="AH363" s="105"/>
      <c r="AI363" s="105"/>
      <c r="AJ363" s="105"/>
      <c r="AK363" s="105"/>
      <c r="AL363" s="105"/>
      <c r="AM363" s="105"/>
      <c r="AN363" s="105"/>
      <c r="AO363" s="105"/>
      <c r="AP363" s="105"/>
      <c r="AQ363" s="105"/>
      <c r="AR363" s="105"/>
      <c r="AS363" s="105"/>
      <c r="AT363" s="105"/>
      <c r="AU363" s="105"/>
      <c r="AV363" s="105"/>
      <c r="AW363" s="105"/>
      <c r="AX363" s="105"/>
      <c r="AY363" s="105"/>
      <c r="AZ363" s="105"/>
      <c r="BA363" s="105"/>
      <c r="BB363" s="105"/>
      <c r="BC363" s="105"/>
      <c r="BD363" s="105"/>
      <c r="BE363" s="105"/>
      <c r="BF363" s="105"/>
      <c r="BG363" s="105"/>
      <c r="BH363" s="105"/>
      <c r="BI363" s="105"/>
      <c r="BJ363" s="105"/>
      <c r="BK363" s="105"/>
      <c r="BL363" s="105"/>
      <c r="BM363" s="105"/>
      <c r="BN363" s="105"/>
      <c r="BO363" s="105"/>
      <c r="BP363" s="105"/>
      <c r="BQ363" s="105"/>
      <c r="BR363" s="105"/>
      <c r="BS363" s="105"/>
      <c r="BT363" s="105"/>
      <c r="BU363" s="105"/>
      <c r="BV363" s="105"/>
      <c r="BW363" s="105"/>
      <c r="BX363" s="105"/>
      <c r="BY363" s="105"/>
      <c r="BZ363" s="105"/>
      <c r="CA363" s="105"/>
      <c r="CB363" s="105"/>
      <c r="CC363" s="105"/>
      <c r="CD363" s="105"/>
      <c r="CE363" s="105"/>
      <c r="CF363" s="105"/>
      <c r="CG363" s="105"/>
      <c r="CH363" s="105"/>
      <c r="CI363" s="105"/>
      <c r="CJ363" s="105"/>
      <c r="CK363" s="105"/>
      <c r="CL363" s="105"/>
      <c r="CM363" s="105"/>
      <c r="CN363" s="105"/>
      <c r="CO363" s="105"/>
      <c r="CP363" s="105"/>
      <c r="CQ363" s="105"/>
      <c r="CR363" s="105"/>
      <c r="CS363" s="105"/>
      <c r="CT363" s="105"/>
      <c r="CU363" s="105"/>
      <c r="CV363" s="105"/>
      <c r="CW363" s="105"/>
      <c r="CX363" s="105"/>
      <c r="CY363" s="105"/>
      <c r="CZ363" s="105"/>
      <c r="DA363" s="105"/>
      <c r="DB363" s="105"/>
      <c r="DC363" s="105"/>
      <c r="DD363" s="105"/>
      <c r="DE363" s="105"/>
      <c r="DF363" s="105"/>
      <c r="DG363" s="105"/>
      <c r="DH363" s="105"/>
      <c r="DI363" s="105"/>
      <c r="DJ363" s="105"/>
      <c r="DK363" s="105"/>
      <c r="DL363" s="105"/>
      <c r="DM363" s="105"/>
      <c r="DN363" s="105"/>
      <c r="DO363" s="105"/>
      <c r="DP363" s="105"/>
      <c r="DQ363" s="105"/>
      <c r="DR363" s="105"/>
      <c r="DS363" s="105"/>
      <c r="DT363" s="105"/>
      <c r="DU363" s="105"/>
      <c r="DV363" s="105"/>
      <c r="DW363" s="105"/>
      <c r="DX363" s="105"/>
      <c r="DY363" s="105"/>
      <c r="DZ363" s="105"/>
      <c r="EA363" s="105"/>
      <c r="EB363" s="105"/>
      <c r="EC363" s="105"/>
      <c r="ED363" s="105"/>
      <c r="EE363" s="105"/>
      <c r="EF363" s="105"/>
      <c r="EG363" s="105"/>
      <c r="EH363" s="105"/>
      <c r="EI363" s="105"/>
      <c r="EJ363" s="105"/>
      <c r="EK363" s="105"/>
      <c r="EL363" s="105"/>
      <c r="EM363" s="105"/>
      <c r="EN363" s="105"/>
      <c r="EO363" s="105"/>
      <c r="EP363" s="105"/>
      <c r="EQ363" s="105"/>
      <c r="ER363" s="105"/>
      <c r="ES363" s="105"/>
      <c r="ET363" s="105"/>
      <c r="EU363" s="105"/>
      <c r="EV363" s="105"/>
      <c r="EW363" s="105"/>
      <c r="EX363" s="105"/>
      <c r="EY363" s="105"/>
      <c r="EZ363" s="105"/>
      <c r="FA363" s="105"/>
      <c r="FB363" s="105"/>
      <c r="FC363" s="105"/>
      <c r="FD363" s="105"/>
      <c r="FE363" s="105"/>
      <c r="FF363" s="105"/>
      <c r="FG363" s="105"/>
      <c r="FH363" s="105"/>
      <c r="FI363" s="105"/>
      <c r="FJ363" s="105"/>
      <c r="FK363" s="105"/>
      <c r="FL363" s="105"/>
    </row>
    <row r="364" spans="11:168">
      <c r="K364" s="105"/>
      <c r="L364" s="105"/>
      <c r="M364" s="105"/>
      <c r="N364" s="105"/>
      <c r="O364" s="105"/>
      <c r="P364" s="105"/>
      <c r="Q364" s="105"/>
      <c r="R364" s="105"/>
      <c r="S364" s="105"/>
      <c r="T364" s="105"/>
      <c r="U364" s="105"/>
      <c r="V364" s="105"/>
      <c r="W364" s="105"/>
      <c r="X364" s="105"/>
      <c r="Y364" s="105"/>
      <c r="Z364" s="105"/>
      <c r="AA364" s="105"/>
      <c r="AB364" s="105"/>
      <c r="AC364" s="105"/>
      <c r="AD364" s="105"/>
      <c r="AE364" s="105"/>
      <c r="AF364" s="105"/>
      <c r="AG364" s="105"/>
      <c r="AH364" s="105"/>
      <c r="AI364" s="105"/>
      <c r="AJ364" s="105"/>
      <c r="AK364" s="105"/>
      <c r="AL364" s="105"/>
      <c r="AM364" s="105"/>
      <c r="AN364" s="105"/>
      <c r="AO364" s="105"/>
      <c r="AP364" s="105"/>
      <c r="AQ364" s="105"/>
      <c r="AR364" s="105"/>
      <c r="AS364" s="105"/>
      <c r="AT364" s="105"/>
      <c r="AU364" s="105"/>
      <c r="AV364" s="105"/>
      <c r="AW364" s="105"/>
      <c r="AX364" s="105"/>
      <c r="AY364" s="105"/>
      <c r="AZ364" s="105"/>
      <c r="BA364" s="105"/>
      <c r="BB364" s="105"/>
      <c r="BC364" s="105"/>
      <c r="BD364" s="105"/>
      <c r="BE364" s="105"/>
      <c r="BF364" s="105"/>
      <c r="BG364" s="105"/>
      <c r="BH364" s="105"/>
      <c r="BI364" s="105"/>
      <c r="BJ364" s="105"/>
      <c r="BK364" s="105"/>
      <c r="BL364" s="105"/>
      <c r="BM364" s="105"/>
      <c r="BN364" s="105"/>
      <c r="BO364" s="105"/>
      <c r="BP364" s="105"/>
      <c r="BQ364" s="105"/>
      <c r="BR364" s="105"/>
      <c r="BS364" s="105"/>
      <c r="BT364" s="105"/>
      <c r="BU364" s="105"/>
      <c r="BV364" s="105"/>
      <c r="BW364" s="105"/>
      <c r="BX364" s="105"/>
      <c r="BY364" s="105"/>
      <c r="BZ364" s="105"/>
      <c r="CA364" s="105"/>
      <c r="CB364" s="105"/>
      <c r="CC364" s="105"/>
      <c r="CD364" s="105"/>
      <c r="CE364" s="105"/>
      <c r="CF364" s="105"/>
      <c r="CG364" s="105"/>
      <c r="CH364" s="105"/>
      <c r="CI364" s="105"/>
      <c r="CJ364" s="105"/>
      <c r="CK364" s="105"/>
      <c r="CL364" s="105"/>
      <c r="CM364" s="105"/>
      <c r="CN364" s="105"/>
      <c r="CO364" s="105"/>
      <c r="CP364" s="105"/>
      <c r="CQ364" s="105"/>
      <c r="CR364" s="105"/>
      <c r="CS364" s="105"/>
      <c r="CT364" s="105"/>
      <c r="CU364" s="105"/>
      <c r="CV364" s="105"/>
      <c r="CW364" s="105"/>
      <c r="CX364" s="105"/>
      <c r="CY364" s="105"/>
      <c r="CZ364" s="105"/>
      <c r="DA364" s="105"/>
      <c r="DB364" s="105"/>
      <c r="DC364" s="105"/>
      <c r="DD364" s="105"/>
      <c r="DE364" s="105"/>
      <c r="DF364" s="105"/>
      <c r="DG364" s="105"/>
      <c r="DH364" s="105"/>
      <c r="DI364" s="105"/>
      <c r="DJ364" s="105"/>
      <c r="DK364" s="105"/>
      <c r="DL364" s="105"/>
      <c r="DM364" s="105"/>
      <c r="DN364" s="105"/>
      <c r="DO364" s="105"/>
      <c r="DP364" s="105"/>
      <c r="DQ364" s="105"/>
      <c r="DR364" s="105"/>
      <c r="DS364" s="105"/>
      <c r="DT364" s="105"/>
      <c r="DU364" s="105"/>
      <c r="DV364" s="105"/>
      <c r="DW364" s="105"/>
      <c r="DX364" s="105"/>
      <c r="DY364" s="105"/>
      <c r="DZ364" s="105"/>
      <c r="EA364" s="105"/>
      <c r="EB364" s="105"/>
      <c r="EC364" s="105"/>
      <c r="ED364" s="105"/>
      <c r="EE364" s="105"/>
      <c r="EF364" s="105"/>
      <c r="EG364" s="105"/>
      <c r="EH364" s="105"/>
      <c r="EI364" s="105"/>
      <c r="EJ364" s="105"/>
      <c r="EK364" s="105"/>
      <c r="EL364" s="105"/>
      <c r="EM364" s="105"/>
      <c r="EN364" s="105"/>
      <c r="EO364" s="105"/>
      <c r="EP364" s="105"/>
      <c r="EQ364" s="105"/>
      <c r="ER364" s="105"/>
      <c r="ES364" s="105"/>
      <c r="ET364" s="105"/>
      <c r="EU364" s="105"/>
      <c r="EV364" s="105"/>
      <c r="EW364" s="105"/>
      <c r="EX364" s="105"/>
      <c r="EY364" s="105"/>
      <c r="EZ364" s="105"/>
      <c r="FA364" s="105"/>
      <c r="FB364" s="105"/>
      <c r="FC364" s="105"/>
      <c r="FD364" s="105"/>
      <c r="FE364" s="105"/>
      <c r="FF364" s="105"/>
      <c r="FG364" s="105"/>
      <c r="FH364" s="105"/>
      <c r="FI364" s="105"/>
      <c r="FJ364" s="105"/>
      <c r="FK364" s="105"/>
      <c r="FL364" s="105"/>
    </row>
    <row r="365" spans="11:168">
      <c r="K365" s="105"/>
      <c r="L365" s="105"/>
      <c r="M365" s="105"/>
      <c r="N365" s="105"/>
      <c r="O365" s="105"/>
      <c r="P365" s="105"/>
      <c r="Q365" s="105"/>
      <c r="R365" s="105"/>
      <c r="S365" s="105"/>
      <c r="T365" s="105"/>
      <c r="U365" s="105"/>
      <c r="V365" s="105"/>
      <c r="W365" s="105"/>
      <c r="X365" s="105"/>
      <c r="Y365" s="105"/>
      <c r="Z365" s="105"/>
      <c r="AA365" s="105"/>
      <c r="AB365" s="105"/>
      <c r="AC365" s="105"/>
      <c r="AD365" s="105"/>
      <c r="AE365" s="105"/>
      <c r="AF365" s="105"/>
      <c r="AG365" s="105"/>
      <c r="AH365" s="105"/>
      <c r="AI365" s="105"/>
      <c r="AJ365" s="105"/>
      <c r="AK365" s="105"/>
      <c r="AL365" s="105"/>
      <c r="AM365" s="105"/>
      <c r="AN365" s="105"/>
      <c r="AO365" s="105"/>
      <c r="AP365" s="105"/>
      <c r="AQ365" s="105"/>
      <c r="AR365" s="105"/>
      <c r="AS365" s="105"/>
      <c r="AT365" s="105"/>
      <c r="AU365" s="105"/>
      <c r="AV365" s="105"/>
      <c r="AW365" s="105"/>
      <c r="AX365" s="105"/>
      <c r="AY365" s="105"/>
      <c r="AZ365" s="105"/>
      <c r="BA365" s="105"/>
      <c r="BB365" s="105"/>
      <c r="BC365" s="105"/>
      <c r="BD365" s="105"/>
      <c r="BE365" s="105"/>
      <c r="BF365" s="105"/>
      <c r="BG365" s="105"/>
      <c r="BH365" s="105"/>
      <c r="BI365" s="105"/>
      <c r="BJ365" s="105"/>
      <c r="BK365" s="105"/>
      <c r="BL365" s="105"/>
      <c r="BM365" s="105"/>
      <c r="BN365" s="105"/>
      <c r="BO365" s="105"/>
      <c r="BP365" s="105"/>
      <c r="BQ365" s="105"/>
      <c r="BR365" s="105"/>
      <c r="BS365" s="105"/>
      <c r="BT365" s="105"/>
      <c r="BU365" s="105"/>
      <c r="BV365" s="105"/>
      <c r="BW365" s="105"/>
      <c r="BX365" s="105"/>
      <c r="BY365" s="105"/>
      <c r="BZ365" s="105"/>
      <c r="CA365" s="105"/>
      <c r="CB365" s="105"/>
      <c r="CC365" s="105"/>
      <c r="CD365" s="105"/>
      <c r="CE365" s="105"/>
      <c r="CF365" s="105"/>
      <c r="CG365" s="105"/>
      <c r="CH365" s="105"/>
      <c r="CI365" s="105"/>
      <c r="CJ365" s="105"/>
      <c r="CK365" s="105"/>
      <c r="CL365" s="105"/>
      <c r="CM365" s="105"/>
      <c r="CN365" s="105"/>
      <c r="CO365" s="105"/>
      <c r="CP365" s="105"/>
      <c r="CQ365" s="105"/>
      <c r="CR365" s="105"/>
      <c r="CS365" s="105"/>
      <c r="CT365" s="105"/>
      <c r="CU365" s="105"/>
      <c r="CV365" s="105"/>
      <c r="CW365" s="105"/>
      <c r="CX365" s="105"/>
      <c r="CY365" s="105"/>
      <c r="CZ365" s="105"/>
      <c r="DA365" s="105"/>
      <c r="DB365" s="105"/>
      <c r="DC365" s="105"/>
      <c r="DD365" s="105"/>
      <c r="DE365" s="105"/>
      <c r="DF365" s="105"/>
      <c r="DG365" s="105"/>
      <c r="DH365" s="105"/>
      <c r="DI365" s="105"/>
      <c r="DJ365" s="105"/>
      <c r="DK365" s="105"/>
      <c r="DL365" s="105"/>
      <c r="DM365" s="105"/>
      <c r="DN365" s="105"/>
      <c r="DO365" s="105"/>
      <c r="DP365" s="105"/>
      <c r="DQ365" s="105"/>
      <c r="DR365" s="105"/>
      <c r="DS365" s="105"/>
      <c r="DT365" s="105"/>
      <c r="DU365" s="105"/>
      <c r="DV365" s="105"/>
      <c r="DW365" s="105"/>
      <c r="DX365" s="105"/>
      <c r="DY365" s="105"/>
      <c r="DZ365" s="105"/>
      <c r="EA365" s="105"/>
      <c r="EB365" s="105"/>
      <c r="EC365" s="105"/>
      <c r="ED365" s="105"/>
      <c r="EE365" s="105"/>
      <c r="EF365" s="105"/>
      <c r="EG365" s="105"/>
      <c r="EH365" s="105"/>
      <c r="EI365" s="105"/>
      <c r="EJ365" s="105"/>
      <c r="EK365" s="105"/>
      <c r="EL365" s="105"/>
      <c r="EM365" s="105"/>
      <c r="EN365" s="105"/>
      <c r="EO365" s="105"/>
      <c r="EP365" s="105"/>
      <c r="EQ365" s="105"/>
      <c r="ER365" s="105"/>
      <c r="ES365" s="105"/>
      <c r="ET365" s="105"/>
      <c r="EU365" s="105"/>
      <c r="EV365" s="105"/>
      <c r="EW365" s="105"/>
      <c r="EX365" s="105"/>
      <c r="EY365" s="105"/>
      <c r="EZ365" s="105"/>
      <c r="FA365" s="105"/>
      <c r="FB365" s="105"/>
      <c r="FC365" s="105"/>
      <c r="FD365" s="105"/>
      <c r="FE365" s="105"/>
      <c r="FF365" s="105"/>
      <c r="FG365" s="105"/>
      <c r="FH365" s="105"/>
      <c r="FI365" s="105"/>
      <c r="FJ365" s="105"/>
      <c r="FK365" s="105"/>
      <c r="FL365" s="105"/>
    </row>
    <row r="366" spans="11:168">
      <c r="K366" s="105"/>
      <c r="L366" s="105"/>
      <c r="M366" s="105"/>
      <c r="N366" s="105"/>
      <c r="O366" s="105"/>
      <c r="P366" s="105"/>
      <c r="Q366" s="105"/>
      <c r="R366" s="105"/>
      <c r="S366" s="105"/>
      <c r="T366" s="105"/>
      <c r="U366" s="105"/>
      <c r="V366" s="105"/>
      <c r="W366" s="105"/>
      <c r="X366" s="105"/>
      <c r="Y366" s="105"/>
      <c r="Z366" s="105"/>
      <c r="AA366" s="105"/>
      <c r="AB366" s="105"/>
      <c r="AC366" s="105"/>
      <c r="AD366" s="105"/>
      <c r="AE366" s="105"/>
      <c r="AF366" s="105"/>
      <c r="AG366" s="105"/>
      <c r="AH366" s="105"/>
      <c r="AI366" s="105"/>
      <c r="AJ366" s="105"/>
      <c r="AK366" s="105"/>
      <c r="AL366" s="105"/>
      <c r="AM366" s="105"/>
      <c r="AN366" s="105"/>
      <c r="AO366" s="105"/>
      <c r="AP366" s="105"/>
      <c r="AQ366" s="105"/>
      <c r="AR366" s="105"/>
      <c r="AS366" s="105"/>
      <c r="AT366" s="105"/>
      <c r="AU366" s="105"/>
      <c r="AV366" s="105"/>
      <c r="AW366" s="105"/>
      <c r="AX366" s="105"/>
      <c r="AY366" s="105"/>
      <c r="AZ366" s="105"/>
      <c r="BA366" s="105"/>
      <c r="BB366" s="105"/>
      <c r="BC366" s="105"/>
      <c r="BD366" s="105"/>
      <c r="BE366" s="105"/>
      <c r="BF366" s="105"/>
      <c r="BG366" s="105"/>
      <c r="BH366" s="105"/>
      <c r="BI366" s="105"/>
      <c r="BJ366" s="105"/>
      <c r="BK366" s="105"/>
      <c r="BL366" s="105"/>
      <c r="BM366" s="105"/>
      <c r="BN366" s="105"/>
      <c r="BO366" s="105"/>
      <c r="BP366" s="105"/>
      <c r="BQ366" s="105"/>
      <c r="BR366" s="105"/>
      <c r="BS366" s="105"/>
      <c r="BT366" s="105"/>
      <c r="BU366" s="105"/>
      <c r="BV366" s="105"/>
      <c r="BW366" s="105"/>
      <c r="BX366" s="105"/>
      <c r="BY366" s="105"/>
      <c r="BZ366" s="105"/>
      <c r="CA366" s="105"/>
      <c r="CB366" s="105"/>
      <c r="CC366" s="105"/>
      <c r="CD366" s="105"/>
      <c r="CE366" s="105"/>
      <c r="CF366" s="105"/>
      <c r="CG366" s="105"/>
      <c r="CH366" s="105"/>
      <c r="CI366" s="105"/>
      <c r="CJ366" s="105"/>
      <c r="CK366" s="105"/>
      <c r="CL366" s="105"/>
      <c r="CM366" s="105"/>
      <c r="CN366" s="105"/>
      <c r="CO366" s="105"/>
      <c r="CP366" s="105"/>
      <c r="CQ366" s="105"/>
      <c r="CR366" s="105"/>
      <c r="CS366" s="105"/>
      <c r="CT366" s="105"/>
      <c r="CU366" s="105"/>
      <c r="CV366" s="105"/>
      <c r="CW366" s="105"/>
      <c r="CX366" s="105"/>
      <c r="CY366" s="105"/>
      <c r="CZ366" s="105"/>
      <c r="DA366" s="105"/>
      <c r="DB366" s="105"/>
      <c r="DC366" s="105"/>
      <c r="DD366" s="105"/>
      <c r="DE366" s="105"/>
      <c r="DF366" s="105"/>
      <c r="DG366" s="105"/>
      <c r="DH366" s="105"/>
      <c r="DI366" s="105"/>
      <c r="DJ366" s="105"/>
      <c r="DK366" s="105"/>
      <c r="DL366" s="105"/>
      <c r="DM366" s="105"/>
      <c r="DN366" s="105"/>
      <c r="DO366" s="105"/>
      <c r="DP366" s="105"/>
      <c r="DQ366" s="105"/>
      <c r="DR366" s="105"/>
      <c r="DS366" s="105"/>
      <c r="DT366" s="105"/>
      <c r="DU366" s="105"/>
      <c r="DV366" s="105"/>
      <c r="DW366" s="105"/>
      <c r="DX366" s="105"/>
      <c r="DY366" s="105"/>
      <c r="DZ366" s="105"/>
      <c r="EA366" s="105"/>
      <c r="EB366" s="105"/>
      <c r="EC366" s="105"/>
      <c r="ED366" s="105"/>
      <c r="EE366" s="105"/>
      <c r="EF366" s="105"/>
      <c r="EG366" s="105"/>
      <c r="EH366" s="105"/>
      <c r="EI366" s="105"/>
      <c r="EJ366" s="105"/>
      <c r="EK366" s="105"/>
      <c r="EL366" s="105"/>
      <c r="EM366" s="105"/>
      <c r="EN366" s="105"/>
      <c r="EO366" s="105"/>
      <c r="EP366" s="105"/>
      <c r="EQ366" s="105"/>
      <c r="ER366" s="105"/>
      <c r="ES366" s="105"/>
      <c r="ET366" s="105"/>
      <c r="EU366" s="105"/>
      <c r="EV366" s="105"/>
      <c r="EW366" s="105"/>
      <c r="EX366" s="105"/>
      <c r="EY366" s="105"/>
      <c r="EZ366" s="105"/>
      <c r="FA366" s="105"/>
      <c r="FB366" s="105"/>
      <c r="FC366" s="105"/>
      <c r="FD366" s="105"/>
      <c r="FE366" s="105"/>
      <c r="FF366" s="105"/>
      <c r="FG366" s="105"/>
      <c r="FH366" s="105"/>
      <c r="FI366" s="105"/>
      <c r="FJ366" s="105"/>
      <c r="FK366" s="105"/>
      <c r="FL366" s="105"/>
    </row>
    <row r="367" spans="11:168">
      <c r="K367" s="105"/>
      <c r="L367" s="105"/>
      <c r="M367" s="105"/>
      <c r="N367" s="105"/>
      <c r="O367" s="105"/>
      <c r="P367" s="105"/>
      <c r="Q367" s="105"/>
      <c r="R367" s="105"/>
      <c r="S367" s="105"/>
      <c r="T367" s="105"/>
      <c r="U367" s="105"/>
      <c r="V367" s="105"/>
      <c r="W367" s="105"/>
      <c r="X367" s="105"/>
      <c r="Y367" s="105"/>
      <c r="Z367" s="105"/>
      <c r="AA367" s="105"/>
      <c r="AB367" s="105"/>
      <c r="AC367" s="105"/>
      <c r="AD367" s="105"/>
      <c r="AE367" s="105"/>
      <c r="AF367" s="105"/>
      <c r="AG367" s="105"/>
      <c r="AH367" s="105"/>
      <c r="AI367" s="105"/>
      <c r="AJ367" s="105"/>
      <c r="AK367" s="105"/>
      <c r="AL367" s="105"/>
      <c r="AM367" s="105"/>
      <c r="AN367" s="105"/>
      <c r="AO367" s="105"/>
      <c r="AP367" s="105"/>
      <c r="AQ367" s="105"/>
      <c r="AR367" s="105"/>
      <c r="AS367" s="105"/>
      <c r="AT367" s="105"/>
      <c r="AU367" s="105"/>
      <c r="AV367" s="105"/>
      <c r="AW367" s="105"/>
      <c r="AX367" s="105"/>
      <c r="AY367" s="105"/>
      <c r="AZ367" s="105"/>
      <c r="BA367" s="105"/>
      <c r="BB367" s="105"/>
      <c r="BC367" s="105"/>
      <c r="BD367" s="105"/>
      <c r="BE367" s="105"/>
      <c r="BF367" s="105"/>
      <c r="BG367" s="105"/>
      <c r="BH367" s="105"/>
      <c r="BI367" s="105"/>
      <c r="BJ367" s="105"/>
      <c r="BK367" s="105"/>
      <c r="BL367" s="105"/>
      <c r="BM367" s="105"/>
      <c r="BN367" s="105"/>
      <c r="BO367" s="105"/>
      <c r="BP367" s="105"/>
      <c r="BQ367" s="105"/>
      <c r="BR367" s="105"/>
      <c r="BS367" s="105"/>
      <c r="BT367" s="105"/>
      <c r="BU367" s="105"/>
      <c r="BV367" s="105"/>
      <c r="BW367" s="105"/>
      <c r="BX367" s="105"/>
      <c r="BY367" s="105"/>
      <c r="BZ367" s="105"/>
      <c r="CA367" s="105"/>
      <c r="CB367" s="105"/>
      <c r="CC367" s="105"/>
      <c r="CD367" s="105"/>
      <c r="CE367" s="105"/>
      <c r="CF367" s="105"/>
      <c r="CG367" s="105"/>
      <c r="CH367" s="105"/>
      <c r="CI367" s="105"/>
      <c r="CJ367" s="105"/>
      <c r="CK367" s="105"/>
      <c r="CL367" s="105"/>
      <c r="CM367" s="105"/>
      <c r="CN367" s="105"/>
      <c r="CO367" s="105"/>
      <c r="CP367" s="105"/>
      <c r="CQ367" s="105"/>
      <c r="CR367" s="105"/>
      <c r="CS367" s="105"/>
      <c r="CT367" s="105"/>
      <c r="CU367" s="105"/>
      <c r="CV367" s="105"/>
      <c r="CW367" s="105"/>
      <c r="CX367" s="105"/>
      <c r="CY367" s="105"/>
      <c r="CZ367" s="105"/>
      <c r="DA367" s="105"/>
      <c r="DB367" s="105"/>
      <c r="DC367" s="105"/>
      <c r="DD367" s="105"/>
      <c r="DE367" s="105"/>
      <c r="DF367" s="105"/>
      <c r="DG367" s="105"/>
      <c r="DH367" s="105"/>
      <c r="DI367" s="105"/>
      <c r="DJ367" s="105"/>
      <c r="DK367" s="105"/>
      <c r="DL367" s="105"/>
      <c r="DM367" s="105"/>
      <c r="DN367" s="105"/>
      <c r="DO367" s="105"/>
      <c r="DP367" s="105"/>
      <c r="DQ367" s="105"/>
      <c r="DR367" s="105"/>
      <c r="DS367" s="105"/>
      <c r="DT367" s="105"/>
      <c r="DU367" s="105"/>
      <c r="DV367" s="105"/>
      <c r="DW367" s="105"/>
      <c r="DX367" s="105"/>
      <c r="DY367" s="105"/>
      <c r="DZ367" s="105"/>
      <c r="EA367" s="105"/>
      <c r="EB367" s="105"/>
      <c r="EC367" s="105"/>
      <c r="ED367" s="105"/>
      <c r="EE367" s="105"/>
      <c r="EF367" s="105"/>
      <c r="EG367" s="105"/>
      <c r="EH367" s="105"/>
      <c r="EI367" s="105"/>
      <c r="EJ367" s="105"/>
      <c r="EK367" s="105"/>
      <c r="EL367" s="105"/>
      <c r="EM367" s="105"/>
      <c r="EN367" s="105"/>
      <c r="EO367" s="105"/>
      <c r="EP367" s="105"/>
      <c r="EQ367" s="105"/>
      <c r="ER367" s="105"/>
      <c r="ES367" s="105"/>
      <c r="ET367" s="105"/>
      <c r="EU367" s="105"/>
      <c r="EV367" s="105"/>
      <c r="EW367" s="105"/>
      <c r="EX367" s="105"/>
      <c r="EY367" s="105"/>
      <c r="EZ367" s="105"/>
      <c r="FA367" s="105"/>
      <c r="FB367" s="105"/>
      <c r="FC367" s="105"/>
      <c r="FD367" s="105"/>
      <c r="FE367" s="105"/>
      <c r="FF367" s="105"/>
      <c r="FG367" s="105"/>
      <c r="FH367" s="105"/>
      <c r="FI367" s="105"/>
      <c r="FJ367" s="105"/>
      <c r="FK367" s="105"/>
      <c r="FL367" s="105"/>
    </row>
    <row r="368" spans="11:168">
      <c r="K368" s="105"/>
      <c r="L368" s="105"/>
      <c r="M368" s="105"/>
      <c r="N368" s="105"/>
      <c r="O368" s="105"/>
      <c r="P368" s="105"/>
      <c r="Q368" s="105"/>
      <c r="R368" s="105"/>
      <c r="S368" s="105"/>
      <c r="T368" s="105"/>
      <c r="U368" s="105"/>
      <c r="V368" s="105"/>
      <c r="W368" s="105"/>
      <c r="X368" s="105"/>
      <c r="Y368" s="105"/>
      <c r="Z368" s="105"/>
      <c r="AA368" s="105"/>
      <c r="AB368" s="105"/>
      <c r="AC368" s="105"/>
      <c r="AD368" s="105"/>
      <c r="AE368" s="105"/>
      <c r="AF368" s="105"/>
      <c r="AG368" s="105"/>
      <c r="AH368" s="105"/>
      <c r="AI368" s="105"/>
      <c r="AJ368" s="105"/>
      <c r="AK368" s="105"/>
      <c r="AL368" s="105"/>
      <c r="AM368" s="105"/>
      <c r="AN368" s="105"/>
      <c r="AO368" s="105"/>
      <c r="AP368" s="105"/>
      <c r="AQ368" s="105"/>
      <c r="AR368" s="105"/>
      <c r="AS368" s="105"/>
      <c r="AT368" s="105"/>
      <c r="AU368" s="105"/>
      <c r="AV368" s="105"/>
      <c r="AW368" s="105"/>
      <c r="AX368" s="105"/>
      <c r="AY368" s="105"/>
      <c r="AZ368" s="105"/>
      <c r="BA368" s="105"/>
      <c r="BB368" s="105"/>
      <c r="BC368" s="105"/>
      <c r="BD368" s="105"/>
      <c r="BE368" s="105"/>
      <c r="BF368" s="105"/>
      <c r="BG368" s="105"/>
      <c r="BH368" s="105"/>
      <c r="BI368" s="105"/>
      <c r="BJ368" s="105"/>
      <c r="BK368" s="105"/>
      <c r="BL368" s="105"/>
      <c r="BM368" s="105"/>
      <c r="BN368" s="105"/>
      <c r="BO368" s="105"/>
      <c r="BP368" s="105"/>
      <c r="BQ368" s="105"/>
      <c r="BR368" s="105"/>
      <c r="BS368" s="105"/>
      <c r="BT368" s="105"/>
      <c r="BU368" s="105"/>
      <c r="BV368" s="105"/>
      <c r="BW368" s="105"/>
      <c r="BX368" s="105"/>
      <c r="BY368" s="105"/>
      <c r="BZ368" s="105"/>
      <c r="CA368" s="105"/>
      <c r="CB368" s="105"/>
      <c r="CC368" s="105"/>
      <c r="CD368" s="105"/>
      <c r="CE368" s="105"/>
      <c r="CF368" s="105"/>
      <c r="CG368" s="105"/>
      <c r="CH368" s="105"/>
      <c r="CI368" s="105"/>
      <c r="CJ368" s="105"/>
      <c r="CK368" s="105"/>
      <c r="CL368" s="105"/>
      <c r="CM368" s="105"/>
      <c r="CN368" s="105"/>
      <c r="CO368" s="105"/>
      <c r="CP368" s="105"/>
      <c r="CQ368" s="105"/>
      <c r="CR368" s="105"/>
      <c r="CS368" s="105"/>
      <c r="CT368" s="105"/>
      <c r="CU368" s="105"/>
      <c r="CV368" s="105"/>
      <c r="CW368" s="105"/>
      <c r="CX368" s="105"/>
      <c r="CY368" s="105"/>
      <c r="CZ368" s="105"/>
      <c r="DA368" s="105"/>
      <c r="DB368" s="105"/>
      <c r="DC368" s="105"/>
      <c r="DD368" s="105"/>
      <c r="DE368" s="105"/>
      <c r="DF368" s="105"/>
      <c r="DG368" s="105"/>
      <c r="DH368" s="105"/>
      <c r="DI368" s="105"/>
      <c r="DJ368" s="105"/>
      <c r="DK368" s="105"/>
      <c r="DL368" s="105"/>
      <c r="DM368" s="105"/>
      <c r="DN368" s="105"/>
      <c r="DO368" s="105"/>
      <c r="DP368" s="105"/>
      <c r="DQ368" s="105"/>
      <c r="DR368" s="105"/>
      <c r="DS368" s="105"/>
      <c r="DT368" s="105"/>
      <c r="DU368" s="105"/>
      <c r="DV368" s="105"/>
      <c r="DW368" s="105"/>
      <c r="DX368" s="105"/>
      <c r="DY368" s="105"/>
      <c r="DZ368" s="105"/>
      <c r="EA368" s="105"/>
      <c r="EB368" s="105"/>
      <c r="EC368" s="105"/>
      <c r="ED368" s="105"/>
      <c r="EE368" s="105"/>
      <c r="EF368" s="105"/>
      <c r="EG368" s="105"/>
      <c r="EH368" s="105"/>
      <c r="EI368" s="105"/>
      <c r="EJ368" s="105"/>
      <c r="EK368" s="105"/>
      <c r="EL368" s="105"/>
      <c r="EM368" s="105"/>
      <c r="EN368" s="105"/>
      <c r="EO368" s="105"/>
      <c r="EP368" s="105"/>
      <c r="EQ368" s="105"/>
      <c r="ER368" s="105"/>
      <c r="ES368" s="105"/>
      <c r="ET368" s="105"/>
      <c r="EU368" s="105"/>
      <c r="EV368" s="105"/>
      <c r="EW368" s="105"/>
      <c r="EX368" s="105"/>
      <c r="EY368" s="105"/>
      <c r="EZ368" s="105"/>
      <c r="FA368" s="105"/>
      <c r="FB368" s="105"/>
      <c r="FC368" s="105"/>
      <c r="FD368" s="105"/>
      <c r="FE368" s="105"/>
      <c r="FF368" s="105"/>
      <c r="FG368" s="105"/>
      <c r="FH368" s="105"/>
      <c r="FI368" s="105"/>
      <c r="FJ368" s="105"/>
      <c r="FK368" s="105"/>
      <c r="FL368" s="105"/>
    </row>
    <row r="369" spans="11:168">
      <c r="K369" s="105"/>
      <c r="L369" s="105"/>
      <c r="M369" s="105"/>
      <c r="N369" s="105"/>
      <c r="O369" s="105"/>
      <c r="P369" s="105"/>
      <c r="Q369" s="105"/>
      <c r="R369" s="105"/>
      <c r="S369" s="105"/>
      <c r="T369" s="105"/>
      <c r="U369" s="105"/>
      <c r="V369" s="105"/>
      <c r="W369" s="105"/>
      <c r="X369" s="105"/>
      <c r="Y369" s="105"/>
      <c r="Z369" s="105"/>
      <c r="AA369" s="105"/>
      <c r="AB369" s="105"/>
      <c r="AC369" s="105"/>
      <c r="AD369" s="105"/>
      <c r="AE369" s="105"/>
      <c r="AF369" s="105"/>
      <c r="AG369" s="105"/>
      <c r="AH369" s="105"/>
      <c r="AI369" s="105"/>
      <c r="AJ369" s="105"/>
      <c r="AK369" s="105"/>
      <c r="AL369" s="105"/>
      <c r="AM369" s="105"/>
      <c r="AN369" s="105"/>
      <c r="AO369" s="105"/>
      <c r="AP369" s="105"/>
      <c r="AQ369" s="105"/>
      <c r="AR369" s="105"/>
      <c r="AS369" s="105"/>
      <c r="AT369" s="105"/>
      <c r="AU369" s="105"/>
      <c r="AV369" s="105"/>
      <c r="AW369" s="105"/>
      <c r="AX369" s="105"/>
      <c r="AY369" s="105"/>
      <c r="AZ369" s="105"/>
      <c r="BA369" s="105"/>
      <c r="BB369" s="105"/>
      <c r="BC369" s="105"/>
      <c r="BD369" s="105"/>
      <c r="BE369" s="105"/>
      <c r="BF369" s="105"/>
      <c r="BG369" s="105"/>
      <c r="BH369" s="105"/>
      <c r="BI369" s="105"/>
      <c r="BJ369" s="105"/>
      <c r="BK369" s="105"/>
      <c r="BL369" s="105"/>
      <c r="BM369" s="105"/>
      <c r="BN369" s="105"/>
      <c r="BO369" s="105"/>
      <c r="BP369" s="105"/>
      <c r="BQ369" s="105"/>
      <c r="BR369" s="105"/>
      <c r="BS369" s="105"/>
      <c r="BT369" s="105"/>
      <c r="BU369" s="105"/>
      <c r="BV369" s="105"/>
      <c r="BW369" s="105"/>
      <c r="BX369" s="105"/>
      <c r="BY369" s="105"/>
      <c r="BZ369" s="105"/>
      <c r="CA369" s="105"/>
      <c r="CB369" s="105"/>
      <c r="CC369" s="105"/>
      <c r="CD369" s="105"/>
      <c r="CE369" s="105"/>
      <c r="CF369" s="105"/>
      <c r="CG369" s="105"/>
      <c r="CH369" s="105"/>
      <c r="CI369" s="105"/>
      <c r="CJ369" s="105"/>
      <c r="CK369" s="105"/>
      <c r="CL369" s="105"/>
      <c r="CM369" s="105"/>
      <c r="CN369" s="105"/>
      <c r="CO369" s="105"/>
      <c r="CP369" s="105"/>
      <c r="CQ369" s="105"/>
      <c r="CR369" s="105"/>
      <c r="CS369" s="105"/>
      <c r="CT369" s="105"/>
      <c r="CU369" s="105"/>
      <c r="CV369" s="105"/>
      <c r="CW369" s="105"/>
      <c r="CX369" s="105"/>
      <c r="CY369" s="105"/>
      <c r="CZ369" s="105"/>
      <c r="DA369" s="105"/>
      <c r="DB369" s="105"/>
      <c r="DC369" s="105"/>
      <c r="DD369" s="105"/>
      <c r="DE369" s="105"/>
      <c r="DF369" s="105"/>
      <c r="DG369" s="105"/>
      <c r="DH369" s="105"/>
      <c r="DI369" s="105"/>
      <c r="DJ369" s="105"/>
      <c r="DK369" s="105"/>
      <c r="DL369" s="105"/>
      <c r="DM369" s="105"/>
      <c r="DN369" s="105"/>
      <c r="DO369" s="105"/>
      <c r="DP369" s="105"/>
      <c r="DQ369" s="105"/>
      <c r="DR369" s="105"/>
      <c r="DS369" s="105"/>
      <c r="DT369" s="105"/>
      <c r="DU369" s="105"/>
      <c r="DV369" s="105"/>
      <c r="DW369" s="105"/>
      <c r="DX369" s="105"/>
      <c r="DY369" s="105"/>
      <c r="DZ369" s="105"/>
      <c r="EA369" s="105"/>
      <c r="EB369" s="105"/>
      <c r="EC369" s="105"/>
      <c r="ED369" s="105"/>
      <c r="EE369" s="105"/>
      <c r="EF369" s="105"/>
      <c r="EG369" s="105"/>
      <c r="EH369" s="105"/>
      <c r="EI369" s="105"/>
      <c r="EJ369" s="105"/>
      <c r="EK369" s="105"/>
      <c r="EL369" s="105"/>
      <c r="EM369" s="105"/>
      <c r="EN369" s="105"/>
      <c r="EO369" s="105"/>
      <c r="EP369" s="105"/>
      <c r="EQ369" s="105"/>
      <c r="ER369" s="105"/>
      <c r="ES369" s="105"/>
      <c r="ET369" s="105"/>
      <c r="EU369" s="105"/>
      <c r="EV369" s="105"/>
      <c r="EW369" s="105"/>
      <c r="EX369" s="105"/>
      <c r="EY369" s="105"/>
      <c r="EZ369" s="105"/>
      <c r="FA369" s="105"/>
      <c r="FB369" s="105"/>
      <c r="FC369" s="105"/>
      <c r="FD369" s="105"/>
      <c r="FE369" s="105"/>
      <c r="FF369" s="105"/>
      <c r="FG369" s="105"/>
      <c r="FH369" s="105"/>
      <c r="FI369" s="105"/>
      <c r="FJ369" s="105"/>
      <c r="FK369" s="105"/>
      <c r="FL369" s="105"/>
    </row>
    <row r="370" spans="11:168">
      <c r="K370" s="105"/>
      <c r="L370" s="105"/>
      <c r="M370" s="105"/>
      <c r="N370" s="105"/>
      <c r="O370" s="105"/>
      <c r="P370" s="105"/>
      <c r="Q370" s="105"/>
      <c r="R370" s="105"/>
      <c r="S370" s="105"/>
      <c r="T370" s="105"/>
      <c r="U370" s="105"/>
      <c r="V370" s="105"/>
      <c r="W370" s="105"/>
      <c r="X370" s="105"/>
      <c r="Y370" s="105"/>
      <c r="Z370" s="105"/>
      <c r="AA370" s="105"/>
      <c r="AB370" s="105"/>
      <c r="AC370" s="105"/>
      <c r="AD370" s="105"/>
      <c r="AE370" s="105"/>
      <c r="AF370" s="105"/>
      <c r="AG370" s="105"/>
      <c r="AH370" s="105"/>
      <c r="AI370" s="105"/>
      <c r="AJ370" s="105"/>
      <c r="AK370" s="105"/>
      <c r="AL370" s="105"/>
      <c r="AM370" s="105"/>
      <c r="AN370" s="105"/>
      <c r="AO370" s="105"/>
      <c r="AP370" s="105"/>
      <c r="AQ370" s="105"/>
      <c r="AR370" s="105"/>
      <c r="AS370" s="105"/>
      <c r="AT370" s="105"/>
      <c r="AU370" s="105"/>
      <c r="AV370" s="105"/>
      <c r="AW370" s="105"/>
      <c r="AX370" s="105"/>
      <c r="AY370" s="105"/>
      <c r="AZ370" s="105"/>
      <c r="BA370" s="105"/>
      <c r="BB370" s="105"/>
      <c r="BC370" s="105"/>
      <c r="BD370" s="105"/>
      <c r="BE370" s="105"/>
      <c r="BF370" s="105"/>
      <c r="BG370" s="105"/>
      <c r="BH370" s="105"/>
      <c r="BI370" s="105"/>
      <c r="BJ370" s="105"/>
      <c r="BK370" s="105"/>
      <c r="BL370" s="105"/>
      <c r="BM370" s="105"/>
      <c r="BN370" s="105"/>
      <c r="BO370" s="105"/>
      <c r="BP370" s="105"/>
      <c r="BQ370" s="105"/>
      <c r="BR370" s="105"/>
      <c r="BS370" s="105"/>
      <c r="BT370" s="105"/>
      <c r="BU370" s="105"/>
      <c r="BV370" s="105"/>
      <c r="BW370" s="105"/>
      <c r="BX370" s="105"/>
      <c r="BY370" s="105"/>
      <c r="BZ370" s="105"/>
      <c r="CA370" s="105"/>
      <c r="CB370" s="105"/>
      <c r="CC370" s="105"/>
      <c r="CD370" s="105"/>
      <c r="CE370" s="105"/>
      <c r="CF370" s="105"/>
      <c r="CG370" s="105"/>
      <c r="CH370" s="105"/>
      <c r="CI370" s="105"/>
      <c r="CJ370" s="105"/>
      <c r="CK370" s="105"/>
      <c r="CL370" s="105"/>
      <c r="CM370" s="105"/>
      <c r="CN370" s="105"/>
      <c r="CO370" s="105"/>
      <c r="CP370" s="105"/>
      <c r="CQ370" s="105"/>
      <c r="CR370" s="105"/>
      <c r="CS370" s="105"/>
      <c r="CT370" s="105"/>
      <c r="CU370" s="105"/>
      <c r="CV370" s="105"/>
      <c r="CW370" s="105"/>
      <c r="CX370" s="105"/>
      <c r="CY370" s="105"/>
      <c r="CZ370" s="105"/>
      <c r="DA370" s="105"/>
      <c r="DB370" s="105"/>
      <c r="DC370" s="105"/>
      <c r="DD370" s="105"/>
      <c r="DE370" s="105"/>
      <c r="DF370" s="105"/>
      <c r="DG370" s="105"/>
      <c r="DH370" s="105"/>
      <c r="DI370" s="105"/>
      <c r="DJ370" s="105"/>
      <c r="DK370" s="105"/>
      <c r="DL370" s="105"/>
      <c r="DM370" s="105"/>
      <c r="DN370" s="105"/>
      <c r="DO370" s="105"/>
      <c r="DP370" s="105"/>
      <c r="DQ370" s="105"/>
      <c r="DR370" s="105"/>
      <c r="DS370" s="105"/>
      <c r="DT370" s="105"/>
      <c r="DU370" s="105"/>
      <c r="DV370" s="105"/>
      <c r="DW370" s="105"/>
      <c r="DX370" s="105"/>
      <c r="DY370" s="105"/>
      <c r="DZ370" s="105"/>
      <c r="EA370" s="105"/>
      <c r="EB370" s="105"/>
      <c r="EC370" s="105"/>
      <c r="ED370" s="105"/>
      <c r="EE370" s="105"/>
      <c r="EF370" s="105"/>
      <c r="EG370" s="105"/>
      <c r="EH370" s="105"/>
      <c r="EI370" s="105"/>
      <c r="EJ370" s="105"/>
      <c r="EK370" s="105"/>
      <c r="EL370" s="105"/>
      <c r="EM370" s="105"/>
      <c r="EN370" s="105"/>
      <c r="EO370" s="105"/>
      <c r="EP370" s="105"/>
      <c r="EQ370" s="105"/>
      <c r="ER370" s="105"/>
      <c r="ES370" s="105"/>
      <c r="ET370" s="105"/>
      <c r="EU370" s="105"/>
      <c r="EV370" s="105"/>
      <c r="EW370" s="105"/>
      <c r="EX370" s="105"/>
      <c r="EY370" s="105"/>
      <c r="EZ370" s="105"/>
      <c r="FA370" s="105"/>
      <c r="FB370" s="105"/>
      <c r="FC370" s="105"/>
      <c r="FD370" s="105"/>
      <c r="FE370" s="105"/>
      <c r="FF370" s="105"/>
      <c r="FG370" s="105"/>
      <c r="FH370" s="105"/>
      <c r="FI370" s="105"/>
      <c r="FJ370" s="105"/>
      <c r="FK370" s="105"/>
      <c r="FL370" s="105"/>
    </row>
    <row r="371" spans="11:168">
      <c r="K371" s="105"/>
      <c r="L371" s="105"/>
      <c r="M371" s="105"/>
      <c r="N371" s="105"/>
      <c r="O371" s="105"/>
      <c r="P371" s="105"/>
      <c r="Q371" s="105"/>
      <c r="R371" s="105"/>
      <c r="S371" s="105"/>
      <c r="T371" s="105"/>
      <c r="U371" s="105"/>
      <c r="V371" s="105"/>
      <c r="W371" s="105"/>
      <c r="X371" s="105"/>
      <c r="Y371" s="105"/>
      <c r="Z371" s="105"/>
      <c r="AA371" s="105"/>
      <c r="AB371" s="105"/>
      <c r="AC371" s="105"/>
      <c r="AD371" s="105"/>
      <c r="AE371" s="105"/>
      <c r="AF371" s="105"/>
      <c r="AG371" s="105"/>
      <c r="AH371" s="105"/>
      <c r="AI371" s="105"/>
      <c r="AJ371" s="105"/>
      <c r="AK371" s="105"/>
      <c r="AL371" s="105"/>
      <c r="AM371" s="105"/>
      <c r="AN371" s="105"/>
      <c r="AO371" s="105"/>
      <c r="AP371" s="105"/>
      <c r="AQ371" s="105"/>
      <c r="AR371" s="105"/>
      <c r="AS371" s="105"/>
      <c r="AT371" s="105"/>
      <c r="AU371" s="105"/>
      <c r="AV371" s="105"/>
      <c r="AW371" s="105"/>
      <c r="AX371" s="105"/>
      <c r="AY371" s="105"/>
      <c r="AZ371" s="105"/>
      <c r="BA371" s="105"/>
      <c r="BB371" s="105"/>
      <c r="BC371" s="105"/>
      <c r="BD371" s="105"/>
      <c r="BE371" s="105"/>
      <c r="BF371" s="105"/>
      <c r="BG371" s="105"/>
      <c r="BH371" s="105"/>
      <c r="BI371" s="105"/>
      <c r="BJ371" s="105"/>
      <c r="BK371" s="105"/>
      <c r="BL371" s="105"/>
      <c r="BM371" s="105"/>
      <c r="BN371" s="105"/>
      <c r="BO371" s="105"/>
      <c r="BP371" s="105"/>
      <c r="BQ371" s="105"/>
      <c r="BR371" s="105"/>
      <c r="BS371" s="105"/>
      <c r="BT371" s="105"/>
      <c r="BU371" s="105"/>
      <c r="BV371" s="105"/>
      <c r="BW371" s="105"/>
      <c r="BX371" s="105"/>
      <c r="BY371" s="105"/>
      <c r="BZ371" s="105"/>
      <c r="CA371" s="105"/>
      <c r="CB371" s="105"/>
      <c r="CC371" s="105"/>
      <c r="CD371" s="105"/>
      <c r="CE371" s="105"/>
      <c r="CF371" s="105"/>
      <c r="CG371" s="105"/>
      <c r="CH371" s="105"/>
      <c r="CI371" s="105"/>
      <c r="CJ371" s="105"/>
      <c r="CK371" s="105"/>
      <c r="CL371" s="105"/>
      <c r="CM371" s="105"/>
      <c r="CN371" s="105"/>
      <c r="CO371" s="105"/>
      <c r="CP371" s="105"/>
      <c r="CQ371" s="105"/>
      <c r="CR371" s="105"/>
      <c r="CS371" s="105"/>
      <c r="CT371" s="105"/>
      <c r="CU371" s="105"/>
      <c r="CV371" s="105"/>
      <c r="CW371" s="105"/>
      <c r="CX371" s="105"/>
      <c r="CY371" s="105"/>
      <c r="CZ371" s="105"/>
      <c r="DA371" s="105"/>
      <c r="DB371" s="105"/>
      <c r="DC371" s="105"/>
      <c r="DD371" s="105"/>
      <c r="DE371" s="105"/>
      <c r="DF371" s="105"/>
      <c r="DG371" s="105"/>
      <c r="DH371" s="105"/>
      <c r="DI371" s="105"/>
      <c r="DJ371" s="105"/>
      <c r="DK371" s="105"/>
      <c r="DL371" s="105"/>
      <c r="DM371" s="105"/>
      <c r="DN371" s="105"/>
      <c r="DO371" s="105"/>
      <c r="DP371" s="105"/>
      <c r="DQ371" s="105"/>
      <c r="DR371" s="105"/>
      <c r="DS371" s="105"/>
      <c r="DT371" s="105"/>
      <c r="DU371" s="105"/>
      <c r="DV371" s="105"/>
      <c r="DW371" s="105"/>
      <c r="DX371" s="105"/>
      <c r="DY371" s="105"/>
      <c r="DZ371" s="105"/>
      <c r="EA371" s="105"/>
      <c r="EB371" s="105"/>
      <c r="EC371" s="105"/>
      <c r="ED371" s="105"/>
      <c r="EE371" s="105"/>
      <c r="EF371" s="105"/>
      <c r="EG371" s="105"/>
      <c r="EH371" s="105"/>
      <c r="EI371" s="105"/>
      <c r="EJ371" s="105"/>
      <c r="EK371" s="105"/>
      <c r="EL371" s="105"/>
      <c r="EM371" s="105"/>
      <c r="EN371" s="105"/>
      <c r="EO371" s="105"/>
      <c r="EP371" s="105"/>
      <c r="EQ371" s="105"/>
      <c r="ER371" s="105"/>
      <c r="ES371" s="105"/>
      <c r="ET371" s="105"/>
      <c r="EU371" s="105"/>
      <c r="EV371" s="105"/>
      <c r="EW371" s="105"/>
      <c r="EX371" s="105"/>
      <c r="EY371" s="105"/>
      <c r="EZ371" s="105"/>
      <c r="FA371" s="105"/>
      <c r="FB371" s="105"/>
      <c r="FC371" s="105"/>
      <c r="FD371" s="105"/>
      <c r="FE371" s="105"/>
      <c r="FF371" s="105"/>
      <c r="FG371" s="105"/>
      <c r="FH371" s="105"/>
      <c r="FI371" s="105"/>
      <c r="FJ371" s="105"/>
      <c r="FK371" s="105"/>
      <c r="FL371" s="105"/>
    </row>
    <row r="372" spans="11:168">
      <c r="K372" s="105"/>
      <c r="L372" s="105"/>
      <c r="M372" s="105"/>
      <c r="N372" s="105"/>
      <c r="O372" s="105"/>
      <c r="P372" s="105"/>
      <c r="Q372" s="105"/>
      <c r="R372" s="105"/>
      <c r="S372" s="105"/>
      <c r="T372" s="105"/>
      <c r="U372" s="105"/>
      <c r="V372" s="105"/>
      <c r="W372" s="105"/>
      <c r="X372" s="105"/>
      <c r="Y372" s="105"/>
      <c r="Z372" s="105"/>
      <c r="AA372" s="105"/>
      <c r="AB372" s="105"/>
      <c r="AC372" s="105"/>
      <c r="AD372" s="105"/>
      <c r="AE372" s="105"/>
      <c r="AF372" s="105"/>
      <c r="AG372" s="105"/>
      <c r="AH372" s="105"/>
      <c r="AI372" s="105"/>
      <c r="AJ372" s="105"/>
      <c r="AK372" s="105"/>
      <c r="AL372" s="105"/>
      <c r="AM372" s="105"/>
      <c r="AN372" s="105"/>
      <c r="AO372" s="105"/>
      <c r="AP372" s="105"/>
      <c r="AQ372" s="105"/>
      <c r="AR372" s="105"/>
      <c r="AS372" s="105"/>
      <c r="AT372" s="105"/>
      <c r="AU372" s="105"/>
      <c r="AV372" s="105"/>
      <c r="AW372" s="105"/>
      <c r="AX372" s="105"/>
      <c r="AY372" s="105"/>
      <c r="AZ372" s="105"/>
      <c r="BA372" s="105"/>
      <c r="BB372" s="105"/>
      <c r="BC372" s="105"/>
      <c r="BD372" s="105"/>
      <c r="BE372" s="105"/>
      <c r="BF372" s="105"/>
      <c r="BG372" s="105"/>
      <c r="BH372" s="105"/>
      <c r="BI372" s="105"/>
      <c r="BJ372" s="105"/>
      <c r="BK372" s="105"/>
      <c r="BL372" s="105"/>
      <c r="BM372" s="105"/>
      <c r="BN372" s="105"/>
      <c r="BO372" s="105"/>
      <c r="BP372" s="105"/>
      <c r="BQ372" s="105"/>
      <c r="BR372" s="105"/>
      <c r="BS372" s="105"/>
      <c r="BT372" s="105"/>
      <c r="BU372" s="105"/>
      <c r="BV372" s="105"/>
      <c r="BW372" s="105"/>
      <c r="BX372" s="105"/>
      <c r="BY372" s="105"/>
      <c r="BZ372" s="105"/>
      <c r="CA372" s="105"/>
      <c r="CB372" s="105"/>
      <c r="CC372" s="105"/>
      <c r="CD372" s="105"/>
      <c r="CE372" s="105"/>
      <c r="CF372" s="105"/>
      <c r="CG372" s="105"/>
      <c r="CH372" s="105"/>
      <c r="CI372" s="105"/>
      <c r="CJ372" s="105"/>
      <c r="CK372" s="105"/>
      <c r="CL372" s="105"/>
      <c r="CM372" s="105"/>
      <c r="CN372" s="105"/>
      <c r="CO372" s="105"/>
      <c r="CP372" s="105"/>
      <c r="CQ372" s="105"/>
      <c r="CR372" s="105"/>
      <c r="CS372" s="105"/>
      <c r="CT372" s="105"/>
      <c r="CU372" s="105"/>
      <c r="CV372" s="105"/>
      <c r="CW372" s="105"/>
      <c r="CX372" s="105"/>
      <c r="CY372" s="105"/>
      <c r="CZ372" s="105"/>
      <c r="DA372" s="105"/>
      <c r="DB372" s="105"/>
      <c r="DC372" s="105"/>
      <c r="DD372" s="105"/>
      <c r="DE372" s="105"/>
      <c r="DF372" s="105"/>
      <c r="DG372" s="105"/>
      <c r="DH372" s="105"/>
      <c r="DI372" s="105"/>
      <c r="DJ372" s="105"/>
      <c r="DK372" s="105"/>
      <c r="DL372" s="105"/>
      <c r="DM372" s="105"/>
      <c r="DN372" s="105"/>
      <c r="DO372" s="105"/>
      <c r="DP372" s="105"/>
      <c r="DQ372" s="105"/>
      <c r="DR372" s="105"/>
      <c r="DS372" s="105"/>
      <c r="DT372" s="105"/>
      <c r="DU372" s="105"/>
      <c r="DV372" s="105"/>
      <c r="DW372" s="105"/>
      <c r="DX372" s="105"/>
      <c r="DY372" s="105"/>
      <c r="DZ372" s="105"/>
      <c r="EA372" s="105"/>
      <c r="EB372" s="105"/>
      <c r="EC372" s="105"/>
      <c r="ED372" s="105"/>
      <c r="EE372" s="105"/>
      <c r="EF372" s="105"/>
      <c r="EG372" s="105"/>
      <c r="EH372" s="105"/>
      <c r="EI372" s="105"/>
      <c r="EJ372" s="105"/>
      <c r="EK372" s="105"/>
      <c r="EL372" s="105"/>
      <c r="EM372" s="105"/>
      <c r="EN372" s="105"/>
      <c r="EO372" s="105"/>
      <c r="EP372" s="105"/>
      <c r="EQ372" s="105"/>
      <c r="ER372" s="105"/>
      <c r="ES372" s="105"/>
      <c r="ET372" s="105"/>
      <c r="EU372" s="105"/>
      <c r="EV372" s="105"/>
      <c r="EW372" s="105"/>
      <c r="EX372" s="105"/>
      <c r="EY372" s="105"/>
      <c r="EZ372" s="105"/>
      <c r="FA372" s="105"/>
      <c r="FB372" s="105"/>
      <c r="FC372" s="105"/>
      <c r="FD372" s="105"/>
      <c r="FE372" s="105"/>
      <c r="FF372" s="105"/>
      <c r="FG372" s="105"/>
      <c r="FH372" s="105"/>
      <c r="FI372" s="105"/>
      <c r="FJ372" s="105"/>
      <c r="FK372" s="105"/>
      <c r="FL372" s="105"/>
    </row>
    <row r="373" spans="11:168">
      <c r="K373" s="105"/>
      <c r="L373" s="105"/>
      <c r="M373" s="105"/>
      <c r="N373" s="105"/>
      <c r="O373" s="105"/>
      <c r="P373" s="105"/>
      <c r="Q373" s="105"/>
      <c r="R373" s="105"/>
      <c r="S373" s="105"/>
      <c r="T373" s="105"/>
      <c r="U373" s="105"/>
      <c r="V373" s="105"/>
      <c r="W373" s="105"/>
      <c r="X373" s="105"/>
      <c r="Y373" s="105"/>
      <c r="Z373" s="105"/>
      <c r="AA373" s="105"/>
      <c r="AB373" s="105"/>
      <c r="AC373" s="105"/>
      <c r="AD373" s="105"/>
      <c r="AE373" s="105"/>
      <c r="AF373" s="105"/>
      <c r="AG373" s="105"/>
      <c r="AH373" s="105"/>
      <c r="AI373" s="105"/>
      <c r="AJ373" s="105"/>
      <c r="AK373" s="105"/>
      <c r="AL373" s="105"/>
      <c r="AM373" s="105"/>
      <c r="AN373" s="105"/>
      <c r="AO373" s="105"/>
      <c r="AP373" s="105"/>
      <c r="AQ373" s="105"/>
      <c r="AR373" s="105"/>
      <c r="AS373" s="105"/>
      <c r="AT373" s="105"/>
      <c r="AU373" s="105"/>
      <c r="AV373" s="105"/>
      <c r="AW373" s="105"/>
      <c r="AX373" s="105"/>
      <c r="AY373" s="105"/>
      <c r="AZ373" s="105"/>
      <c r="BA373" s="105"/>
      <c r="BB373" s="105"/>
      <c r="BC373" s="105"/>
      <c r="BD373" s="105"/>
      <c r="BE373" s="105"/>
      <c r="BF373" s="105"/>
      <c r="BG373" s="105"/>
      <c r="BH373" s="105"/>
      <c r="BI373" s="105"/>
      <c r="BJ373" s="105"/>
      <c r="BK373" s="105"/>
      <c r="BL373" s="105"/>
      <c r="BM373" s="105"/>
      <c r="BN373" s="105"/>
      <c r="BO373" s="105"/>
      <c r="BP373" s="105"/>
      <c r="BQ373" s="105"/>
      <c r="BR373" s="105"/>
      <c r="BS373" s="105"/>
      <c r="BT373" s="105"/>
      <c r="BU373" s="105"/>
      <c r="BV373" s="105"/>
      <c r="BW373" s="105"/>
      <c r="BX373" s="105"/>
      <c r="BY373" s="105"/>
      <c r="BZ373" s="105"/>
      <c r="CA373" s="105"/>
      <c r="CB373" s="105"/>
      <c r="CC373" s="105"/>
      <c r="CD373" s="105"/>
      <c r="CE373" s="105"/>
      <c r="CF373" s="105"/>
      <c r="CG373" s="105"/>
      <c r="CH373" s="105"/>
      <c r="CI373" s="105"/>
      <c r="CJ373" s="105"/>
      <c r="CK373" s="105"/>
      <c r="CL373" s="105"/>
      <c r="CM373" s="105"/>
      <c r="CN373" s="105"/>
      <c r="CO373" s="105"/>
      <c r="CP373" s="105"/>
      <c r="CQ373" s="105"/>
      <c r="CR373" s="105"/>
      <c r="CS373" s="105"/>
      <c r="CT373" s="105"/>
      <c r="CU373" s="105"/>
      <c r="CV373" s="105"/>
      <c r="CW373" s="105"/>
      <c r="CX373" s="105"/>
      <c r="CY373" s="105"/>
      <c r="CZ373" s="105"/>
      <c r="DA373" s="105"/>
      <c r="DB373" s="105"/>
      <c r="DC373" s="105"/>
      <c r="DD373" s="105"/>
      <c r="DE373" s="105"/>
      <c r="DF373" s="105"/>
      <c r="DG373" s="105"/>
      <c r="DH373" s="105"/>
      <c r="DI373" s="105"/>
      <c r="DJ373" s="105"/>
      <c r="DK373" s="105"/>
      <c r="DL373" s="105"/>
      <c r="DM373" s="105"/>
      <c r="DN373" s="105"/>
      <c r="DO373" s="105"/>
      <c r="DP373" s="105"/>
      <c r="DQ373" s="105"/>
      <c r="DR373" s="105"/>
      <c r="DS373" s="105"/>
      <c r="DT373" s="105"/>
      <c r="DU373" s="105"/>
      <c r="DV373" s="105"/>
      <c r="DW373" s="105"/>
      <c r="DX373" s="105"/>
      <c r="DY373" s="105"/>
      <c r="DZ373" s="105"/>
      <c r="EA373" s="105"/>
      <c r="EB373" s="105"/>
      <c r="EC373" s="105"/>
      <c r="ED373" s="105"/>
      <c r="EE373" s="105"/>
      <c r="EF373" s="105"/>
      <c r="EG373" s="105"/>
      <c r="EH373" s="105"/>
      <c r="EI373" s="105"/>
      <c r="EJ373" s="105"/>
      <c r="EK373" s="105"/>
      <c r="EL373" s="105"/>
      <c r="EM373" s="105"/>
      <c r="EN373" s="105"/>
      <c r="EO373" s="105"/>
      <c r="EP373" s="105"/>
      <c r="EQ373" s="105"/>
      <c r="ER373" s="105"/>
      <c r="ES373" s="105"/>
      <c r="ET373" s="105"/>
      <c r="EU373" s="105"/>
      <c r="EV373" s="105"/>
      <c r="EW373" s="105"/>
      <c r="EX373" s="105"/>
      <c r="EY373" s="105"/>
      <c r="EZ373" s="105"/>
      <c r="FA373" s="105"/>
      <c r="FB373" s="105"/>
      <c r="FC373" s="105"/>
      <c r="FD373" s="105"/>
      <c r="FE373" s="105"/>
      <c r="FF373" s="105"/>
      <c r="FG373" s="105"/>
      <c r="FH373" s="105"/>
      <c r="FI373" s="105"/>
      <c r="FJ373" s="105"/>
      <c r="FK373" s="105"/>
      <c r="FL373" s="105"/>
    </row>
    <row r="374" spans="11:168">
      <c r="K374" s="105"/>
      <c r="L374" s="105"/>
      <c r="M374" s="105"/>
      <c r="N374" s="105"/>
      <c r="O374" s="105"/>
      <c r="P374" s="105"/>
      <c r="Q374" s="105"/>
      <c r="R374" s="105"/>
      <c r="S374" s="105"/>
      <c r="T374" s="105"/>
      <c r="U374" s="105"/>
      <c r="V374" s="105"/>
      <c r="W374" s="105"/>
      <c r="X374" s="105"/>
      <c r="Y374" s="105"/>
      <c r="Z374" s="105"/>
      <c r="AA374" s="105"/>
      <c r="AB374" s="105"/>
      <c r="AC374" s="105"/>
      <c r="AD374" s="105"/>
      <c r="AE374" s="105"/>
      <c r="AF374" s="105"/>
      <c r="AG374" s="105"/>
      <c r="AH374" s="105"/>
      <c r="AI374" s="105"/>
      <c r="AJ374" s="105"/>
      <c r="AK374" s="105"/>
      <c r="AL374" s="105"/>
      <c r="AM374" s="105"/>
      <c r="AN374" s="105"/>
      <c r="AO374" s="105"/>
      <c r="AP374" s="105"/>
      <c r="AQ374" s="105"/>
      <c r="AR374" s="105"/>
      <c r="AS374" s="105"/>
      <c r="AT374" s="105"/>
      <c r="AU374" s="105"/>
      <c r="AV374" s="105"/>
      <c r="AW374" s="105"/>
      <c r="AX374" s="105"/>
      <c r="AY374" s="105"/>
      <c r="AZ374" s="105"/>
      <c r="BA374" s="105"/>
      <c r="BB374" s="105"/>
      <c r="BC374" s="105"/>
      <c r="BD374" s="105"/>
      <c r="BE374" s="105"/>
      <c r="BF374" s="105"/>
      <c r="BG374" s="105"/>
      <c r="BH374" s="105"/>
      <c r="BI374" s="105"/>
      <c r="BJ374" s="105"/>
      <c r="BK374" s="105"/>
      <c r="BL374" s="105"/>
      <c r="BM374" s="105"/>
      <c r="BN374" s="105"/>
      <c r="BO374" s="105"/>
      <c r="BP374" s="105"/>
      <c r="BQ374" s="105"/>
      <c r="BR374" s="105"/>
      <c r="BS374" s="105"/>
      <c r="BT374" s="105"/>
      <c r="BU374" s="105"/>
      <c r="BV374" s="105"/>
      <c r="BW374" s="105"/>
      <c r="BX374" s="105"/>
      <c r="BY374" s="105"/>
      <c r="BZ374" s="105"/>
      <c r="CA374" s="105"/>
      <c r="CB374" s="105"/>
      <c r="CC374" s="105"/>
      <c r="CD374" s="105"/>
      <c r="CE374" s="105"/>
      <c r="CF374" s="105"/>
      <c r="CG374" s="105"/>
      <c r="CH374" s="105"/>
      <c r="CI374" s="105"/>
      <c r="CJ374" s="105"/>
      <c r="CK374" s="105"/>
      <c r="CL374" s="105"/>
      <c r="CM374" s="105"/>
      <c r="CN374" s="105"/>
      <c r="CO374" s="105"/>
      <c r="CP374" s="105"/>
      <c r="CQ374" s="105"/>
      <c r="CR374" s="105"/>
      <c r="CS374" s="105"/>
      <c r="CT374" s="105"/>
      <c r="CU374" s="105"/>
      <c r="CV374" s="105"/>
      <c r="CW374" s="105"/>
      <c r="CX374" s="105"/>
      <c r="CY374" s="105"/>
      <c r="CZ374" s="105"/>
      <c r="DA374" s="105"/>
      <c r="DB374" s="105"/>
      <c r="DC374" s="105"/>
      <c r="DD374" s="105"/>
      <c r="DE374" s="105"/>
      <c r="DF374" s="105"/>
      <c r="DG374" s="105"/>
      <c r="DH374" s="105"/>
      <c r="DI374" s="105"/>
      <c r="DJ374" s="105"/>
      <c r="DK374" s="105"/>
      <c r="DL374" s="105"/>
      <c r="DM374" s="105"/>
      <c r="DN374" s="105"/>
      <c r="DO374" s="105"/>
      <c r="DP374" s="105"/>
      <c r="DQ374" s="105"/>
      <c r="DR374" s="105"/>
      <c r="DS374" s="105"/>
      <c r="DT374" s="105"/>
      <c r="DU374" s="105"/>
      <c r="DV374" s="105"/>
      <c r="DW374" s="105"/>
      <c r="DX374" s="105"/>
      <c r="DY374" s="105"/>
      <c r="DZ374" s="105"/>
      <c r="EA374" s="105"/>
      <c r="EB374" s="105"/>
      <c r="EC374" s="105"/>
      <c r="ED374" s="105"/>
      <c r="EE374" s="105"/>
      <c r="EF374" s="105"/>
      <c r="EG374" s="105"/>
      <c r="EH374" s="105"/>
      <c r="EI374" s="105"/>
      <c r="EJ374" s="105"/>
      <c r="EK374" s="105"/>
      <c r="EL374" s="105"/>
      <c r="EM374" s="105"/>
      <c r="EN374" s="105"/>
      <c r="EO374" s="105"/>
      <c r="EP374" s="105"/>
      <c r="EQ374" s="105"/>
      <c r="ER374" s="105"/>
      <c r="ES374" s="105"/>
      <c r="ET374" s="105"/>
      <c r="EU374" s="105"/>
      <c r="EV374" s="105"/>
      <c r="EW374" s="105"/>
      <c r="EX374" s="105"/>
      <c r="EY374" s="105"/>
      <c r="EZ374" s="105"/>
      <c r="FA374" s="105"/>
      <c r="FB374" s="105"/>
      <c r="FC374" s="105"/>
      <c r="FD374" s="105"/>
      <c r="FE374" s="105"/>
      <c r="FF374" s="105"/>
      <c r="FG374" s="105"/>
      <c r="FH374" s="105"/>
      <c r="FI374" s="105"/>
      <c r="FJ374" s="105"/>
      <c r="FK374" s="105"/>
      <c r="FL374" s="105"/>
    </row>
    <row r="375" spans="11:168">
      <c r="K375" s="105"/>
      <c r="L375" s="105"/>
      <c r="M375" s="105"/>
      <c r="N375" s="105"/>
      <c r="O375" s="105"/>
      <c r="P375" s="105"/>
      <c r="Q375" s="105"/>
      <c r="R375" s="105"/>
      <c r="S375" s="105"/>
      <c r="T375" s="105"/>
      <c r="U375" s="105"/>
      <c r="V375" s="105"/>
      <c r="W375" s="105"/>
      <c r="X375" s="105"/>
      <c r="Y375" s="105"/>
      <c r="Z375" s="105"/>
      <c r="AA375" s="105"/>
      <c r="AB375" s="105"/>
      <c r="AC375" s="105"/>
      <c r="AD375" s="105"/>
      <c r="AE375" s="105"/>
      <c r="AF375" s="105"/>
      <c r="AG375" s="105"/>
      <c r="AH375" s="105"/>
      <c r="AI375" s="105"/>
      <c r="AJ375" s="105"/>
      <c r="AK375" s="105"/>
      <c r="AL375" s="105"/>
      <c r="AM375" s="105"/>
      <c r="AN375" s="105"/>
      <c r="AO375" s="105"/>
      <c r="AP375" s="105"/>
      <c r="AQ375" s="105"/>
      <c r="AR375" s="105"/>
      <c r="AS375" s="105"/>
      <c r="AT375" s="105"/>
      <c r="AU375" s="105"/>
      <c r="AV375" s="105"/>
      <c r="AW375" s="105"/>
      <c r="AX375" s="105"/>
      <c r="AY375" s="105"/>
      <c r="AZ375" s="105"/>
      <c r="BA375" s="105"/>
      <c r="BB375" s="105"/>
      <c r="BC375" s="105"/>
      <c r="BD375" s="105"/>
      <c r="BE375" s="105"/>
      <c r="BF375" s="105"/>
      <c r="BG375" s="105"/>
      <c r="BH375" s="105"/>
      <c r="BI375" s="105"/>
      <c r="BJ375" s="105"/>
      <c r="BK375" s="105"/>
      <c r="BL375" s="105"/>
      <c r="BM375" s="105"/>
      <c r="BN375" s="105"/>
      <c r="BO375" s="105"/>
      <c r="BP375" s="105"/>
      <c r="BQ375" s="105"/>
      <c r="BR375" s="105"/>
      <c r="BS375" s="105"/>
      <c r="BT375" s="105"/>
      <c r="BU375" s="105"/>
      <c r="BV375" s="105"/>
      <c r="BW375" s="105"/>
      <c r="BX375" s="105"/>
      <c r="BY375" s="105"/>
      <c r="BZ375" s="105"/>
      <c r="CA375" s="105"/>
      <c r="CB375" s="105"/>
      <c r="CC375" s="105"/>
      <c r="CD375" s="105"/>
      <c r="CE375" s="105"/>
      <c r="CF375" s="105"/>
      <c r="CG375" s="105"/>
      <c r="CH375" s="105"/>
      <c r="CI375" s="105"/>
      <c r="CJ375" s="105"/>
      <c r="CK375" s="105"/>
      <c r="CL375" s="105"/>
      <c r="CM375" s="105"/>
      <c r="CN375" s="105"/>
      <c r="CO375" s="105"/>
      <c r="CP375" s="105"/>
      <c r="CQ375" s="105"/>
      <c r="CR375" s="105"/>
      <c r="CS375" s="105"/>
      <c r="CT375" s="105"/>
      <c r="CU375" s="105"/>
      <c r="CV375" s="105"/>
      <c r="CW375" s="105"/>
      <c r="CX375" s="105"/>
      <c r="CY375" s="105"/>
      <c r="CZ375" s="105"/>
      <c r="DA375" s="105"/>
      <c r="DB375" s="105"/>
      <c r="DC375" s="105"/>
      <c r="DD375" s="105"/>
      <c r="DE375" s="105"/>
      <c r="DF375" s="105"/>
      <c r="DG375" s="105"/>
      <c r="DH375" s="105"/>
      <c r="DI375" s="105"/>
      <c r="DJ375" s="105"/>
      <c r="DK375" s="105"/>
      <c r="DL375" s="105"/>
      <c r="DM375" s="105"/>
      <c r="DN375" s="105"/>
      <c r="DO375" s="105"/>
      <c r="DP375" s="105"/>
      <c r="DQ375" s="105"/>
      <c r="DR375" s="105"/>
      <c r="DS375" s="105"/>
      <c r="DT375" s="105"/>
      <c r="DU375" s="105"/>
      <c r="DV375" s="105"/>
      <c r="DW375" s="105"/>
      <c r="DX375" s="105"/>
      <c r="DY375" s="105"/>
      <c r="DZ375" s="105"/>
      <c r="EA375" s="105"/>
      <c r="EB375" s="105"/>
      <c r="EC375" s="105"/>
      <c r="ED375" s="105"/>
      <c r="EE375" s="105"/>
      <c r="EF375" s="105"/>
      <c r="EG375" s="105"/>
      <c r="EH375" s="105"/>
      <c r="EI375" s="105"/>
      <c r="EJ375" s="105"/>
      <c r="EK375" s="105"/>
      <c r="EL375" s="105"/>
      <c r="EM375" s="105"/>
      <c r="EN375" s="105"/>
      <c r="EO375" s="105"/>
      <c r="EP375" s="105"/>
      <c r="EQ375" s="105"/>
      <c r="ER375" s="105"/>
      <c r="ES375" s="105"/>
      <c r="ET375" s="105"/>
      <c r="EU375" s="105"/>
      <c r="EV375" s="105"/>
      <c r="EW375" s="105"/>
      <c r="EX375" s="105"/>
      <c r="EY375" s="105"/>
      <c r="EZ375" s="105"/>
      <c r="FA375" s="105"/>
      <c r="FB375" s="105"/>
      <c r="FC375" s="105"/>
      <c r="FD375" s="105"/>
      <c r="FE375" s="105"/>
      <c r="FF375" s="105"/>
      <c r="FG375" s="105"/>
      <c r="FH375" s="105"/>
      <c r="FI375" s="105"/>
      <c r="FJ375" s="105"/>
      <c r="FK375" s="105"/>
      <c r="FL375" s="105"/>
    </row>
    <row r="376" spans="11:168">
      <c r="K376" s="105"/>
      <c r="L376" s="105"/>
      <c r="M376" s="105"/>
      <c r="N376" s="105"/>
      <c r="O376" s="105"/>
      <c r="P376" s="105"/>
      <c r="Q376" s="105"/>
      <c r="R376" s="105"/>
      <c r="S376" s="105"/>
      <c r="T376" s="105"/>
      <c r="U376" s="105"/>
      <c r="V376" s="105"/>
      <c r="W376" s="105"/>
      <c r="X376" s="105"/>
      <c r="Y376" s="105"/>
      <c r="Z376" s="105"/>
      <c r="AA376" s="105"/>
      <c r="AB376" s="105"/>
      <c r="AC376" s="105"/>
      <c r="AD376" s="105"/>
      <c r="AE376" s="105"/>
      <c r="AF376" s="105"/>
      <c r="AG376" s="105"/>
      <c r="AH376" s="105"/>
      <c r="AI376" s="105"/>
      <c r="AJ376" s="105"/>
      <c r="AK376" s="105"/>
      <c r="AL376" s="105"/>
      <c r="AM376" s="105"/>
      <c r="AN376" s="105"/>
      <c r="AO376" s="105"/>
      <c r="AP376" s="105"/>
      <c r="AQ376" s="105"/>
      <c r="AR376" s="105"/>
      <c r="AS376" s="105"/>
      <c r="AT376" s="105"/>
      <c r="AU376" s="105"/>
      <c r="AV376" s="105"/>
      <c r="AW376" s="105"/>
      <c r="AX376" s="105"/>
      <c r="AY376" s="105"/>
      <c r="AZ376" s="105"/>
      <c r="BA376" s="105"/>
      <c r="BB376" s="105"/>
      <c r="BC376" s="105"/>
      <c r="BD376" s="105"/>
      <c r="BE376" s="105"/>
      <c r="BF376" s="105"/>
      <c r="BG376" s="105"/>
      <c r="BH376" s="105"/>
      <c r="BI376" s="105"/>
      <c r="BJ376" s="105"/>
      <c r="BK376" s="105"/>
      <c r="BL376" s="105"/>
      <c r="BM376" s="105"/>
      <c r="BN376" s="105"/>
      <c r="BO376" s="105"/>
      <c r="BP376" s="105"/>
      <c r="BQ376" s="105"/>
      <c r="BR376" s="105"/>
      <c r="BS376" s="105"/>
      <c r="BT376" s="105"/>
      <c r="BU376" s="105"/>
      <c r="BV376" s="105"/>
      <c r="BW376" s="105"/>
      <c r="BX376" s="105"/>
      <c r="BY376" s="105"/>
      <c r="BZ376" s="105"/>
      <c r="CA376" s="105"/>
      <c r="CB376" s="105"/>
      <c r="CC376" s="105"/>
      <c r="CD376" s="105"/>
      <c r="CE376" s="105"/>
      <c r="CF376" s="105"/>
      <c r="CG376" s="105"/>
      <c r="CH376" s="105"/>
      <c r="CI376" s="105"/>
      <c r="CJ376" s="105"/>
      <c r="CK376" s="105"/>
      <c r="CL376" s="105"/>
      <c r="CM376" s="105"/>
      <c r="CN376" s="105"/>
      <c r="CO376" s="105"/>
      <c r="CP376" s="105"/>
      <c r="CQ376" s="105"/>
      <c r="CR376" s="105"/>
      <c r="CS376" s="105"/>
      <c r="CT376" s="105"/>
      <c r="CU376" s="105"/>
      <c r="CV376" s="105"/>
      <c r="CW376" s="105"/>
      <c r="CX376" s="105"/>
      <c r="CY376" s="105"/>
      <c r="CZ376" s="105"/>
      <c r="DA376" s="105"/>
      <c r="DB376" s="105"/>
      <c r="DC376" s="105"/>
      <c r="DD376" s="105"/>
      <c r="DE376" s="105"/>
      <c r="DF376" s="105"/>
      <c r="DG376" s="105"/>
      <c r="DH376" s="105"/>
      <c r="DI376" s="105"/>
      <c r="DJ376" s="105"/>
      <c r="DK376" s="105"/>
      <c r="DL376" s="105"/>
      <c r="DM376" s="105"/>
      <c r="DN376" s="105"/>
      <c r="DO376" s="105"/>
      <c r="DP376" s="105"/>
      <c r="DQ376" s="105"/>
      <c r="DR376" s="105"/>
      <c r="DS376" s="105"/>
      <c r="DT376" s="105"/>
      <c r="DU376" s="105"/>
      <c r="DV376" s="105"/>
      <c r="DW376" s="105"/>
      <c r="DX376" s="105"/>
      <c r="DY376" s="105"/>
      <c r="DZ376" s="105"/>
      <c r="EA376" s="105"/>
      <c r="EB376" s="105"/>
      <c r="EC376" s="105"/>
      <c r="ED376" s="105"/>
      <c r="EE376" s="105"/>
      <c r="EF376" s="105"/>
      <c r="EG376" s="105"/>
      <c r="EH376" s="105"/>
      <c r="EI376" s="105"/>
      <c r="EJ376" s="105"/>
      <c r="EK376" s="105"/>
      <c r="EL376" s="105"/>
      <c r="EM376" s="105"/>
      <c r="EN376" s="105"/>
      <c r="EO376" s="105"/>
      <c r="EP376" s="105"/>
      <c r="EQ376" s="105"/>
      <c r="ER376" s="105"/>
      <c r="ES376" s="105"/>
      <c r="ET376" s="105"/>
      <c r="EU376" s="105"/>
      <c r="EV376" s="105"/>
      <c r="EW376" s="105"/>
      <c r="EX376" s="105"/>
      <c r="EY376" s="105"/>
      <c r="EZ376" s="105"/>
      <c r="FA376" s="105"/>
      <c r="FB376" s="105"/>
      <c r="FC376" s="105"/>
      <c r="FD376" s="105"/>
      <c r="FE376" s="105"/>
      <c r="FF376" s="105"/>
      <c r="FG376" s="105"/>
      <c r="FH376" s="105"/>
      <c r="FI376" s="105"/>
      <c r="FJ376" s="105"/>
      <c r="FK376" s="105"/>
      <c r="FL376" s="105"/>
    </row>
    <row r="377" spans="11:168">
      <c r="K377" s="105"/>
      <c r="L377" s="105"/>
      <c r="M377" s="105"/>
      <c r="N377" s="105"/>
      <c r="O377" s="105"/>
      <c r="P377" s="105"/>
      <c r="Q377" s="105"/>
      <c r="R377" s="105"/>
      <c r="S377" s="105"/>
      <c r="T377" s="105"/>
      <c r="U377" s="105"/>
      <c r="V377" s="105"/>
      <c r="W377" s="105"/>
      <c r="X377" s="105"/>
      <c r="Y377" s="105"/>
      <c r="Z377" s="105"/>
      <c r="AA377" s="105"/>
      <c r="AB377" s="105"/>
      <c r="AC377" s="105"/>
      <c r="AD377" s="105"/>
      <c r="AE377" s="105"/>
      <c r="AF377" s="105"/>
      <c r="AG377" s="105"/>
      <c r="AH377" s="105"/>
      <c r="AI377" s="105"/>
      <c r="AJ377" s="105"/>
      <c r="AK377" s="105"/>
      <c r="AL377" s="105"/>
      <c r="AM377" s="105"/>
      <c r="AN377" s="105"/>
      <c r="AO377" s="105"/>
      <c r="AP377" s="105"/>
      <c r="AQ377" s="105"/>
      <c r="AR377" s="105"/>
      <c r="AS377" s="105"/>
      <c r="AT377" s="105"/>
      <c r="AU377" s="105"/>
      <c r="AV377" s="105"/>
      <c r="AW377" s="105"/>
      <c r="AX377" s="105"/>
      <c r="AY377" s="105"/>
      <c r="AZ377" s="105"/>
      <c r="BA377" s="105"/>
      <c r="BB377" s="105"/>
      <c r="BC377" s="105"/>
      <c r="BD377" s="105"/>
      <c r="BE377" s="105"/>
      <c r="BF377" s="105"/>
      <c r="BG377" s="105"/>
      <c r="BH377" s="105"/>
      <c r="BI377" s="105"/>
      <c r="BJ377" s="105"/>
      <c r="BK377" s="105"/>
      <c r="BL377" s="105"/>
      <c r="BM377" s="105"/>
      <c r="BN377" s="105"/>
      <c r="BO377" s="105"/>
      <c r="BP377" s="105"/>
      <c r="BQ377" s="105"/>
      <c r="BR377" s="105"/>
      <c r="BS377" s="105"/>
      <c r="BT377" s="105"/>
      <c r="BU377" s="105"/>
      <c r="BV377" s="105"/>
      <c r="BW377" s="105"/>
      <c r="BX377" s="105"/>
      <c r="BY377" s="105"/>
      <c r="BZ377" s="105"/>
      <c r="CA377" s="105"/>
      <c r="CB377" s="105"/>
      <c r="CC377" s="105"/>
      <c r="CD377" s="105"/>
      <c r="CE377" s="105"/>
      <c r="CF377" s="105"/>
      <c r="CG377" s="105"/>
      <c r="CH377" s="105"/>
      <c r="CI377" s="105"/>
      <c r="CJ377" s="105"/>
      <c r="CK377" s="105"/>
      <c r="CL377" s="105"/>
      <c r="CM377" s="105"/>
      <c r="CN377" s="105"/>
      <c r="CO377" s="105"/>
      <c r="CP377" s="105"/>
      <c r="CQ377" s="105"/>
      <c r="CR377" s="105"/>
      <c r="CS377" s="105"/>
      <c r="CT377" s="105"/>
      <c r="CU377" s="105"/>
      <c r="CV377" s="105"/>
      <c r="CW377" s="105"/>
      <c r="CX377" s="105"/>
      <c r="CY377" s="105"/>
      <c r="CZ377" s="105"/>
      <c r="DA377" s="105"/>
      <c r="DB377" s="105"/>
      <c r="DC377" s="105"/>
      <c r="DD377" s="105"/>
      <c r="DE377" s="105"/>
      <c r="DF377" s="105"/>
      <c r="DG377" s="105"/>
      <c r="DH377" s="105"/>
      <c r="DI377" s="105"/>
      <c r="DJ377" s="105"/>
      <c r="DK377" s="105"/>
      <c r="DL377" s="105"/>
      <c r="DM377" s="105"/>
      <c r="DN377" s="105"/>
      <c r="DO377" s="105"/>
      <c r="DP377" s="105"/>
      <c r="DQ377" s="105"/>
      <c r="DR377" s="105"/>
      <c r="DS377" s="105"/>
      <c r="DT377" s="105"/>
      <c r="DU377" s="105"/>
      <c r="DV377" s="105"/>
      <c r="DW377" s="105"/>
      <c r="DX377" s="105"/>
      <c r="DY377" s="105"/>
      <c r="DZ377" s="105"/>
      <c r="EA377" s="105"/>
      <c r="EB377" s="105"/>
      <c r="EC377" s="105"/>
      <c r="ED377" s="105"/>
      <c r="EE377" s="105"/>
      <c r="EF377" s="105"/>
      <c r="EG377" s="105"/>
      <c r="EH377" s="105"/>
      <c r="EI377" s="105"/>
      <c r="EJ377" s="105"/>
      <c r="EK377" s="105"/>
      <c r="EL377" s="105"/>
      <c r="EM377" s="105"/>
      <c r="EN377" s="105"/>
      <c r="EO377" s="105"/>
      <c r="EP377" s="105"/>
      <c r="EQ377" s="105"/>
      <c r="ER377" s="105"/>
      <c r="ES377" s="105"/>
      <c r="ET377" s="105"/>
      <c r="EU377" s="105"/>
      <c r="EV377" s="105"/>
      <c r="EW377" s="105"/>
      <c r="EX377" s="105"/>
      <c r="EY377" s="105"/>
      <c r="EZ377" s="105"/>
      <c r="FA377" s="105"/>
      <c r="FB377" s="105"/>
      <c r="FC377" s="105"/>
      <c r="FD377" s="105"/>
      <c r="FE377" s="105"/>
      <c r="FF377" s="105"/>
      <c r="FG377" s="105"/>
      <c r="FH377" s="105"/>
      <c r="FI377" s="105"/>
      <c r="FJ377" s="105"/>
      <c r="FK377" s="105"/>
      <c r="FL377" s="105"/>
    </row>
    <row r="378" spans="11:168">
      <c r="K378" s="105"/>
      <c r="L378" s="105"/>
      <c r="M378" s="105"/>
      <c r="N378" s="105"/>
      <c r="O378" s="105"/>
      <c r="P378" s="105"/>
      <c r="Q378" s="105"/>
      <c r="R378" s="105"/>
      <c r="S378" s="105"/>
      <c r="T378" s="105"/>
      <c r="U378" s="105"/>
      <c r="V378" s="105"/>
      <c r="W378" s="105"/>
      <c r="X378" s="105"/>
      <c r="Y378" s="105"/>
      <c r="Z378" s="105"/>
      <c r="AA378" s="105"/>
      <c r="AB378" s="105"/>
      <c r="AC378" s="105"/>
      <c r="AD378" s="105"/>
      <c r="AE378" s="105"/>
      <c r="AF378" s="105"/>
      <c r="AG378" s="105"/>
      <c r="AH378" s="105"/>
      <c r="AI378" s="105"/>
      <c r="AJ378" s="105"/>
      <c r="AK378" s="105"/>
      <c r="AL378" s="105"/>
      <c r="AM378" s="105"/>
      <c r="AN378" s="105"/>
      <c r="AO378" s="105"/>
      <c r="AP378" s="105"/>
      <c r="AQ378" s="105"/>
      <c r="AR378" s="105"/>
      <c r="AS378" s="105"/>
      <c r="AT378" s="105"/>
      <c r="AU378" s="105"/>
      <c r="AV378" s="105"/>
      <c r="AW378" s="105"/>
      <c r="AX378" s="105"/>
      <c r="AY378" s="105"/>
      <c r="AZ378" s="105"/>
      <c r="BA378" s="105"/>
      <c r="BB378" s="105"/>
      <c r="BC378" s="105"/>
      <c r="BD378" s="105"/>
      <c r="BE378" s="105"/>
      <c r="BF378" s="105"/>
      <c r="BG378" s="105"/>
      <c r="BH378" s="105"/>
      <c r="BI378" s="105"/>
      <c r="BJ378" s="105"/>
      <c r="BK378" s="105"/>
      <c r="BL378" s="105"/>
      <c r="BM378" s="105"/>
      <c r="BN378" s="105"/>
      <c r="BO378" s="105"/>
      <c r="BP378" s="105"/>
      <c r="BQ378" s="105"/>
      <c r="BR378" s="105"/>
      <c r="BS378" s="105"/>
      <c r="BT378" s="105"/>
      <c r="BU378" s="105"/>
      <c r="BV378" s="105"/>
      <c r="BW378" s="105"/>
      <c r="BX378" s="105"/>
      <c r="BY378" s="105"/>
      <c r="BZ378" s="105"/>
      <c r="CA378" s="105"/>
      <c r="CB378" s="105"/>
      <c r="CC378" s="105"/>
      <c r="CD378" s="105"/>
      <c r="CE378" s="105"/>
      <c r="CF378" s="105"/>
      <c r="CG378" s="105"/>
      <c r="CH378" s="105"/>
      <c r="CI378" s="105"/>
      <c r="CJ378" s="105"/>
      <c r="CK378" s="105"/>
      <c r="CL378" s="105"/>
      <c r="CM378" s="105"/>
      <c r="CN378" s="105"/>
      <c r="CO378" s="105"/>
      <c r="CP378" s="105"/>
      <c r="CQ378" s="105"/>
      <c r="CR378" s="105"/>
      <c r="CS378" s="105"/>
      <c r="CT378" s="105"/>
      <c r="CU378" s="105"/>
      <c r="CV378" s="105"/>
      <c r="CW378" s="105"/>
      <c r="CX378" s="105"/>
      <c r="CY378" s="105"/>
      <c r="CZ378" s="105"/>
      <c r="DA378" s="105"/>
      <c r="DB378" s="105"/>
      <c r="DC378" s="105"/>
      <c r="DD378" s="105"/>
      <c r="DE378" s="105"/>
      <c r="DF378" s="105"/>
      <c r="DG378" s="105"/>
      <c r="DH378" s="105"/>
      <c r="DI378" s="105"/>
      <c r="DJ378" s="105"/>
      <c r="DK378" s="105"/>
      <c r="DL378" s="105"/>
      <c r="DM378" s="105"/>
      <c r="DN378" s="105"/>
      <c r="DO378" s="105"/>
      <c r="DP378" s="105"/>
      <c r="DQ378" s="105"/>
      <c r="DR378" s="105"/>
      <c r="DS378" s="105"/>
      <c r="DT378" s="105"/>
      <c r="DU378" s="105"/>
      <c r="DV378" s="105"/>
      <c r="DW378" s="105"/>
      <c r="DX378" s="105"/>
      <c r="DY378" s="105"/>
      <c r="DZ378" s="105"/>
      <c r="EA378" s="105"/>
      <c r="EB378" s="105"/>
      <c r="EC378" s="105"/>
      <c r="ED378" s="105"/>
      <c r="EE378" s="105"/>
      <c r="EF378" s="105"/>
      <c r="EG378" s="105"/>
      <c r="EH378" s="105"/>
      <c r="EI378" s="105"/>
      <c r="EJ378" s="105"/>
      <c r="EK378" s="105"/>
      <c r="EL378" s="105"/>
      <c r="EM378" s="105"/>
      <c r="EN378" s="105"/>
      <c r="EO378" s="105"/>
      <c r="EP378" s="105"/>
      <c r="EQ378" s="105"/>
      <c r="ER378" s="105"/>
      <c r="ES378" s="105"/>
      <c r="ET378" s="105"/>
      <c r="EU378" s="105"/>
      <c r="EV378" s="105"/>
      <c r="EW378" s="105"/>
      <c r="EX378" s="105"/>
      <c r="EY378" s="105"/>
      <c r="EZ378" s="105"/>
      <c r="FA378" s="105"/>
      <c r="FB378" s="105"/>
      <c r="FC378" s="105"/>
      <c r="FD378" s="105"/>
      <c r="FE378" s="105"/>
      <c r="FF378" s="105"/>
      <c r="FG378" s="105"/>
      <c r="FH378" s="105"/>
      <c r="FI378" s="105"/>
      <c r="FJ378" s="105"/>
      <c r="FK378" s="105"/>
      <c r="FL378" s="105"/>
    </row>
    <row r="379" spans="11:168">
      <c r="K379" s="105"/>
      <c r="L379" s="105"/>
      <c r="M379" s="105"/>
      <c r="N379" s="105"/>
      <c r="O379" s="105"/>
      <c r="P379" s="105"/>
      <c r="Q379" s="105"/>
      <c r="R379" s="105"/>
      <c r="S379" s="105"/>
      <c r="T379" s="105"/>
      <c r="U379" s="105"/>
      <c r="V379" s="105"/>
      <c r="W379" s="105"/>
      <c r="X379" s="105"/>
      <c r="Y379" s="105"/>
      <c r="Z379" s="105"/>
      <c r="AA379" s="105"/>
      <c r="AB379" s="105"/>
      <c r="AC379" s="105"/>
      <c r="AD379" s="105"/>
      <c r="AE379" s="105"/>
      <c r="AF379" s="105"/>
      <c r="AG379" s="105"/>
      <c r="AH379" s="105"/>
      <c r="AI379" s="105"/>
      <c r="AJ379" s="105"/>
      <c r="AK379" s="105"/>
      <c r="AL379" s="105"/>
      <c r="AM379" s="105"/>
      <c r="AN379" s="105"/>
      <c r="AO379" s="105"/>
      <c r="AP379" s="105"/>
      <c r="AQ379" s="105"/>
      <c r="AR379" s="105"/>
      <c r="AS379" s="105"/>
      <c r="AT379" s="105"/>
      <c r="AU379" s="105"/>
      <c r="AV379" s="105"/>
      <c r="AW379" s="105"/>
      <c r="AX379" s="105"/>
      <c r="AY379" s="105"/>
      <c r="AZ379" s="105"/>
      <c r="BA379" s="105"/>
      <c r="BB379" s="105"/>
      <c r="BC379" s="105"/>
      <c r="BD379" s="105"/>
      <c r="BE379" s="105"/>
      <c r="BF379" s="105"/>
      <c r="BG379" s="105"/>
      <c r="BH379" s="105"/>
      <c r="BI379" s="105"/>
      <c r="BJ379" s="105"/>
      <c r="BK379" s="105"/>
      <c r="BL379" s="105"/>
      <c r="BM379" s="105"/>
      <c r="BN379" s="105"/>
      <c r="BO379" s="105"/>
      <c r="BP379" s="105"/>
      <c r="BQ379" s="105"/>
      <c r="BR379" s="105"/>
      <c r="BS379" s="105"/>
      <c r="BT379" s="105"/>
      <c r="BU379" s="105"/>
      <c r="BV379" s="105"/>
      <c r="BW379" s="105"/>
      <c r="BX379" s="105"/>
      <c r="BY379" s="105"/>
      <c r="BZ379" s="105"/>
      <c r="CA379" s="105"/>
      <c r="CB379" s="105"/>
      <c r="CC379" s="105"/>
      <c r="CD379" s="105"/>
      <c r="CE379" s="105"/>
      <c r="CF379" s="105"/>
      <c r="CG379" s="105"/>
      <c r="CH379" s="105"/>
      <c r="CI379" s="105"/>
      <c r="CJ379" s="105"/>
      <c r="CK379" s="105"/>
      <c r="CL379" s="105"/>
      <c r="CM379" s="105"/>
      <c r="CN379" s="105"/>
      <c r="CO379" s="105"/>
      <c r="CP379" s="105"/>
      <c r="CQ379" s="105"/>
      <c r="CR379" s="105"/>
      <c r="CS379" s="105"/>
      <c r="CT379" s="105"/>
      <c r="CU379" s="105"/>
      <c r="CV379" s="105"/>
      <c r="CW379" s="105"/>
      <c r="CX379" s="105"/>
      <c r="CY379" s="105"/>
      <c r="CZ379" s="105"/>
      <c r="DA379" s="105"/>
      <c r="DB379" s="105"/>
      <c r="DC379" s="105"/>
      <c r="DD379" s="105"/>
      <c r="DE379" s="105"/>
      <c r="DF379" s="105"/>
      <c r="DG379" s="105"/>
      <c r="DH379" s="105"/>
      <c r="DI379" s="105"/>
      <c r="DJ379" s="105"/>
      <c r="DK379" s="105"/>
      <c r="DL379" s="105"/>
      <c r="DM379" s="105"/>
      <c r="DN379" s="105"/>
      <c r="DO379" s="105"/>
      <c r="DP379" s="105"/>
      <c r="DQ379" s="105"/>
      <c r="DR379" s="105"/>
      <c r="DS379" s="105"/>
      <c r="DT379" s="105"/>
      <c r="DU379" s="105"/>
      <c r="DV379" s="105"/>
      <c r="DW379" s="105"/>
      <c r="DX379" s="105"/>
      <c r="DY379" s="105"/>
      <c r="DZ379" s="105"/>
      <c r="EA379" s="105"/>
      <c r="EB379" s="105"/>
      <c r="EC379" s="105"/>
      <c r="ED379" s="105"/>
      <c r="EE379" s="105"/>
      <c r="EF379" s="105"/>
      <c r="EG379" s="105"/>
      <c r="EH379" s="105"/>
      <c r="EI379" s="105"/>
      <c r="EJ379" s="105"/>
      <c r="EK379" s="105"/>
      <c r="EL379" s="105"/>
      <c r="EM379" s="105"/>
      <c r="EN379" s="105"/>
      <c r="EO379" s="105"/>
      <c r="EP379" s="105"/>
      <c r="EQ379" s="105"/>
      <c r="ER379" s="105"/>
      <c r="ES379" s="105"/>
      <c r="ET379" s="105"/>
      <c r="EU379" s="105"/>
      <c r="EV379" s="105"/>
      <c r="EW379" s="105"/>
      <c r="EX379" s="105"/>
      <c r="EY379" s="105"/>
      <c r="EZ379" s="105"/>
      <c r="FA379" s="105"/>
      <c r="FB379" s="105"/>
      <c r="FC379" s="105"/>
      <c r="FD379" s="105"/>
      <c r="FE379" s="105"/>
      <c r="FF379" s="105"/>
      <c r="FG379" s="105"/>
      <c r="FH379" s="105"/>
      <c r="FI379" s="105"/>
      <c r="FJ379" s="105"/>
      <c r="FK379" s="105"/>
      <c r="FL379" s="105"/>
    </row>
    <row r="380" spans="11:168">
      <c r="K380" s="105"/>
      <c r="L380" s="105"/>
      <c r="M380" s="105"/>
      <c r="N380" s="105"/>
      <c r="O380" s="105"/>
      <c r="P380" s="105"/>
      <c r="Q380" s="105"/>
      <c r="R380" s="105"/>
      <c r="S380" s="105"/>
      <c r="T380" s="105"/>
      <c r="U380" s="105"/>
      <c r="V380" s="105"/>
      <c r="W380" s="105"/>
      <c r="X380" s="105"/>
      <c r="Y380" s="105"/>
      <c r="Z380" s="105"/>
      <c r="AA380" s="105"/>
      <c r="AB380" s="105"/>
      <c r="AC380" s="105"/>
      <c r="AD380" s="105"/>
      <c r="AE380" s="105"/>
      <c r="AF380" s="105"/>
      <c r="AG380" s="105"/>
      <c r="AH380" s="105"/>
      <c r="AI380" s="105"/>
      <c r="AJ380" s="105"/>
      <c r="AK380" s="105"/>
      <c r="AL380" s="105"/>
      <c r="AM380" s="105"/>
      <c r="AN380" s="105"/>
      <c r="AO380" s="105"/>
      <c r="AP380" s="105"/>
      <c r="AQ380" s="105"/>
      <c r="AR380" s="105"/>
      <c r="AS380" s="105"/>
      <c r="AT380" s="105"/>
      <c r="AU380" s="105"/>
      <c r="AV380" s="105"/>
      <c r="AW380" s="105"/>
      <c r="AX380" s="105"/>
      <c r="AY380" s="105"/>
      <c r="AZ380" s="105"/>
      <c r="BA380" s="105"/>
      <c r="BB380" s="105"/>
      <c r="BC380" s="105"/>
      <c r="BD380" s="105"/>
      <c r="BE380" s="105"/>
      <c r="BF380" s="105"/>
      <c r="BG380" s="105"/>
      <c r="BH380" s="105"/>
      <c r="BI380" s="105"/>
      <c r="BJ380" s="105"/>
      <c r="BK380" s="105"/>
      <c r="BL380" s="105"/>
      <c r="BM380" s="105"/>
      <c r="BN380" s="105"/>
      <c r="BO380" s="105"/>
      <c r="BP380" s="105"/>
      <c r="BQ380" s="105"/>
      <c r="BR380" s="105"/>
      <c r="BS380" s="105"/>
      <c r="BT380" s="105"/>
      <c r="BU380" s="105"/>
      <c r="BV380" s="105"/>
      <c r="BW380" s="105"/>
      <c r="BX380" s="105"/>
      <c r="BY380" s="105"/>
      <c r="BZ380" s="105"/>
      <c r="CA380" s="105"/>
      <c r="CB380" s="105"/>
      <c r="CC380" s="105"/>
      <c r="CD380" s="105"/>
      <c r="CE380" s="105"/>
      <c r="CF380" s="105"/>
      <c r="CG380" s="105"/>
      <c r="CH380" s="105"/>
      <c r="CI380" s="105"/>
      <c r="CJ380" s="105"/>
      <c r="CK380" s="105"/>
      <c r="CL380" s="105"/>
      <c r="CM380" s="105"/>
      <c r="CN380" s="105"/>
      <c r="CO380" s="105"/>
      <c r="CP380" s="105"/>
      <c r="CQ380" s="105"/>
      <c r="CR380" s="105"/>
      <c r="CS380" s="105"/>
      <c r="CT380" s="105"/>
      <c r="CU380" s="105"/>
      <c r="CV380" s="105"/>
      <c r="CW380" s="105"/>
      <c r="CX380" s="105"/>
      <c r="CY380" s="105"/>
      <c r="CZ380" s="105"/>
      <c r="DA380" s="105"/>
      <c r="DB380" s="105"/>
      <c r="DC380" s="105"/>
      <c r="DD380" s="105"/>
      <c r="DE380" s="105"/>
      <c r="DF380" s="105"/>
      <c r="DG380" s="105"/>
      <c r="DH380" s="105"/>
      <c r="DI380" s="105"/>
      <c r="DJ380" s="105"/>
      <c r="DK380" s="105"/>
      <c r="DL380" s="105"/>
      <c r="DM380" s="105"/>
      <c r="DN380" s="105"/>
      <c r="DO380" s="105"/>
      <c r="DP380" s="105"/>
      <c r="DQ380" s="105"/>
      <c r="DR380" s="105"/>
      <c r="DS380" s="105"/>
      <c r="DT380" s="105"/>
      <c r="DU380" s="105"/>
      <c r="DV380" s="105"/>
      <c r="DW380" s="105"/>
      <c r="DX380" s="105"/>
      <c r="DY380" s="105"/>
      <c r="DZ380" s="105"/>
      <c r="EA380" s="105"/>
      <c r="EB380" s="105"/>
      <c r="EC380" s="105"/>
      <c r="ED380" s="105"/>
      <c r="EE380" s="105"/>
      <c r="EF380" s="105"/>
      <c r="EG380" s="105"/>
      <c r="EH380" s="105"/>
      <c r="EI380" s="105"/>
      <c r="EJ380" s="105"/>
      <c r="EK380" s="105"/>
      <c r="EL380" s="105"/>
      <c r="EM380" s="105"/>
      <c r="EN380" s="105"/>
      <c r="EO380" s="105"/>
      <c r="EP380" s="105"/>
      <c r="EQ380" s="105"/>
      <c r="ER380" s="105"/>
      <c r="ES380" s="105"/>
      <c r="ET380" s="105"/>
      <c r="EU380" s="105"/>
      <c r="EV380" s="105"/>
      <c r="EW380" s="105"/>
      <c r="EX380" s="105"/>
      <c r="EY380" s="105"/>
      <c r="EZ380" s="105"/>
      <c r="FA380" s="105"/>
      <c r="FB380" s="105"/>
      <c r="FC380" s="105"/>
      <c r="FD380" s="105"/>
      <c r="FE380" s="105"/>
      <c r="FF380" s="105"/>
      <c r="FG380" s="105"/>
      <c r="FH380" s="105"/>
      <c r="FI380" s="105"/>
      <c r="FJ380" s="105"/>
      <c r="FK380" s="105"/>
      <c r="FL380" s="105"/>
    </row>
    <row r="381" spans="11:168">
      <c r="K381" s="105"/>
      <c r="L381" s="105"/>
      <c r="M381" s="105"/>
      <c r="N381" s="105"/>
      <c r="O381" s="105"/>
      <c r="P381" s="105"/>
      <c r="Q381" s="105"/>
      <c r="R381" s="105"/>
      <c r="S381" s="105"/>
      <c r="T381" s="105"/>
      <c r="U381" s="105"/>
      <c r="V381" s="105"/>
      <c r="W381" s="105"/>
      <c r="X381" s="105"/>
      <c r="Y381" s="105"/>
      <c r="Z381" s="105"/>
      <c r="AA381" s="105"/>
      <c r="AB381" s="105"/>
      <c r="AC381" s="105"/>
      <c r="AD381" s="105"/>
      <c r="AE381" s="105"/>
      <c r="AF381" s="105"/>
      <c r="AG381" s="105"/>
      <c r="AH381" s="105"/>
      <c r="AI381" s="105"/>
      <c r="AJ381" s="105"/>
      <c r="AK381" s="105"/>
      <c r="AL381" s="105"/>
      <c r="AM381" s="105"/>
      <c r="AN381" s="105"/>
      <c r="AO381" s="105"/>
      <c r="AP381" s="105"/>
      <c r="AQ381" s="105"/>
      <c r="AR381" s="105"/>
      <c r="AS381" s="105"/>
      <c r="AT381" s="105"/>
      <c r="AU381" s="105"/>
      <c r="AV381" s="105"/>
      <c r="AW381" s="105"/>
      <c r="AX381" s="105"/>
      <c r="AY381" s="105"/>
      <c r="AZ381" s="105"/>
      <c r="BA381" s="105"/>
      <c r="BB381" s="105"/>
      <c r="BC381" s="105"/>
      <c r="BD381" s="105"/>
      <c r="BE381" s="105"/>
      <c r="BF381" s="105"/>
      <c r="BG381" s="105"/>
      <c r="BH381" s="105"/>
      <c r="BI381" s="105"/>
      <c r="BJ381" s="105"/>
      <c r="BK381" s="105"/>
      <c r="BL381" s="105"/>
      <c r="BM381" s="105"/>
      <c r="BN381" s="105"/>
      <c r="BO381" s="105"/>
      <c r="BP381" s="105"/>
      <c r="BQ381" s="105"/>
      <c r="BR381" s="105"/>
      <c r="BS381" s="105"/>
      <c r="BT381" s="105"/>
      <c r="BU381" s="105"/>
      <c r="BV381" s="105"/>
      <c r="BW381" s="105"/>
      <c r="BX381" s="105"/>
      <c r="BY381" s="105"/>
      <c r="BZ381" s="105"/>
      <c r="CA381" s="105"/>
      <c r="CB381" s="105"/>
      <c r="CC381" s="105"/>
      <c r="CD381" s="105"/>
      <c r="CE381" s="105"/>
      <c r="CF381" s="105"/>
      <c r="CG381" s="105"/>
      <c r="CH381" s="105"/>
      <c r="CI381" s="105"/>
      <c r="CJ381" s="105"/>
      <c r="CK381" s="105"/>
      <c r="CL381" s="105"/>
      <c r="CM381" s="105"/>
      <c r="CN381" s="105"/>
      <c r="CO381" s="105"/>
      <c r="CP381" s="105"/>
      <c r="CQ381" s="105"/>
      <c r="CR381" s="105"/>
      <c r="CS381" s="105"/>
      <c r="CT381" s="105"/>
      <c r="CU381" s="105"/>
      <c r="CV381" s="105"/>
      <c r="CW381" s="105"/>
      <c r="CX381" s="105"/>
      <c r="CY381" s="105"/>
      <c r="CZ381" s="105"/>
      <c r="DA381" s="105"/>
      <c r="DB381" s="105"/>
      <c r="DC381" s="105"/>
      <c r="DD381" s="105"/>
      <c r="DE381" s="105"/>
      <c r="DF381" s="105"/>
      <c r="DG381" s="105"/>
      <c r="DH381" s="105"/>
      <c r="DI381" s="105"/>
      <c r="DJ381" s="105"/>
      <c r="DK381" s="105"/>
      <c r="DL381" s="105"/>
      <c r="DM381" s="105"/>
      <c r="DN381" s="105"/>
      <c r="DO381" s="105"/>
      <c r="DP381" s="105"/>
      <c r="DQ381" s="105"/>
      <c r="DR381" s="105"/>
      <c r="DS381" s="105"/>
      <c r="DT381" s="105"/>
      <c r="DU381" s="105"/>
      <c r="DV381" s="105"/>
      <c r="DW381" s="105"/>
      <c r="DX381" s="105"/>
      <c r="DY381" s="105"/>
      <c r="DZ381" s="105"/>
      <c r="EA381" s="105"/>
      <c r="EB381" s="105"/>
      <c r="EC381" s="105"/>
      <c r="ED381" s="105"/>
      <c r="EE381" s="105"/>
      <c r="EF381" s="105"/>
      <c r="EG381" s="105"/>
      <c r="EH381" s="105"/>
      <c r="EI381" s="105"/>
      <c r="EJ381" s="105"/>
      <c r="EK381" s="105"/>
      <c r="EL381" s="105"/>
      <c r="EM381" s="105"/>
      <c r="EN381" s="105"/>
      <c r="EO381" s="105"/>
      <c r="EP381" s="105"/>
      <c r="EQ381" s="105"/>
      <c r="ER381" s="105"/>
      <c r="ES381" s="105"/>
      <c r="ET381" s="105"/>
      <c r="EU381" s="105"/>
      <c r="EV381" s="105"/>
      <c r="EW381" s="105"/>
      <c r="EX381" s="105"/>
      <c r="EY381" s="105"/>
      <c r="EZ381" s="105"/>
      <c r="FA381" s="105"/>
      <c r="FB381" s="105"/>
      <c r="FC381" s="105"/>
      <c r="FD381" s="105"/>
      <c r="FE381" s="105"/>
      <c r="FF381" s="105"/>
      <c r="FG381" s="105"/>
      <c r="FH381" s="105"/>
      <c r="FI381" s="105"/>
      <c r="FJ381" s="105"/>
      <c r="FK381" s="105"/>
      <c r="FL381" s="105"/>
    </row>
    <row r="382" spans="11:168">
      <c r="K382" s="105"/>
      <c r="L382" s="105"/>
      <c r="M382" s="105"/>
      <c r="N382" s="105"/>
      <c r="O382" s="105"/>
      <c r="P382" s="105"/>
      <c r="Q382" s="105"/>
      <c r="R382" s="105"/>
      <c r="S382" s="105"/>
      <c r="T382" s="105"/>
      <c r="U382" s="105"/>
      <c r="V382" s="105"/>
      <c r="W382" s="105"/>
      <c r="X382" s="105"/>
      <c r="Y382" s="105"/>
      <c r="Z382" s="105"/>
      <c r="AA382" s="105"/>
      <c r="AB382" s="105"/>
      <c r="AC382" s="105"/>
      <c r="AD382" s="105"/>
      <c r="AE382" s="105"/>
      <c r="AF382" s="105"/>
      <c r="AG382" s="105"/>
      <c r="AH382" s="105"/>
      <c r="AI382" s="105"/>
      <c r="AJ382" s="105"/>
      <c r="AK382" s="105"/>
      <c r="AL382" s="105"/>
      <c r="AM382" s="105"/>
      <c r="AN382" s="105"/>
      <c r="AO382" s="105"/>
      <c r="AP382" s="105"/>
      <c r="AQ382" s="105"/>
      <c r="AR382" s="105"/>
      <c r="AS382" s="105"/>
      <c r="AT382" s="105"/>
      <c r="AU382" s="105"/>
      <c r="AV382" s="105"/>
      <c r="AW382" s="105"/>
      <c r="AX382" s="105"/>
      <c r="AY382" s="105"/>
      <c r="AZ382" s="105"/>
      <c r="BA382" s="105"/>
      <c r="BB382" s="105"/>
      <c r="BC382" s="105"/>
      <c r="BD382" s="105"/>
      <c r="BE382" s="105"/>
      <c r="BF382" s="105"/>
      <c r="BG382" s="105"/>
      <c r="BH382" s="105"/>
      <c r="BI382" s="105"/>
      <c r="BJ382" s="105"/>
      <c r="BK382" s="105"/>
      <c r="BL382" s="105"/>
      <c r="BM382" s="105"/>
      <c r="BN382" s="105"/>
      <c r="BO382" s="105"/>
      <c r="BP382" s="105"/>
      <c r="BQ382" s="105"/>
      <c r="BR382" s="105"/>
      <c r="BS382" s="105"/>
      <c r="BT382" s="105"/>
      <c r="BU382" s="105"/>
      <c r="BV382" s="105"/>
      <c r="BW382" s="105"/>
      <c r="BX382" s="105"/>
      <c r="BY382" s="105"/>
      <c r="BZ382" s="105"/>
      <c r="CA382" s="105"/>
      <c r="CB382" s="105"/>
      <c r="CC382" s="105"/>
      <c r="CD382" s="105"/>
      <c r="CE382" s="105"/>
      <c r="CF382" s="105"/>
      <c r="CG382" s="105"/>
      <c r="CH382" s="105"/>
      <c r="CI382" s="105"/>
      <c r="CJ382" s="105"/>
      <c r="CK382" s="105"/>
      <c r="CL382" s="105"/>
      <c r="CM382" s="105"/>
      <c r="CN382" s="105"/>
      <c r="CO382" s="105"/>
      <c r="CP382" s="105"/>
      <c r="CQ382" s="105"/>
      <c r="CR382" s="105"/>
      <c r="CS382" s="105"/>
      <c r="CT382" s="105"/>
      <c r="CU382" s="105"/>
      <c r="CV382" s="105"/>
      <c r="CW382" s="105"/>
      <c r="CX382" s="105"/>
      <c r="CY382" s="105"/>
      <c r="CZ382" s="105"/>
      <c r="DA382" s="105"/>
      <c r="DB382" s="105"/>
      <c r="DC382" s="105"/>
      <c r="DD382" s="105"/>
      <c r="DE382" s="105"/>
      <c r="DF382" s="105"/>
      <c r="DG382" s="105"/>
      <c r="DH382" s="105"/>
      <c r="DI382" s="105"/>
      <c r="DJ382" s="105"/>
      <c r="DK382" s="105"/>
      <c r="DL382" s="105"/>
      <c r="DM382" s="105"/>
      <c r="DN382" s="105"/>
      <c r="DO382" s="105"/>
      <c r="DP382" s="105"/>
      <c r="DQ382" s="105"/>
      <c r="DR382" s="105"/>
      <c r="DS382" s="105"/>
      <c r="DT382" s="105"/>
      <c r="DU382" s="105"/>
      <c r="DV382" s="105"/>
      <c r="DW382" s="105"/>
      <c r="DX382" s="105"/>
      <c r="DY382" s="105"/>
      <c r="DZ382" s="105"/>
      <c r="EA382" s="105"/>
      <c r="EB382" s="105"/>
      <c r="EC382" s="105"/>
      <c r="ED382" s="105"/>
      <c r="EE382" s="105"/>
      <c r="EF382" s="105"/>
      <c r="EG382" s="105"/>
      <c r="EH382" s="105"/>
      <c r="EI382" s="105"/>
      <c r="EJ382" s="105"/>
      <c r="EK382" s="105"/>
      <c r="EL382" s="105"/>
      <c r="EM382" s="105"/>
      <c r="EN382" s="105"/>
      <c r="EO382" s="105"/>
      <c r="EP382" s="105"/>
      <c r="EQ382" s="105"/>
      <c r="ER382" s="105"/>
      <c r="ES382" s="105"/>
      <c r="ET382" s="105"/>
      <c r="EU382" s="105"/>
      <c r="EV382" s="105"/>
      <c r="EW382" s="105"/>
      <c r="EX382" s="105"/>
      <c r="EY382" s="105"/>
      <c r="EZ382" s="105"/>
      <c r="FA382" s="105"/>
      <c r="FB382" s="105"/>
      <c r="FC382" s="105"/>
      <c r="FD382" s="105"/>
      <c r="FE382" s="105"/>
      <c r="FF382" s="105"/>
      <c r="FG382" s="105"/>
      <c r="FH382" s="105"/>
      <c r="FI382" s="105"/>
      <c r="FJ382" s="105"/>
      <c r="FK382" s="105"/>
      <c r="FL382" s="105"/>
    </row>
    <row r="383" spans="11:168">
      <c r="K383" s="105"/>
      <c r="L383" s="105"/>
      <c r="M383" s="105"/>
      <c r="N383" s="105"/>
      <c r="O383" s="105"/>
      <c r="P383" s="105"/>
      <c r="Q383" s="105"/>
      <c r="R383" s="105"/>
      <c r="S383" s="105"/>
      <c r="T383" s="105"/>
      <c r="U383" s="105"/>
      <c r="V383" s="105"/>
      <c r="W383" s="105"/>
      <c r="X383" s="105"/>
      <c r="Y383" s="105"/>
      <c r="Z383" s="105"/>
      <c r="AA383" s="105"/>
      <c r="AB383" s="105"/>
      <c r="AC383" s="105"/>
      <c r="AD383" s="105"/>
      <c r="AE383" s="105"/>
      <c r="AF383" s="105"/>
      <c r="AG383" s="105"/>
      <c r="AH383" s="105"/>
      <c r="AI383" s="105"/>
      <c r="AJ383" s="105"/>
      <c r="AK383" s="105"/>
      <c r="AL383" s="105"/>
      <c r="AM383" s="105"/>
      <c r="AN383" s="105"/>
      <c r="AO383" s="105"/>
      <c r="AP383" s="105"/>
      <c r="AQ383" s="105"/>
      <c r="AR383" s="105"/>
      <c r="AS383" s="105"/>
      <c r="AT383" s="105"/>
      <c r="AU383" s="105"/>
      <c r="AV383" s="105"/>
      <c r="AW383" s="105"/>
      <c r="AX383" s="105"/>
      <c r="AY383" s="105"/>
      <c r="AZ383" s="105"/>
      <c r="BA383" s="105"/>
      <c r="BB383" s="105"/>
      <c r="BC383" s="105"/>
      <c r="BD383" s="105"/>
      <c r="BE383" s="105"/>
      <c r="BF383" s="105"/>
      <c r="BG383" s="105"/>
      <c r="BH383" s="105"/>
      <c r="BI383" s="105"/>
      <c r="BJ383" s="105"/>
      <c r="BK383" s="105"/>
      <c r="BL383" s="105"/>
      <c r="BM383" s="105"/>
      <c r="BN383" s="105"/>
      <c r="BO383" s="105"/>
      <c r="BP383" s="105"/>
      <c r="BQ383" s="105"/>
      <c r="BR383" s="105"/>
      <c r="BS383" s="105"/>
      <c r="BT383" s="105"/>
      <c r="BU383" s="105"/>
      <c r="BV383" s="105"/>
      <c r="BW383" s="105"/>
      <c r="BX383" s="105"/>
      <c r="BY383" s="105"/>
      <c r="BZ383" s="105"/>
      <c r="CA383" s="105"/>
      <c r="CB383" s="105"/>
      <c r="CC383" s="105"/>
      <c r="CD383" s="105"/>
      <c r="CE383" s="105"/>
      <c r="CF383" s="105"/>
      <c r="CG383" s="105"/>
      <c r="CH383" s="105"/>
      <c r="CI383" s="105"/>
      <c r="CJ383" s="105"/>
      <c r="CK383" s="105"/>
      <c r="CL383" s="105"/>
      <c r="CM383" s="105"/>
      <c r="CN383" s="105"/>
      <c r="CO383" s="105"/>
      <c r="CP383" s="105"/>
      <c r="CQ383" s="105"/>
      <c r="CR383" s="105"/>
      <c r="CS383" s="105"/>
      <c r="CT383" s="105"/>
      <c r="CU383" s="105"/>
      <c r="CV383" s="105"/>
      <c r="CW383" s="105"/>
      <c r="CX383" s="105"/>
      <c r="CY383" s="105"/>
      <c r="CZ383" s="105"/>
      <c r="DA383" s="105"/>
      <c r="DB383" s="105"/>
      <c r="DC383" s="105"/>
      <c r="DD383" s="105"/>
      <c r="DE383" s="105"/>
      <c r="DF383" s="105"/>
      <c r="DG383" s="105"/>
      <c r="DH383" s="105"/>
      <c r="DI383" s="105"/>
      <c r="DJ383" s="105"/>
      <c r="DK383" s="105"/>
      <c r="DL383" s="105"/>
      <c r="DM383" s="105"/>
      <c r="DN383" s="105"/>
      <c r="DO383" s="105"/>
      <c r="DP383" s="105"/>
      <c r="DQ383" s="105"/>
      <c r="DR383" s="105"/>
      <c r="DS383" s="105"/>
      <c r="DT383" s="105"/>
      <c r="DU383" s="105"/>
      <c r="DV383" s="105"/>
      <c r="DW383" s="105"/>
      <c r="DX383" s="105"/>
      <c r="DY383" s="105"/>
      <c r="DZ383" s="105"/>
      <c r="EA383" s="105"/>
      <c r="EB383" s="105"/>
      <c r="EC383" s="105"/>
      <c r="ED383" s="105"/>
      <c r="EE383" s="105"/>
      <c r="EF383" s="105"/>
      <c r="EG383" s="105"/>
      <c r="EH383" s="105"/>
      <c r="EI383" s="105"/>
      <c r="EJ383" s="105"/>
      <c r="EK383" s="105"/>
      <c r="EL383" s="105"/>
      <c r="EM383" s="105"/>
      <c r="EN383" s="105"/>
      <c r="EO383" s="105"/>
      <c r="EP383" s="105"/>
      <c r="EQ383" s="105"/>
      <c r="ER383" s="105"/>
      <c r="ES383" s="105"/>
      <c r="ET383" s="105"/>
      <c r="EU383" s="105"/>
      <c r="EV383" s="105"/>
      <c r="EW383" s="105"/>
      <c r="EX383" s="105"/>
      <c r="EY383" s="105"/>
      <c r="EZ383" s="105"/>
      <c r="FA383" s="105"/>
      <c r="FB383" s="105"/>
      <c r="FC383" s="105"/>
      <c r="FD383" s="105"/>
      <c r="FE383" s="105"/>
      <c r="FF383" s="105"/>
      <c r="FG383" s="105"/>
      <c r="FH383" s="105"/>
      <c r="FI383" s="105"/>
      <c r="FJ383" s="105"/>
      <c r="FK383" s="105"/>
      <c r="FL383" s="105"/>
    </row>
    <row r="384" spans="11:168">
      <c r="K384" s="105"/>
      <c r="L384" s="105"/>
      <c r="M384" s="105"/>
      <c r="N384" s="105"/>
      <c r="O384" s="105"/>
      <c r="P384" s="105"/>
      <c r="Q384" s="105"/>
      <c r="R384" s="105"/>
      <c r="S384" s="105"/>
      <c r="T384" s="105"/>
      <c r="U384" s="105"/>
      <c r="V384" s="105"/>
      <c r="W384" s="105"/>
      <c r="X384" s="105"/>
      <c r="Y384" s="105"/>
      <c r="Z384" s="105"/>
      <c r="AA384" s="105"/>
      <c r="AB384" s="105"/>
      <c r="AC384" s="105"/>
      <c r="AD384" s="105"/>
      <c r="AE384" s="105"/>
      <c r="AF384" s="105"/>
      <c r="AG384" s="105"/>
      <c r="AH384" s="105"/>
      <c r="AI384" s="105"/>
      <c r="AJ384" s="105"/>
      <c r="AK384" s="105"/>
      <c r="AL384" s="105"/>
      <c r="AM384" s="105"/>
      <c r="AN384" s="105"/>
      <c r="AO384" s="105"/>
      <c r="AP384" s="105"/>
      <c r="AQ384" s="105"/>
      <c r="AR384" s="105"/>
      <c r="AS384" s="105"/>
      <c r="AT384" s="105"/>
      <c r="AU384" s="105"/>
      <c r="AV384" s="105"/>
      <c r="AW384" s="105"/>
      <c r="AX384" s="105"/>
      <c r="AY384" s="105"/>
      <c r="AZ384" s="105"/>
      <c r="BA384" s="105"/>
      <c r="BB384" s="105"/>
      <c r="BC384" s="105"/>
      <c r="BD384" s="105"/>
      <c r="BE384" s="105"/>
      <c r="BF384" s="105"/>
      <c r="BG384" s="105"/>
      <c r="BH384" s="105"/>
      <c r="BI384" s="105"/>
      <c r="BJ384" s="105"/>
      <c r="BK384" s="105"/>
      <c r="BL384" s="105"/>
      <c r="BM384" s="105"/>
      <c r="BN384" s="105"/>
      <c r="BO384" s="105"/>
      <c r="BP384" s="105"/>
      <c r="BQ384" s="105"/>
      <c r="BR384" s="105"/>
      <c r="BS384" s="105"/>
      <c r="BT384" s="105"/>
      <c r="BU384" s="105"/>
      <c r="BV384" s="105"/>
      <c r="BW384" s="105"/>
      <c r="BX384" s="105"/>
      <c r="BY384" s="105"/>
      <c r="BZ384" s="105"/>
      <c r="CA384" s="105"/>
      <c r="CB384" s="105"/>
      <c r="CC384" s="105"/>
      <c r="CD384" s="105"/>
      <c r="CE384" s="105"/>
      <c r="CF384" s="105"/>
      <c r="CG384" s="105"/>
      <c r="CH384" s="105"/>
      <c r="CI384" s="105"/>
      <c r="CJ384" s="105"/>
      <c r="CK384" s="105"/>
      <c r="CL384" s="105"/>
      <c r="CM384" s="105"/>
      <c r="CN384" s="105"/>
      <c r="CO384" s="105"/>
      <c r="CP384" s="105"/>
      <c r="CQ384" s="105"/>
      <c r="CR384" s="105"/>
      <c r="CS384" s="105"/>
      <c r="CT384" s="105"/>
      <c r="CU384" s="105"/>
      <c r="CV384" s="105"/>
      <c r="CW384" s="105"/>
      <c r="CX384" s="105"/>
      <c r="CY384" s="105"/>
      <c r="CZ384" s="105"/>
      <c r="DA384" s="105"/>
      <c r="DB384" s="105"/>
      <c r="DC384" s="105"/>
      <c r="DD384" s="105"/>
      <c r="DE384" s="105"/>
      <c r="DF384" s="105"/>
      <c r="DG384" s="105"/>
      <c r="DH384" s="105"/>
      <c r="DI384" s="105"/>
      <c r="DJ384" s="105"/>
      <c r="DK384" s="105"/>
      <c r="DL384" s="105"/>
      <c r="DM384" s="105"/>
      <c r="DN384" s="105"/>
      <c r="DO384" s="105"/>
      <c r="DP384" s="105"/>
      <c r="DQ384" s="105"/>
      <c r="DR384" s="105"/>
      <c r="DS384" s="105"/>
      <c r="DT384" s="105"/>
      <c r="DU384" s="105"/>
      <c r="DV384" s="105"/>
      <c r="DW384" s="105"/>
      <c r="DX384" s="105"/>
      <c r="DY384" s="105"/>
      <c r="DZ384" s="105"/>
      <c r="EA384" s="105"/>
      <c r="EB384" s="105"/>
      <c r="EC384" s="105"/>
      <c r="ED384" s="105"/>
      <c r="EE384" s="105"/>
      <c r="EF384" s="105"/>
      <c r="EG384" s="105"/>
      <c r="EH384" s="105"/>
      <c r="EI384" s="105"/>
      <c r="EJ384" s="105"/>
      <c r="EK384" s="105"/>
      <c r="EL384" s="105"/>
      <c r="EM384" s="105"/>
      <c r="EN384" s="105"/>
      <c r="EO384" s="105"/>
      <c r="EP384" s="105"/>
      <c r="EQ384" s="105"/>
      <c r="ER384" s="105"/>
      <c r="ES384" s="105"/>
      <c r="ET384" s="105"/>
      <c r="EU384" s="105"/>
      <c r="EV384" s="105"/>
      <c r="EW384" s="105"/>
      <c r="EX384" s="105"/>
      <c r="EY384" s="105"/>
      <c r="EZ384" s="105"/>
      <c r="FA384" s="105"/>
      <c r="FB384" s="105"/>
      <c r="FC384" s="105"/>
      <c r="FD384" s="105"/>
      <c r="FE384" s="105"/>
      <c r="FF384" s="105"/>
      <c r="FG384" s="105"/>
      <c r="FH384" s="105"/>
      <c r="FI384" s="105"/>
      <c r="FJ384" s="105"/>
      <c r="FK384" s="105"/>
      <c r="FL384" s="105"/>
    </row>
    <row r="385" spans="11:168">
      <c r="K385" s="105"/>
      <c r="L385" s="105"/>
      <c r="M385" s="105"/>
      <c r="N385" s="105"/>
      <c r="O385" s="105"/>
      <c r="P385" s="105"/>
      <c r="Q385" s="105"/>
      <c r="R385" s="105"/>
      <c r="S385" s="105"/>
      <c r="T385" s="105"/>
      <c r="U385" s="105"/>
      <c r="V385" s="105"/>
      <c r="W385" s="105"/>
      <c r="X385" s="105"/>
      <c r="Y385" s="105"/>
      <c r="Z385" s="105"/>
      <c r="AA385" s="105"/>
      <c r="AB385" s="105"/>
      <c r="AC385" s="105"/>
      <c r="AD385" s="105"/>
      <c r="AE385" s="105"/>
      <c r="AF385" s="105"/>
      <c r="AG385" s="105"/>
      <c r="AH385" s="105"/>
      <c r="AI385" s="105"/>
      <c r="AJ385" s="105"/>
      <c r="AK385" s="105"/>
      <c r="AL385" s="105"/>
      <c r="AM385" s="105"/>
      <c r="AN385" s="105"/>
      <c r="AO385" s="105"/>
      <c r="AP385" s="105"/>
      <c r="AQ385" s="105"/>
      <c r="AR385" s="105"/>
      <c r="AS385" s="105"/>
      <c r="AT385" s="105"/>
      <c r="AU385" s="105"/>
      <c r="AV385" s="105"/>
      <c r="AW385" s="105"/>
      <c r="AX385" s="105"/>
      <c r="AY385" s="105"/>
      <c r="AZ385" s="105"/>
      <c r="BA385" s="105"/>
      <c r="BB385" s="105"/>
      <c r="BC385" s="105"/>
      <c r="BD385" s="105"/>
      <c r="BE385" s="105"/>
      <c r="BF385" s="105"/>
      <c r="BG385" s="105"/>
      <c r="BH385" s="105"/>
      <c r="BI385" s="105"/>
      <c r="BJ385" s="105"/>
      <c r="BK385" s="105"/>
      <c r="BL385" s="105"/>
      <c r="BM385" s="105"/>
      <c r="BN385" s="105"/>
      <c r="BO385" s="105"/>
      <c r="BP385" s="105"/>
      <c r="BQ385" s="105"/>
      <c r="BR385" s="105"/>
      <c r="BS385" s="105"/>
      <c r="BT385" s="105"/>
      <c r="BU385" s="105"/>
      <c r="BV385" s="105"/>
      <c r="BW385" s="105"/>
      <c r="BX385" s="105"/>
      <c r="BY385" s="105"/>
      <c r="BZ385" s="105"/>
      <c r="CA385" s="105"/>
      <c r="CB385" s="105"/>
      <c r="CC385" s="105"/>
      <c r="CD385" s="105"/>
      <c r="CE385" s="105"/>
      <c r="CF385" s="105"/>
      <c r="CG385" s="105"/>
      <c r="CH385" s="105"/>
      <c r="CI385" s="105"/>
      <c r="CJ385" s="105"/>
      <c r="CK385" s="105"/>
      <c r="CL385" s="105"/>
      <c r="CM385" s="105"/>
      <c r="CN385" s="105"/>
      <c r="CO385" s="105"/>
      <c r="CP385" s="105"/>
      <c r="CQ385" s="105"/>
      <c r="CR385" s="105"/>
      <c r="CS385" s="105"/>
      <c r="CT385" s="105"/>
      <c r="CU385" s="105"/>
      <c r="CV385" s="105"/>
      <c r="CW385" s="105"/>
      <c r="CX385" s="105"/>
      <c r="CY385" s="105"/>
      <c r="CZ385" s="105"/>
      <c r="DA385" s="105"/>
      <c r="DB385" s="105"/>
      <c r="DC385" s="105"/>
      <c r="DD385" s="105"/>
      <c r="DE385" s="105"/>
      <c r="DF385" s="105"/>
      <c r="DG385" s="105"/>
      <c r="DH385" s="105"/>
      <c r="DI385" s="105"/>
      <c r="DJ385" s="105"/>
      <c r="DK385" s="105"/>
      <c r="DL385" s="105"/>
      <c r="DM385" s="105"/>
      <c r="DN385" s="105"/>
      <c r="DO385" s="105"/>
      <c r="DP385" s="105"/>
      <c r="DQ385" s="105"/>
      <c r="DR385" s="105"/>
      <c r="DS385" s="105"/>
      <c r="DT385" s="105"/>
      <c r="DU385" s="105"/>
      <c r="DV385" s="105"/>
      <c r="DW385" s="105"/>
      <c r="DX385" s="105"/>
      <c r="DY385" s="105"/>
      <c r="DZ385" s="105"/>
      <c r="EA385" s="105"/>
      <c r="EB385" s="105"/>
      <c r="EC385" s="105"/>
      <c r="ED385" s="105"/>
      <c r="EE385" s="105"/>
      <c r="EF385" s="105"/>
      <c r="EG385" s="105"/>
      <c r="EH385" s="105"/>
      <c r="EI385" s="105"/>
      <c r="EJ385" s="105"/>
      <c r="EK385" s="105"/>
      <c r="EL385" s="105"/>
      <c r="EM385" s="105"/>
      <c r="EN385" s="105"/>
      <c r="EO385" s="105"/>
      <c r="EP385" s="105"/>
      <c r="EQ385" s="105"/>
      <c r="ER385" s="105"/>
      <c r="ES385" s="105"/>
      <c r="ET385" s="105"/>
      <c r="EU385" s="105"/>
      <c r="EV385" s="105"/>
      <c r="EW385" s="105"/>
      <c r="EX385" s="105"/>
      <c r="EY385" s="105"/>
      <c r="EZ385" s="105"/>
      <c r="FA385" s="105"/>
      <c r="FB385" s="105"/>
      <c r="FC385" s="105"/>
      <c r="FD385" s="105"/>
      <c r="FE385" s="105"/>
      <c r="FF385" s="105"/>
      <c r="FG385" s="105"/>
      <c r="FH385" s="105"/>
      <c r="FI385" s="105"/>
      <c r="FJ385" s="105"/>
      <c r="FK385" s="105"/>
      <c r="FL385" s="105"/>
    </row>
    <row r="386" spans="11:168">
      <c r="K386" s="105"/>
      <c r="L386" s="105"/>
      <c r="M386" s="105"/>
      <c r="N386" s="105"/>
      <c r="O386" s="105"/>
      <c r="P386" s="105"/>
      <c r="Q386" s="105"/>
      <c r="R386" s="105"/>
      <c r="S386" s="105"/>
      <c r="T386" s="105"/>
      <c r="U386" s="105"/>
      <c r="V386" s="105"/>
      <c r="W386" s="105"/>
      <c r="X386" s="105"/>
      <c r="Y386" s="105"/>
      <c r="Z386" s="105"/>
      <c r="AA386" s="105"/>
      <c r="AB386" s="105"/>
      <c r="AC386" s="105"/>
      <c r="AD386" s="105"/>
      <c r="AE386" s="105"/>
      <c r="AF386" s="105"/>
      <c r="AG386" s="105"/>
      <c r="AH386" s="105"/>
      <c r="AI386" s="105"/>
      <c r="AJ386" s="105"/>
      <c r="AK386" s="105"/>
      <c r="AL386" s="105"/>
      <c r="AM386" s="105"/>
      <c r="AN386" s="105"/>
      <c r="AO386" s="105"/>
      <c r="AP386" s="105"/>
      <c r="AQ386" s="105"/>
      <c r="AR386" s="105"/>
      <c r="AS386" s="105"/>
      <c r="AT386" s="105"/>
      <c r="AU386" s="105"/>
      <c r="AV386" s="105"/>
      <c r="AW386" s="105"/>
      <c r="AX386" s="105"/>
      <c r="AY386" s="105"/>
      <c r="AZ386" s="105"/>
      <c r="BA386" s="105"/>
      <c r="BB386" s="105"/>
      <c r="BC386" s="105"/>
      <c r="BD386" s="105"/>
      <c r="BE386" s="105"/>
      <c r="BF386" s="105"/>
      <c r="BG386" s="105"/>
      <c r="BH386" s="105"/>
      <c r="BI386" s="105"/>
      <c r="BJ386" s="105"/>
      <c r="BK386" s="105"/>
      <c r="BL386" s="105"/>
      <c r="BM386" s="105"/>
      <c r="BN386" s="105"/>
      <c r="BO386" s="105"/>
      <c r="BP386" s="105"/>
      <c r="BQ386" s="105"/>
      <c r="BR386" s="105"/>
      <c r="BS386" s="105"/>
      <c r="BT386" s="105"/>
      <c r="BU386" s="105"/>
      <c r="BV386" s="105"/>
      <c r="BW386" s="105"/>
      <c r="BX386" s="105"/>
      <c r="BY386" s="105"/>
      <c r="BZ386" s="105"/>
      <c r="CA386" s="105"/>
      <c r="CB386" s="105"/>
      <c r="CC386" s="105"/>
      <c r="CD386" s="105"/>
      <c r="CE386" s="105"/>
      <c r="CF386" s="105"/>
      <c r="CG386" s="105"/>
      <c r="CH386" s="105"/>
      <c r="CI386" s="105"/>
      <c r="CJ386" s="105"/>
      <c r="CK386" s="105"/>
      <c r="CL386" s="105"/>
      <c r="CM386" s="105"/>
      <c r="CN386" s="105"/>
      <c r="CO386" s="105"/>
      <c r="CP386" s="105"/>
      <c r="CQ386" s="105"/>
      <c r="CR386" s="105"/>
      <c r="CS386" s="105"/>
      <c r="CT386" s="105"/>
      <c r="CU386" s="105"/>
      <c r="CV386" s="105"/>
      <c r="CW386" s="105"/>
      <c r="CX386" s="105"/>
      <c r="CY386" s="105"/>
      <c r="CZ386" s="105"/>
      <c r="DA386" s="105"/>
      <c r="DB386" s="105"/>
      <c r="DC386" s="105"/>
      <c r="DD386" s="105"/>
      <c r="DE386" s="105"/>
      <c r="DF386" s="105"/>
      <c r="DG386" s="105"/>
      <c r="DH386" s="105"/>
      <c r="DI386" s="105"/>
      <c r="DJ386" s="105"/>
      <c r="DK386" s="105"/>
      <c r="DL386" s="105"/>
      <c r="DM386" s="105"/>
      <c r="DN386" s="105"/>
      <c r="DO386" s="105"/>
      <c r="DP386" s="105"/>
      <c r="DQ386" s="105"/>
      <c r="DR386" s="105"/>
      <c r="DS386" s="105"/>
      <c r="DT386" s="105"/>
      <c r="DU386" s="105"/>
      <c r="DV386" s="105"/>
      <c r="DW386" s="105"/>
      <c r="DX386" s="105"/>
      <c r="DY386" s="105"/>
      <c r="DZ386" s="105"/>
      <c r="EA386" s="105"/>
      <c r="EB386" s="105"/>
      <c r="EC386" s="105"/>
      <c r="ED386" s="105"/>
      <c r="EE386" s="105"/>
      <c r="EF386" s="105"/>
      <c r="EG386" s="105"/>
      <c r="EH386" s="105"/>
      <c r="EI386" s="105"/>
      <c r="EJ386" s="105"/>
      <c r="EK386" s="105"/>
      <c r="EL386" s="105"/>
      <c r="EM386" s="105"/>
      <c r="EN386" s="105"/>
      <c r="EO386" s="105"/>
      <c r="EP386" s="105"/>
      <c r="EQ386" s="105"/>
      <c r="ER386" s="105"/>
      <c r="ES386" s="105"/>
      <c r="ET386" s="105"/>
      <c r="EU386" s="105"/>
      <c r="EV386" s="105"/>
      <c r="EW386" s="105"/>
      <c r="EX386" s="105"/>
      <c r="EY386" s="105"/>
      <c r="EZ386" s="105"/>
      <c r="FA386" s="105"/>
      <c r="FB386" s="105"/>
      <c r="FC386" s="105"/>
      <c r="FD386" s="105"/>
      <c r="FE386" s="105"/>
      <c r="FF386" s="105"/>
      <c r="FG386" s="105"/>
      <c r="FH386" s="105"/>
      <c r="FI386" s="105"/>
      <c r="FJ386" s="105"/>
      <c r="FK386" s="105"/>
      <c r="FL386" s="105"/>
    </row>
    <row r="387" spans="11:168">
      <c r="K387" s="105"/>
      <c r="L387" s="105"/>
      <c r="M387" s="105"/>
      <c r="N387" s="105"/>
      <c r="O387" s="105"/>
      <c r="P387" s="105"/>
      <c r="Q387" s="105"/>
      <c r="R387" s="105"/>
      <c r="S387" s="105"/>
      <c r="T387" s="105"/>
      <c r="U387" s="105"/>
      <c r="V387" s="105"/>
      <c r="W387" s="105"/>
      <c r="X387" s="105"/>
      <c r="Y387" s="105"/>
      <c r="Z387" s="105"/>
      <c r="AA387" s="105"/>
      <c r="AB387" s="105"/>
      <c r="AC387" s="105"/>
      <c r="AD387" s="105"/>
      <c r="AE387" s="105"/>
      <c r="AF387" s="105"/>
      <c r="AG387" s="105"/>
      <c r="AH387" s="105"/>
      <c r="AI387" s="105"/>
      <c r="AJ387" s="105"/>
      <c r="AK387" s="105"/>
      <c r="AL387" s="105"/>
      <c r="AM387" s="105"/>
      <c r="AN387" s="105"/>
      <c r="AO387" s="105"/>
      <c r="AP387" s="105"/>
      <c r="AQ387" s="105"/>
      <c r="AR387" s="105"/>
      <c r="AS387" s="105"/>
      <c r="AT387" s="105"/>
      <c r="AU387" s="105"/>
      <c r="AV387" s="105"/>
      <c r="AW387" s="105"/>
      <c r="AX387" s="105"/>
      <c r="AY387" s="105"/>
      <c r="AZ387" s="105"/>
      <c r="BA387" s="105"/>
      <c r="BB387" s="105"/>
      <c r="BC387" s="105"/>
      <c r="BD387" s="105"/>
      <c r="BE387" s="105"/>
      <c r="BF387" s="105"/>
      <c r="BG387" s="105"/>
      <c r="BH387" s="105"/>
      <c r="BI387" s="105"/>
      <c r="BJ387" s="105"/>
      <c r="BK387" s="105"/>
      <c r="BL387" s="105"/>
      <c r="BM387" s="105"/>
      <c r="BN387" s="105"/>
      <c r="BO387" s="105"/>
      <c r="BP387" s="105"/>
      <c r="BQ387" s="105"/>
      <c r="BR387" s="105"/>
      <c r="BS387" s="105"/>
      <c r="BT387" s="105"/>
      <c r="BU387" s="105"/>
      <c r="BV387" s="105"/>
      <c r="BW387" s="105"/>
      <c r="BX387" s="105"/>
      <c r="BY387" s="105"/>
      <c r="BZ387" s="105"/>
      <c r="CA387" s="105"/>
      <c r="CB387" s="105"/>
      <c r="CC387" s="105"/>
      <c r="CD387" s="105"/>
      <c r="CE387" s="105"/>
      <c r="CF387" s="105"/>
      <c r="CG387" s="105"/>
      <c r="CH387" s="105"/>
      <c r="CI387" s="105"/>
      <c r="CJ387" s="105"/>
      <c r="CK387" s="105"/>
      <c r="CL387" s="105"/>
      <c r="CM387" s="105"/>
      <c r="CN387" s="105"/>
      <c r="CO387" s="105"/>
      <c r="CP387" s="105"/>
      <c r="CQ387" s="105"/>
      <c r="CR387" s="105"/>
      <c r="CS387" s="105"/>
      <c r="CT387" s="105"/>
      <c r="CU387" s="105"/>
      <c r="CV387" s="105"/>
      <c r="CW387" s="105"/>
      <c r="CX387" s="105"/>
      <c r="CY387" s="105"/>
      <c r="CZ387" s="105"/>
      <c r="DA387" s="105"/>
      <c r="DB387" s="105"/>
      <c r="DC387" s="105"/>
      <c r="DD387" s="105"/>
      <c r="DE387" s="105"/>
      <c r="DF387" s="105"/>
      <c r="DG387" s="105"/>
      <c r="DH387" s="105"/>
      <c r="DI387" s="105"/>
      <c r="DJ387" s="105"/>
      <c r="DK387" s="105"/>
      <c r="DL387" s="105"/>
      <c r="DM387" s="105"/>
      <c r="DN387" s="105"/>
      <c r="DO387" s="105"/>
      <c r="DP387" s="105"/>
      <c r="DQ387" s="105"/>
      <c r="DR387" s="105"/>
      <c r="DS387" s="105"/>
      <c r="DT387" s="105"/>
      <c r="DU387" s="105"/>
      <c r="DV387" s="105"/>
      <c r="DW387" s="105"/>
      <c r="DX387" s="105"/>
      <c r="DY387" s="105"/>
      <c r="DZ387" s="105"/>
      <c r="EA387" s="105"/>
      <c r="EB387" s="105"/>
      <c r="EC387" s="105"/>
      <c r="ED387" s="105"/>
      <c r="EE387" s="105"/>
      <c r="EF387" s="105"/>
      <c r="EG387" s="105"/>
      <c r="EH387" s="105"/>
      <c r="EI387" s="105"/>
      <c r="EJ387" s="105"/>
      <c r="EK387" s="105"/>
      <c r="EL387" s="105"/>
      <c r="EM387" s="105"/>
      <c r="EN387" s="105"/>
      <c r="EO387" s="105"/>
      <c r="EP387" s="105"/>
      <c r="EQ387" s="105"/>
      <c r="ER387" s="105"/>
      <c r="ES387" s="105"/>
      <c r="ET387" s="105"/>
      <c r="EU387" s="105"/>
      <c r="EV387" s="105"/>
      <c r="EW387" s="105"/>
      <c r="EX387" s="105"/>
      <c r="EY387" s="105"/>
      <c r="EZ387" s="105"/>
      <c r="FA387" s="105"/>
      <c r="FB387" s="105"/>
      <c r="FC387" s="105"/>
      <c r="FD387" s="105"/>
      <c r="FE387" s="105"/>
      <c r="FF387" s="105"/>
      <c r="FG387" s="105"/>
      <c r="FH387" s="105"/>
      <c r="FI387" s="105"/>
      <c r="FJ387" s="105"/>
      <c r="FK387" s="105"/>
      <c r="FL387" s="105"/>
    </row>
    <row r="388" spans="11:168">
      <c r="K388" s="105"/>
      <c r="L388" s="105"/>
      <c r="M388" s="105"/>
      <c r="N388" s="105"/>
      <c r="O388" s="105"/>
      <c r="P388" s="105"/>
      <c r="Q388" s="105"/>
      <c r="R388" s="105"/>
      <c r="S388" s="105"/>
      <c r="T388" s="105"/>
      <c r="U388" s="105"/>
      <c r="V388" s="105"/>
      <c r="W388" s="105"/>
      <c r="X388" s="105"/>
      <c r="Y388" s="105"/>
      <c r="Z388" s="105"/>
      <c r="AA388" s="105"/>
      <c r="AB388" s="105"/>
      <c r="AC388" s="105"/>
      <c r="AD388" s="105"/>
      <c r="AE388" s="105"/>
      <c r="AF388" s="105"/>
      <c r="AG388" s="105"/>
      <c r="AH388" s="105"/>
      <c r="AI388" s="105"/>
      <c r="AJ388" s="105"/>
      <c r="AK388" s="105"/>
      <c r="AL388" s="105"/>
      <c r="AM388" s="105"/>
      <c r="AN388" s="105"/>
      <c r="AO388" s="105"/>
      <c r="AP388" s="105"/>
      <c r="AQ388" s="105"/>
      <c r="AR388" s="105"/>
      <c r="AS388" s="105"/>
      <c r="AT388" s="105"/>
      <c r="AU388" s="105"/>
      <c r="AV388" s="105"/>
      <c r="AW388" s="105"/>
      <c r="AX388" s="105"/>
      <c r="AY388" s="105"/>
      <c r="AZ388" s="105"/>
      <c r="BA388" s="105"/>
      <c r="BB388" s="105"/>
      <c r="BC388" s="105"/>
      <c r="BD388" s="105"/>
      <c r="BE388" s="105"/>
      <c r="BF388" s="105"/>
      <c r="BG388" s="105"/>
      <c r="BH388" s="105"/>
      <c r="BI388" s="105"/>
      <c r="BJ388" s="105"/>
      <c r="BK388" s="105"/>
      <c r="BL388" s="105"/>
      <c r="BM388" s="105"/>
      <c r="BN388" s="105"/>
      <c r="BO388" s="105"/>
      <c r="BP388" s="105"/>
      <c r="BQ388" s="105"/>
      <c r="BR388" s="105"/>
      <c r="BS388" s="105"/>
      <c r="BT388" s="105"/>
      <c r="BU388" s="105"/>
      <c r="BV388" s="105"/>
      <c r="BW388" s="105"/>
      <c r="BX388" s="105"/>
      <c r="BY388" s="105"/>
      <c r="BZ388" s="105"/>
      <c r="CA388" s="105"/>
      <c r="CB388" s="105"/>
      <c r="CC388" s="105"/>
      <c r="CD388" s="105"/>
      <c r="CE388" s="105"/>
      <c r="CF388" s="105"/>
      <c r="CG388" s="105"/>
      <c r="CH388" s="105"/>
      <c r="CI388" s="105"/>
      <c r="CJ388" s="105"/>
      <c r="CK388" s="105"/>
      <c r="CL388" s="105"/>
      <c r="CM388" s="105"/>
      <c r="CN388" s="105"/>
      <c r="CO388" s="105"/>
      <c r="CP388" s="105"/>
      <c r="CQ388" s="105"/>
      <c r="CR388" s="105"/>
      <c r="CS388" s="105"/>
      <c r="CT388" s="105"/>
      <c r="CU388" s="105"/>
      <c r="CV388" s="105"/>
      <c r="CW388" s="105"/>
      <c r="CX388" s="105"/>
      <c r="CY388" s="105"/>
      <c r="CZ388" s="105"/>
      <c r="DA388" s="105"/>
      <c r="DB388" s="105"/>
      <c r="DC388" s="105"/>
      <c r="DD388" s="105"/>
      <c r="DE388" s="105"/>
      <c r="DF388" s="105"/>
      <c r="DG388" s="105"/>
      <c r="DH388" s="105"/>
      <c r="DI388" s="105"/>
      <c r="DJ388" s="105"/>
      <c r="DK388" s="105"/>
      <c r="DL388" s="105"/>
      <c r="DM388" s="105"/>
      <c r="DN388" s="105"/>
      <c r="DO388" s="105"/>
      <c r="DP388" s="105"/>
      <c r="DQ388" s="105"/>
      <c r="DR388" s="105"/>
      <c r="DS388" s="105"/>
      <c r="DT388" s="105"/>
      <c r="DU388" s="105"/>
      <c r="DV388" s="105"/>
      <c r="DW388" s="105"/>
      <c r="DX388" s="105"/>
      <c r="DY388" s="105"/>
      <c r="DZ388" s="105"/>
      <c r="EA388" s="105"/>
      <c r="EB388" s="105"/>
      <c r="EC388" s="105"/>
      <c r="ED388" s="105"/>
      <c r="EE388" s="105"/>
      <c r="EF388" s="105"/>
      <c r="EG388" s="105"/>
      <c r="EH388" s="105"/>
      <c r="EI388" s="105"/>
      <c r="EJ388" s="105"/>
      <c r="EK388" s="105"/>
      <c r="EL388" s="105"/>
      <c r="EM388" s="105"/>
      <c r="EN388" s="105"/>
      <c r="EO388" s="105"/>
      <c r="EP388" s="105"/>
      <c r="EQ388" s="105"/>
      <c r="ER388" s="105"/>
      <c r="ES388" s="105"/>
      <c r="ET388" s="105"/>
      <c r="EU388" s="105"/>
      <c r="EV388" s="105"/>
      <c r="EW388" s="105"/>
      <c r="EX388" s="105"/>
      <c r="EY388" s="105"/>
      <c r="EZ388" s="105"/>
      <c r="FA388" s="105"/>
      <c r="FB388" s="105"/>
      <c r="FC388" s="105"/>
      <c r="FD388" s="105"/>
      <c r="FE388" s="105"/>
      <c r="FF388" s="105"/>
      <c r="FG388" s="105"/>
      <c r="FH388" s="105"/>
      <c r="FI388" s="105"/>
      <c r="FJ388" s="105"/>
      <c r="FK388" s="105"/>
      <c r="FL388" s="105"/>
    </row>
    <row r="389" spans="11:168">
      <c r="K389" s="105"/>
      <c r="L389" s="105"/>
      <c r="M389" s="105"/>
      <c r="N389" s="105"/>
      <c r="O389" s="105"/>
      <c r="P389" s="105"/>
      <c r="Q389" s="105"/>
      <c r="R389" s="105"/>
      <c r="S389" s="105"/>
      <c r="T389" s="105"/>
      <c r="U389" s="105"/>
      <c r="V389" s="105"/>
      <c r="W389" s="105"/>
      <c r="X389" s="105"/>
      <c r="Y389" s="105"/>
      <c r="Z389" s="105"/>
      <c r="AA389" s="105"/>
      <c r="AB389" s="105"/>
      <c r="AC389" s="105"/>
      <c r="AD389" s="105"/>
      <c r="AE389" s="105"/>
      <c r="AF389" s="105"/>
      <c r="AG389" s="105"/>
      <c r="AH389" s="105"/>
      <c r="AI389" s="105"/>
      <c r="AJ389" s="105"/>
      <c r="AK389" s="105"/>
      <c r="AL389" s="105"/>
      <c r="AM389" s="105"/>
      <c r="AN389" s="105"/>
      <c r="AO389" s="105"/>
      <c r="AP389" s="105"/>
      <c r="AQ389" s="105"/>
      <c r="AR389" s="105"/>
      <c r="AS389" s="105"/>
      <c r="AT389" s="105"/>
      <c r="AU389" s="105"/>
      <c r="AV389" s="105"/>
      <c r="AW389" s="105"/>
      <c r="AX389" s="105"/>
      <c r="AY389" s="105"/>
      <c r="AZ389" s="105"/>
      <c r="BA389" s="105"/>
      <c r="BB389" s="105"/>
      <c r="BC389" s="105"/>
      <c r="BD389" s="105"/>
      <c r="BE389" s="105"/>
      <c r="BF389" s="105"/>
      <c r="BG389" s="105"/>
      <c r="BH389" s="105"/>
      <c r="BI389" s="105"/>
      <c r="BJ389" s="105"/>
      <c r="BK389" s="105"/>
      <c r="BL389" s="105"/>
      <c r="BM389" s="105"/>
      <c r="BN389" s="105"/>
      <c r="BO389" s="105"/>
      <c r="BP389" s="105"/>
      <c r="BQ389" s="105"/>
      <c r="BR389" s="105"/>
      <c r="BS389" s="105"/>
      <c r="BT389" s="105"/>
      <c r="BU389" s="105"/>
      <c r="BV389" s="105"/>
      <c r="BW389" s="105"/>
      <c r="BX389" s="105"/>
      <c r="BY389" s="105"/>
      <c r="BZ389" s="105"/>
      <c r="CA389" s="105"/>
      <c r="CB389" s="105"/>
      <c r="CC389" s="105"/>
      <c r="CD389" s="105"/>
      <c r="CE389" s="105"/>
      <c r="CF389" s="105"/>
      <c r="CG389" s="105"/>
      <c r="CH389" s="105"/>
      <c r="CI389" s="105"/>
      <c r="CJ389" s="105"/>
      <c r="CK389" s="105"/>
      <c r="CL389" s="105"/>
      <c r="CM389" s="105"/>
      <c r="CN389" s="105"/>
      <c r="CO389" s="105"/>
      <c r="CP389" s="105"/>
      <c r="CQ389" s="105"/>
      <c r="CR389" s="105"/>
      <c r="CS389" s="105"/>
      <c r="CT389" s="105"/>
      <c r="CU389" s="105"/>
      <c r="CV389" s="105"/>
      <c r="CW389" s="105"/>
      <c r="CX389" s="105"/>
      <c r="CY389" s="105"/>
      <c r="CZ389" s="105"/>
      <c r="DA389" s="105"/>
      <c r="DB389" s="105"/>
      <c r="DC389" s="105"/>
      <c r="DD389" s="105"/>
      <c r="DE389" s="105"/>
      <c r="DF389" s="105"/>
      <c r="DG389" s="105"/>
      <c r="DH389" s="105"/>
      <c r="DI389" s="105"/>
      <c r="DJ389" s="105"/>
      <c r="DK389" s="105"/>
      <c r="DL389" s="105"/>
      <c r="DM389" s="105"/>
      <c r="DN389" s="105"/>
      <c r="DO389" s="105"/>
      <c r="DP389" s="105"/>
      <c r="DQ389" s="105"/>
      <c r="DR389" s="105"/>
      <c r="DS389" s="105"/>
      <c r="DT389" s="105"/>
      <c r="DU389" s="105"/>
      <c r="DV389" s="105"/>
      <c r="DW389" s="105"/>
      <c r="DX389" s="105"/>
      <c r="DY389" s="105"/>
      <c r="DZ389" s="105"/>
      <c r="EA389" s="105"/>
      <c r="EB389" s="105"/>
      <c r="EC389" s="105"/>
      <c r="ED389" s="105"/>
      <c r="EE389" s="105"/>
      <c r="EF389" s="105"/>
      <c r="EG389" s="105"/>
      <c r="EH389" s="105"/>
      <c r="EI389" s="105"/>
      <c r="EJ389" s="105"/>
      <c r="EK389" s="105"/>
      <c r="EL389" s="105"/>
      <c r="EM389" s="105"/>
      <c r="EN389" s="105"/>
      <c r="EO389" s="105"/>
      <c r="EP389" s="105"/>
      <c r="EQ389" s="105"/>
      <c r="ER389" s="105"/>
      <c r="ES389" s="105"/>
      <c r="ET389" s="105"/>
      <c r="EU389" s="105"/>
      <c r="EV389" s="105"/>
      <c r="EW389" s="105"/>
      <c r="EX389" s="105"/>
      <c r="EY389" s="105"/>
      <c r="EZ389" s="105"/>
      <c r="FA389" s="105"/>
      <c r="FB389" s="105"/>
      <c r="FC389" s="105"/>
      <c r="FD389" s="105"/>
      <c r="FE389" s="105"/>
      <c r="FF389" s="105"/>
      <c r="FG389" s="105"/>
      <c r="FH389" s="105"/>
      <c r="FI389" s="105"/>
      <c r="FJ389" s="105"/>
      <c r="FK389" s="105"/>
      <c r="FL389" s="105"/>
    </row>
    <row r="390" spans="11:168">
      <c r="K390" s="105"/>
      <c r="L390" s="105"/>
      <c r="M390" s="105"/>
      <c r="N390" s="105"/>
      <c r="O390" s="105"/>
      <c r="P390" s="105"/>
      <c r="Q390" s="105"/>
      <c r="R390" s="105"/>
      <c r="S390" s="105"/>
      <c r="T390" s="105"/>
      <c r="U390" s="105"/>
      <c r="V390" s="105"/>
      <c r="W390" s="105"/>
      <c r="X390" s="105"/>
      <c r="Y390" s="105"/>
      <c r="Z390" s="105"/>
      <c r="AA390" s="105"/>
      <c r="AB390" s="105"/>
      <c r="AC390" s="105"/>
      <c r="AD390" s="105"/>
      <c r="AE390" s="105"/>
      <c r="AF390" s="105"/>
      <c r="AG390" s="105"/>
      <c r="AH390" s="105"/>
      <c r="AI390" s="105"/>
      <c r="AJ390" s="105"/>
      <c r="AK390" s="105"/>
      <c r="AL390" s="105"/>
      <c r="AM390" s="105"/>
      <c r="AN390" s="105"/>
      <c r="AO390" s="105"/>
      <c r="AP390" s="105"/>
      <c r="AQ390" s="105"/>
      <c r="AR390" s="105"/>
      <c r="AS390" s="105"/>
      <c r="AT390" s="105"/>
      <c r="AU390" s="105"/>
      <c r="AV390" s="105"/>
      <c r="AW390" s="105"/>
      <c r="AX390" s="105"/>
      <c r="AY390" s="105"/>
      <c r="AZ390" s="105"/>
      <c r="BA390" s="105"/>
      <c r="BB390" s="105"/>
      <c r="BC390" s="105"/>
      <c r="BD390" s="105"/>
      <c r="BE390" s="105"/>
      <c r="BF390" s="105"/>
      <c r="BG390" s="105"/>
      <c r="BH390" s="105"/>
      <c r="BI390" s="105"/>
      <c r="BJ390" s="105"/>
      <c r="BK390" s="105"/>
      <c r="BL390" s="105"/>
      <c r="BM390" s="105"/>
      <c r="BN390" s="105"/>
      <c r="BO390" s="105"/>
      <c r="BP390" s="105"/>
      <c r="BQ390" s="105"/>
      <c r="BR390" s="105"/>
      <c r="BS390" s="105"/>
      <c r="BT390" s="105"/>
      <c r="BU390" s="105"/>
      <c r="BV390" s="105"/>
      <c r="BW390" s="105"/>
      <c r="BX390" s="105"/>
      <c r="BY390" s="105"/>
      <c r="BZ390" s="105"/>
      <c r="CA390" s="105"/>
      <c r="CB390" s="105"/>
      <c r="CC390" s="105"/>
      <c r="CD390" s="105"/>
      <c r="CE390" s="105"/>
      <c r="CF390" s="105"/>
      <c r="CG390" s="105"/>
      <c r="CH390" s="105"/>
      <c r="CI390" s="105"/>
      <c r="CJ390" s="105"/>
      <c r="CK390" s="105"/>
      <c r="CL390" s="105"/>
      <c r="CM390" s="105"/>
      <c r="CN390" s="105"/>
      <c r="CO390" s="105"/>
      <c r="CP390" s="105"/>
      <c r="CQ390" s="105"/>
      <c r="CR390" s="105"/>
      <c r="CS390" s="105"/>
      <c r="CT390" s="105"/>
      <c r="CU390" s="105"/>
      <c r="CV390" s="105"/>
      <c r="CW390" s="105"/>
      <c r="CX390" s="105"/>
      <c r="CY390" s="105"/>
      <c r="CZ390" s="105"/>
      <c r="DA390" s="105"/>
      <c r="DB390" s="105"/>
      <c r="DC390" s="105"/>
      <c r="DD390" s="105"/>
      <c r="DE390" s="105"/>
      <c r="DF390" s="105"/>
      <c r="DG390" s="105"/>
      <c r="DH390" s="105"/>
      <c r="DI390" s="105"/>
      <c r="DJ390" s="105"/>
      <c r="DK390" s="105"/>
      <c r="DL390" s="105"/>
      <c r="DM390" s="105"/>
      <c r="DN390" s="105"/>
      <c r="DO390" s="105"/>
      <c r="DP390" s="105"/>
      <c r="DQ390" s="105"/>
      <c r="DR390" s="105"/>
      <c r="DS390" s="105"/>
      <c r="DT390" s="105"/>
      <c r="DU390" s="105"/>
      <c r="DV390" s="105"/>
      <c r="DW390" s="105"/>
      <c r="DX390" s="105"/>
      <c r="DY390" s="105"/>
      <c r="DZ390" s="105"/>
      <c r="EA390" s="105"/>
      <c r="EB390" s="105"/>
      <c r="EC390" s="105"/>
      <c r="ED390" s="105"/>
      <c r="EE390" s="105"/>
      <c r="EF390" s="105"/>
      <c r="EG390" s="105"/>
      <c r="EH390" s="105"/>
      <c r="EI390" s="105"/>
      <c r="EJ390" s="105"/>
      <c r="EK390" s="105"/>
      <c r="EL390" s="105"/>
      <c r="EM390" s="105"/>
      <c r="EN390" s="105"/>
      <c r="EO390" s="105"/>
      <c r="EP390" s="105"/>
      <c r="EQ390" s="105"/>
      <c r="ER390" s="105"/>
      <c r="ES390" s="105"/>
      <c r="ET390" s="105"/>
      <c r="EU390" s="105"/>
      <c r="EV390" s="105"/>
      <c r="EW390" s="105"/>
      <c r="EX390" s="105"/>
      <c r="EY390" s="105"/>
      <c r="EZ390" s="105"/>
      <c r="FA390" s="105"/>
      <c r="FB390" s="105"/>
      <c r="FC390" s="105"/>
      <c r="FD390" s="105"/>
      <c r="FE390" s="105"/>
      <c r="FF390" s="105"/>
      <c r="FG390" s="105"/>
      <c r="FH390" s="105"/>
      <c r="FI390" s="105"/>
      <c r="FJ390" s="105"/>
      <c r="FK390" s="105"/>
      <c r="FL390" s="105"/>
    </row>
    <row r="391" spans="11:168">
      <c r="K391" s="105"/>
      <c r="L391" s="105"/>
      <c r="M391" s="105"/>
      <c r="N391" s="105"/>
      <c r="O391" s="105"/>
      <c r="P391" s="105"/>
      <c r="Q391" s="105"/>
      <c r="R391" s="105"/>
      <c r="S391" s="105"/>
      <c r="T391" s="105"/>
      <c r="U391" s="105"/>
      <c r="V391" s="105"/>
      <c r="W391" s="105"/>
      <c r="X391" s="105"/>
      <c r="Y391" s="105"/>
      <c r="Z391" s="105"/>
      <c r="AA391" s="105"/>
      <c r="AB391" s="105"/>
      <c r="AC391" s="105"/>
      <c r="AD391" s="105"/>
      <c r="AE391" s="105"/>
      <c r="AF391" s="105"/>
      <c r="AG391" s="105"/>
      <c r="AH391" s="105"/>
      <c r="AI391" s="105"/>
      <c r="AJ391" s="105"/>
      <c r="AK391" s="105"/>
      <c r="AL391" s="105"/>
      <c r="AM391" s="105"/>
      <c r="AN391" s="105"/>
      <c r="AO391" s="105"/>
      <c r="AP391" s="105"/>
      <c r="AQ391" s="105"/>
      <c r="AR391" s="105"/>
      <c r="AS391" s="105"/>
      <c r="AT391" s="105"/>
      <c r="AU391" s="105"/>
      <c r="AV391" s="105"/>
      <c r="AW391" s="105"/>
      <c r="AX391" s="105"/>
      <c r="AY391" s="105"/>
      <c r="AZ391" s="105"/>
      <c r="BA391" s="105"/>
      <c r="BB391" s="105"/>
      <c r="BC391" s="105"/>
      <c r="BD391" s="105"/>
      <c r="BE391" s="105"/>
      <c r="BF391" s="105"/>
      <c r="BG391" s="105"/>
      <c r="BH391" s="105"/>
      <c r="BI391" s="105"/>
      <c r="BJ391" s="105"/>
      <c r="BK391" s="105"/>
      <c r="BL391" s="105"/>
      <c r="BM391" s="105"/>
      <c r="BN391" s="105"/>
      <c r="BO391" s="105"/>
      <c r="BP391" s="105"/>
      <c r="BQ391" s="105"/>
      <c r="BR391" s="105"/>
      <c r="BS391" s="105"/>
      <c r="BT391" s="105"/>
      <c r="BU391" s="105"/>
      <c r="BV391" s="105"/>
      <c r="BW391" s="105"/>
      <c r="BX391" s="105"/>
      <c r="BY391" s="105"/>
      <c r="BZ391" s="105"/>
      <c r="CA391" s="105"/>
      <c r="CB391" s="105"/>
      <c r="CC391" s="105"/>
      <c r="CD391" s="105"/>
      <c r="CE391" s="105"/>
      <c r="CF391" s="105"/>
      <c r="CG391" s="105"/>
      <c r="CH391" s="105"/>
      <c r="CI391" s="105"/>
      <c r="CJ391" s="105"/>
      <c r="CK391" s="105"/>
      <c r="CL391" s="105"/>
      <c r="CM391" s="105"/>
      <c r="CN391" s="105"/>
      <c r="CO391" s="105"/>
      <c r="CP391" s="105"/>
      <c r="CQ391" s="105"/>
      <c r="CR391" s="105"/>
      <c r="CS391" s="105"/>
      <c r="CT391" s="105"/>
      <c r="CU391" s="105"/>
      <c r="CV391" s="105"/>
      <c r="CW391" s="105"/>
      <c r="CX391" s="105"/>
      <c r="CY391" s="105"/>
      <c r="CZ391" s="105"/>
      <c r="DA391" s="105"/>
      <c r="DB391" s="105"/>
      <c r="DC391" s="105"/>
      <c r="DD391" s="105"/>
      <c r="DE391" s="105"/>
      <c r="DF391" s="105"/>
      <c r="DG391" s="105"/>
      <c r="DH391" s="105"/>
      <c r="DI391" s="105"/>
      <c r="DJ391" s="105"/>
      <c r="DK391" s="105"/>
      <c r="DL391" s="105"/>
      <c r="DM391" s="105"/>
      <c r="DN391" s="105"/>
      <c r="DO391" s="105"/>
      <c r="DP391" s="105"/>
      <c r="DQ391" s="105"/>
      <c r="DR391" s="105"/>
      <c r="DS391" s="105"/>
      <c r="DT391" s="105"/>
      <c r="DU391" s="105"/>
      <c r="DV391" s="105"/>
      <c r="DW391" s="105"/>
      <c r="DX391" s="105"/>
      <c r="DY391" s="105"/>
      <c r="DZ391" s="105"/>
      <c r="EA391" s="105"/>
      <c r="EB391" s="105"/>
      <c r="EC391" s="105"/>
      <c r="ED391" s="105"/>
      <c r="EE391" s="105"/>
      <c r="EF391" s="105"/>
      <c r="EG391" s="105"/>
      <c r="EH391" s="105"/>
      <c r="EI391" s="105"/>
      <c r="EJ391" s="105"/>
      <c r="EK391" s="105"/>
      <c r="EL391" s="105"/>
      <c r="EM391" s="105"/>
      <c r="EN391" s="105"/>
      <c r="EO391" s="105"/>
      <c r="EP391" s="105"/>
      <c r="EQ391" s="105"/>
      <c r="ER391" s="105"/>
      <c r="ES391" s="105"/>
      <c r="ET391" s="105"/>
      <c r="EU391" s="105"/>
      <c r="EV391" s="105"/>
      <c r="EW391" s="105"/>
      <c r="EX391" s="105"/>
      <c r="EY391" s="105"/>
      <c r="EZ391" s="105"/>
      <c r="FA391" s="105"/>
      <c r="FB391" s="105"/>
      <c r="FC391" s="105"/>
      <c r="FD391" s="105"/>
      <c r="FE391" s="105"/>
      <c r="FF391" s="105"/>
      <c r="FG391" s="105"/>
      <c r="FH391" s="105"/>
      <c r="FI391" s="105"/>
      <c r="FJ391" s="105"/>
      <c r="FK391" s="105"/>
      <c r="FL391" s="105"/>
    </row>
    <row r="392" spans="11:168">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05"/>
      <c r="AL392" s="105"/>
      <c r="AM392" s="105"/>
      <c r="AN392" s="105"/>
      <c r="AO392" s="105"/>
      <c r="AP392" s="105"/>
      <c r="AQ392" s="105"/>
      <c r="AR392" s="105"/>
      <c r="AS392" s="105"/>
      <c r="AT392" s="105"/>
      <c r="AU392" s="105"/>
      <c r="AV392" s="105"/>
      <c r="AW392" s="105"/>
      <c r="AX392" s="105"/>
      <c r="AY392" s="105"/>
      <c r="AZ392" s="105"/>
      <c r="BA392" s="105"/>
      <c r="BB392" s="105"/>
      <c r="BC392" s="105"/>
      <c r="BD392" s="105"/>
      <c r="BE392" s="105"/>
      <c r="BF392" s="105"/>
      <c r="BG392" s="105"/>
      <c r="BH392" s="105"/>
      <c r="BI392" s="105"/>
      <c r="BJ392" s="105"/>
      <c r="BK392" s="105"/>
      <c r="BL392" s="105"/>
      <c r="BM392" s="105"/>
      <c r="BN392" s="105"/>
      <c r="BO392" s="105"/>
      <c r="BP392" s="105"/>
      <c r="BQ392" s="105"/>
      <c r="BR392" s="105"/>
      <c r="BS392" s="105"/>
      <c r="BT392" s="105"/>
      <c r="BU392" s="105"/>
      <c r="BV392" s="105"/>
      <c r="BW392" s="105"/>
      <c r="BX392" s="105"/>
      <c r="BY392" s="105"/>
      <c r="BZ392" s="105"/>
      <c r="CA392" s="105"/>
      <c r="CB392" s="105"/>
      <c r="CC392" s="105"/>
      <c r="CD392" s="105"/>
      <c r="CE392" s="105"/>
      <c r="CF392" s="105"/>
      <c r="CG392" s="105"/>
      <c r="CH392" s="105"/>
      <c r="CI392" s="105"/>
      <c r="CJ392" s="105"/>
      <c r="CK392" s="105"/>
      <c r="CL392" s="105"/>
      <c r="CM392" s="105"/>
      <c r="CN392" s="105"/>
      <c r="CO392" s="105"/>
      <c r="CP392" s="105"/>
      <c r="CQ392" s="105"/>
      <c r="CR392" s="105"/>
      <c r="CS392" s="105"/>
      <c r="CT392" s="105"/>
      <c r="CU392" s="105"/>
      <c r="CV392" s="105"/>
      <c r="CW392" s="105"/>
      <c r="CX392" s="105"/>
      <c r="CY392" s="105"/>
      <c r="CZ392" s="105"/>
      <c r="DA392" s="105"/>
      <c r="DB392" s="105"/>
      <c r="DC392" s="105"/>
      <c r="DD392" s="105"/>
      <c r="DE392" s="105"/>
      <c r="DF392" s="105"/>
      <c r="DG392" s="105"/>
      <c r="DH392" s="105"/>
      <c r="DI392" s="105"/>
      <c r="DJ392" s="105"/>
      <c r="DK392" s="105"/>
      <c r="DL392" s="105"/>
      <c r="DM392" s="105"/>
      <c r="DN392" s="105"/>
      <c r="DO392" s="105"/>
      <c r="DP392" s="105"/>
      <c r="DQ392" s="105"/>
      <c r="DR392" s="105"/>
      <c r="DS392" s="105"/>
      <c r="DT392" s="105"/>
      <c r="DU392" s="105"/>
      <c r="DV392" s="105"/>
      <c r="DW392" s="105"/>
      <c r="DX392" s="105"/>
      <c r="DY392" s="105"/>
      <c r="DZ392" s="105"/>
      <c r="EA392" s="105"/>
      <c r="EB392" s="105"/>
      <c r="EC392" s="105"/>
      <c r="ED392" s="105"/>
      <c r="EE392" s="105"/>
      <c r="EF392" s="105"/>
      <c r="EG392" s="105"/>
      <c r="EH392" s="105"/>
      <c r="EI392" s="105"/>
      <c r="EJ392" s="105"/>
      <c r="EK392" s="105"/>
      <c r="EL392" s="105"/>
      <c r="EM392" s="105"/>
      <c r="EN392" s="105"/>
      <c r="EO392" s="105"/>
      <c r="EP392" s="105"/>
      <c r="EQ392" s="105"/>
      <c r="ER392" s="105"/>
      <c r="ES392" s="105"/>
      <c r="ET392" s="105"/>
      <c r="EU392" s="105"/>
      <c r="EV392" s="105"/>
      <c r="EW392" s="105"/>
      <c r="EX392" s="105"/>
      <c r="EY392" s="105"/>
      <c r="EZ392" s="105"/>
      <c r="FA392" s="105"/>
      <c r="FB392" s="105"/>
      <c r="FC392" s="105"/>
      <c r="FD392" s="105"/>
      <c r="FE392" s="105"/>
      <c r="FF392" s="105"/>
      <c r="FG392" s="105"/>
      <c r="FH392" s="105"/>
      <c r="FI392" s="105"/>
      <c r="FJ392" s="105"/>
      <c r="FK392" s="105"/>
      <c r="FL392" s="105"/>
    </row>
    <row r="393" spans="11:168">
      <c r="K393" s="105"/>
      <c r="L393" s="105"/>
      <c r="M393" s="105"/>
      <c r="N393" s="105"/>
      <c r="O393" s="105"/>
      <c r="P393" s="105"/>
      <c r="Q393" s="105"/>
      <c r="R393" s="105"/>
      <c r="S393" s="105"/>
      <c r="T393" s="105"/>
      <c r="U393" s="105"/>
      <c r="V393" s="105"/>
      <c r="W393" s="105"/>
      <c r="X393" s="105"/>
      <c r="Y393" s="105"/>
      <c r="Z393" s="105"/>
      <c r="AA393" s="105"/>
      <c r="AB393" s="105"/>
      <c r="AC393" s="105"/>
      <c r="AD393" s="105"/>
      <c r="AE393" s="105"/>
      <c r="AF393" s="105"/>
      <c r="AG393" s="105"/>
      <c r="AH393" s="105"/>
      <c r="AI393" s="105"/>
      <c r="AJ393" s="105"/>
      <c r="AK393" s="105"/>
      <c r="AL393" s="105"/>
      <c r="AM393" s="105"/>
      <c r="AN393" s="105"/>
      <c r="AO393" s="105"/>
      <c r="AP393" s="105"/>
      <c r="AQ393" s="105"/>
      <c r="AR393" s="105"/>
      <c r="AS393" s="105"/>
      <c r="AT393" s="105"/>
      <c r="AU393" s="105"/>
      <c r="AV393" s="105"/>
      <c r="AW393" s="105"/>
      <c r="AX393" s="105"/>
      <c r="AY393" s="105"/>
      <c r="AZ393" s="105"/>
      <c r="BA393" s="105"/>
      <c r="BB393" s="105"/>
      <c r="BC393" s="105"/>
      <c r="BD393" s="105"/>
      <c r="BE393" s="105"/>
      <c r="BF393" s="105"/>
      <c r="BG393" s="105"/>
      <c r="BH393" s="105"/>
      <c r="BI393" s="105"/>
      <c r="BJ393" s="105"/>
      <c r="BK393" s="105"/>
      <c r="BL393" s="105"/>
      <c r="BM393" s="105"/>
      <c r="BN393" s="105"/>
      <c r="BO393" s="105"/>
      <c r="BP393" s="105"/>
      <c r="BQ393" s="105"/>
      <c r="BR393" s="105"/>
      <c r="BS393" s="105"/>
      <c r="BT393" s="105"/>
      <c r="BU393" s="105"/>
      <c r="BV393" s="105"/>
      <c r="BW393" s="105"/>
      <c r="BX393" s="105"/>
      <c r="BY393" s="105"/>
      <c r="BZ393" s="105"/>
      <c r="CA393" s="105"/>
      <c r="CB393" s="105"/>
      <c r="CC393" s="105"/>
      <c r="CD393" s="105"/>
      <c r="CE393" s="105"/>
      <c r="CF393" s="105"/>
      <c r="CG393" s="105"/>
      <c r="CH393" s="105"/>
      <c r="CI393" s="105"/>
      <c r="CJ393" s="105"/>
      <c r="CK393" s="105"/>
      <c r="CL393" s="105"/>
      <c r="CM393" s="105"/>
      <c r="CN393" s="105"/>
      <c r="CO393" s="105"/>
      <c r="CP393" s="105"/>
      <c r="CQ393" s="105"/>
      <c r="CR393" s="105"/>
      <c r="CS393" s="105"/>
      <c r="CT393" s="105"/>
      <c r="CU393" s="105"/>
      <c r="CV393" s="105"/>
      <c r="CW393" s="105"/>
      <c r="CX393" s="105"/>
      <c r="CY393" s="105"/>
      <c r="CZ393" s="105"/>
      <c r="DA393" s="105"/>
      <c r="DB393" s="105"/>
      <c r="DC393" s="105"/>
      <c r="DD393" s="105"/>
      <c r="DE393" s="105"/>
      <c r="DF393" s="105"/>
      <c r="DG393" s="105"/>
      <c r="DH393" s="105"/>
      <c r="DI393" s="105"/>
      <c r="DJ393" s="105"/>
      <c r="DK393" s="105"/>
      <c r="DL393" s="105"/>
      <c r="DM393" s="105"/>
      <c r="DN393" s="105"/>
      <c r="DO393" s="105"/>
      <c r="DP393" s="105"/>
      <c r="DQ393" s="105"/>
      <c r="DR393" s="105"/>
      <c r="DS393" s="105"/>
      <c r="DT393" s="105"/>
      <c r="DU393" s="105"/>
      <c r="DV393" s="105"/>
      <c r="DW393" s="105"/>
      <c r="DX393" s="105"/>
      <c r="DY393" s="105"/>
      <c r="DZ393" s="105"/>
      <c r="EA393" s="105"/>
      <c r="EB393" s="105"/>
      <c r="EC393" s="105"/>
      <c r="ED393" s="105"/>
      <c r="EE393" s="105"/>
      <c r="EF393" s="105"/>
      <c r="EG393" s="105"/>
      <c r="EH393" s="105"/>
      <c r="EI393" s="105"/>
      <c r="EJ393" s="105"/>
      <c r="EK393" s="105"/>
      <c r="EL393" s="105"/>
      <c r="EM393" s="105"/>
      <c r="EN393" s="105"/>
      <c r="EO393" s="105"/>
      <c r="EP393" s="105"/>
      <c r="EQ393" s="105"/>
      <c r="ER393" s="105"/>
      <c r="ES393" s="105"/>
      <c r="ET393" s="105"/>
      <c r="EU393" s="105"/>
      <c r="EV393" s="105"/>
      <c r="EW393" s="105"/>
      <c r="EX393" s="105"/>
      <c r="EY393" s="105"/>
      <c r="EZ393" s="105"/>
      <c r="FA393" s="105"/>
      <c r="FB393" s="105"/>
      <c r="FC393" s="105"/>
      <c r="FD393" s="105"/>
      <c r="FE393" s="105"/>
      <c r="FF393" s="105"/>
      <c r="FG393" s="105"/>
      <c r="FH393" s="105"/>
      <c r="FI393" s="105"/>
      <c r="FJ393" s="105"/>
      <c r="FK393" s="105"/>
      <c r="FL393" s="105"/>
    </row>
    <row r="394" spans="11:168">
      <c r="K394" s="105"/>
      <c r="L394" s="105"/>
      <c r="M394" s="105"/>
      <c r="N394" s="105"/>
      <c r="O394" s="105"/>
      <c r="P394" s="105"/>
      <c r="Q394" s="105"/>
      <c r="R394" s="105"/>
      <c r="S394" s="105"/>
      <c r="T394" s="105"/>
      <c r="U394" s="105"/>
      <c r="V394" s="105"/>
      <c r="W394" s="105"/>
      <c r="X394" s="105"/>
      <c r="Y394" s="105"/>
      <c r="Z394" s="105"/>
      <c r="AA394" s="105"/>
      <c r="AB394" s="105"/>
      <c r="AC394" s="105"/>
      <c r="AD394" s="105"/>
      <c r="AE394" s="105"/>
      <c r="AF394" s="105"/>
      <c r="AG394" s="105"/>
      <c r="AH394" s="105"/>
      <c r="AI394" s="105"/>
      <c r="AJ394" s="105"/>
      <c r="AK394" s="105"/>
      <c r="AL394" s="105"/>
      <c r="AM394" s="105"/>
      <c r="AN394" s="105"/>
      <c r="AO394" s="105"/>
      <c r="AP394" s="105"/>
      <c r="AQ394" s="105"/>
      <c r="AR394" s="105"/>
      <c r="AS394" s="105"/>
      <c r="AT394" s="105"/>
      <c r="AU394" s="105"/>
      <c r="AV394" s="105"/>
      <c r="AW394" s="105"/>
      <c r="AX394" s="105"/>
      <c r="AY394" s="105"/>
      <c r="AZ394" s="105"/>
      <c r="BA394" s="105"/>
      <c r="BB394" s="105"/>
      <c r="BC394" s="105"/>
      <c r="BD394" s="105"/>
      <c r="BE394" s="105"/>
      <c r="BF394" s="105"/>
      <c r="BG394" s="105"/>
      <c r="BH394" s="105"/>
      <c r="BI394" s="105"/>
      <c r="BJ394" s="105"/>
      <c r="BK394" s="105"/>
      <c r="BL394" s="105"/>
      <c r="BM394" s="105"/>
      <c r="BN394" s="105"/>
      <c r="BO394" s="105"/>
      <c r="BP394" s="105"/>
      <c r="BQ394" s="105"/>
      <c r="BR394" s="105"/>
      <c r="BS394" s="105"/>
      <c r="BT394" s="105"/>
      <c r="BU394" s="105"/>
      <c r="BV394" s="105"/>
      <c r="BW394" s="105"/>
      <c r="BX394" s="105"/>
      <c r="BY394" s="105"/>
      <c r="BZ394" s="105"/>
      <c r="CA394" s="105"/>
      <c r="CB394" s="105"/>
      <c r="CC394" s="105"/>
      <c r="CD394" s="105"/>
      <c r="CE394" s="105"/>
      <c r="CF394" s="105"/>
      <c r="CG394" s="105"/>
      <c r="CH394" s="105"/>
      <c r="CI394" s="105"/>
      <c r="CJ394" s="105"/>
      <c r="CK394" s="105"/>
      <c r="CL394" s="105"/>
      <c r="CM394" s="105"/>
      <c r="CN394" s="105"/>
      <c r="CO394" s="105"/>
      <c r="CP394" s="105"/>
      <c r="CQ394" s="105"/>
      <c r="CR394" s="105"/>
      <c r="CS394" s="105"/>
      <c r="CT394" s="105"/>
      <c r="CU394" s="105"/>
      <c r="CV394" s="105"/>
      <c r="CW394" s="105"/>
      <c r="CX394" s="105"/>
      <c r="CY394" s="105"/>
      <c r="CZ394" s="105"/>
      <c r="DA394" s="105"/>
      <c r="DB394" s="105"/>
      <c r="DC394" s="105"/>
      <c r="DD394" s="105"/>
      <c r="DE394" s="105"/>
      <c r="DF394" s="105"/>
      <c r="DG394" s="105"/>
      <c r="DH394" s="105"/>
      <c r="DI394" s="105"/>
      <c r="DJ394" s="105"/>
      <c r="DK394" s="105"/>
      <c r="DL394" s="105"/>
      <c r="DM394" s="105"/>
      <c r="DN394" s="105"/>
      <c r="DO394" s="105"/>
      <c r="DP394" s="105"/>
      <c r="DQ394" s="105"/>
      <c r="DR394" s="105"/>
      <c r="DS394" s="105"/>
      <c r="DT394" s="105"/>
      <c r="DU394" s="105"/>
      <c r="DV394" s="105"/>
      <c r="DW394" s="105"/>
      <c r="DX394" s="105"/>
      <c r="DY394" s="105"/>
      <c r="DZ394" s="105"/>
      <c r="EA394" s="105"/>
      <c r="EB394" s="105"/>
      <c r="EC394" s="105"/>
      <c r="ED394" s="105"/>
      <c r="EE394" s="105"/>
      <c r="EF394" s="105"/>
      <c r="EG394" s="105"/>
      <c r="EH394" s="105"/>
      <c r="EI394" s="105"/>
      <c r="EJ394" s="105"/>
      <c r="EK394" s="105"/>
      <c r="EL394" s="105"/>
      <c r="EM394" s="105"/>
      <c r="EN394" s="105"/>
      <c r="EO394" s="105"/>
      <c r="EP394" s="105"/>
      <c r="EQ394" s="105"/>
      <c r="ER394" s="105"/>
      <c r="ES394" s="105"/>
      <c r="ET394" s="105"/>
      <c r="EU394" s="105"/>
      <c r="EV394" s="105"/>
      <c r="EW394" s="105"/>
      <c r="EX394" s="105"/>
      <c r="EY394" s="105"/>
      <c r="EZ394" s="105"/>
      <c r="FA394" s="105"/>
      <c r="FB394" s="105"/>
      <c r="FC394" s="105"/>
      <c r="FD394" s="105"/>
      <c r="FE394" s="105"/>
      <c r="FF394" s="105"/>
      <c r="FG394" s="105"/>
      <c r="FH394" s="105"/>
      <c r="FI394" s="105"/>
      <c r="FJ394" s="105"/>
      <c r="FK394" s="105"/>
      <c r="FL394" s="105"/>
    </row>
    <row r="395" spans="11:168">
      <c r="K395" s="105"/>
      <c r="L395" s="105"/>
      <c r="M395" s="105"/>
      <c r="N395" s="105"/>
      <c r="O395" s="105"/>
      <c r="P395" s="105"/>
      <c r="Q395" s="105"/>
      <c r="R395" s="105"/>
      <c r="S395" s="105"/>
      <c r="T395" s="105"/>
      <c r="U395" s="105"/>
      <c r="V395" s="105"/>
      <c r="W395" s="105"/>
      <c r="X395" s="105"/>
      <c r="Y395" s="105"/>
      <c r="Z395" s="105"/>
      <c r="AA395" s="105"/>
      <c r="AB395" s="105"/>
      <c r="AC395" s="105"/>
      <c r="AD395" s="105"/>
      <c r="AE395" s="105"/>
      <c r="AF395" s="105"/>
      <c r="AG395" s="105"/>
      <c r="AH395" s="105"/>
      <c r="AI395" s="105"/>
      <c r="AJ395" s="105"/>
      <c r="AK395" s="105"/>
      <c r="AL395" s="105"/>
      <c r="AM395" s="105"/>
      <c r="AN395" s="105"/>
      <c r="AO395" s="105"/>
      <c r="AP395" s="105"/>
      <c r="AQ395" s="105"/>
      <c r="AR395" s="105"/>
      <c r="AS395" s="105"/>
      <c r="AT395" s="105"/>
      <c r="AU395" s="105"/>
      <c r="AV395" s="105"/>
      <c r="AW395" s="105"/>
      <c r="AX395" s="105"/>
      <c r="AY395" s="105"/>
      <c r="AZ395" s="105"/>
      <c r="BA395" s="105"/>
      <c r="BB395" s="105"/>
      <c r="BC395" s="105"/>
      <c r="BD395" s="105"/>
      <c r="BE395" s="105"/>
      <c r="BF395" s="105"/>
      <c r="BG395" s="105"/>
      <c r="BH395" s="105"/>
      <c r="BI395" s="105"/>
      <c r="BJ395" s="105"/>
      <c r="BK395" s="105"/>
      <c r="BL395" s="105"/>
      <c r="BM395" s="105"/>
      <c r="BN395" s="105"/>
      <c r="BO395" s="105"/>
      <c r="BP395" s="105"/>
      <c r="BQ395" s="105"/>
      <c r="BR395" s="105"/>
      <c r="BS395" s="105"/>
      <c r="BT395" s="105"/>
      <c r="BU395" s="105"/>
      <c r="BV395" s="105"/>
      <c r="BW395" s="105"/>
      <c r="BX395" s="105"/>
      <c r="BY395" s="105"/>
      <c r="BZ395" s="105"/>
      <c r="CA395" s="105"/>
      <c r="CB395" s="105"/>
      <c r="CC395" s="105"/>
      <c r="CD395" s="105"/>
      <c r="CE395" s="105"/>
      <c r="CF395" s="105"/>
      <c r="CG395" s="105"/>
      <c r="CH395" s="105"/>
      <c r="CI395" s="105"/>
      <c r="CJ395" s="105"/>
      <c r="CK395" s="105"/>
      <c r="CL395" s="105"/>
      <c r="CM395" s="105"/>
      <c r="CN395" s="105"/>
      <c r="CO395" s="105"/>
      <c r="CP395" s="105"/>
      <c r="CQ395" s="105"/>
      <c r="CR395" s="105"/>
      <c r="CS395" s="105"/>
      <c r="CT395" s="105"/>
      <c r="CU395" s="105"/>
      <c r="CV395" s="105"/>
      <c r="CW395" s="105"/>
      <c r="CX395" s="105"/>
      <c r="CY395" s="105"/>
      <c r="CZ395" s="105"/>
      <c r="DA395" s="105"/>
      <c r="DB395" s="105"/>
      <c r="DC395" s="105"/>
      <c r="DD395" s="105"/>
      <c r="DE395" s="105"/>
      <c r="DF395" s="105"/>
      <c r="DG395" s="105"/>
      <c r="DH395" s="105"/>
      <c r="DI395" s="105"/>
      <c r="DJ395" s="105"/>
      <c r="DK395" s="105"/>
      <c r="DL395" s="105"/>
      <c r="DM395" s="105"/>
      <c r="DN395" s="105"/>
      <c r="DO395" s="105"/>
      <c r="DP395" s="105"/>
      <c r="DQ395" s="105"/>
      <c r="DR395" s="105"/>
      <c r="DS395" s="105"/>
      <c r="DT395" s="105"/>
      <c r="DU395" s="105"/>
      <c r="DV395" s="105"/>
      <c r="DW395" s="105"/>
      <c r="DX395" s="105"/>
      <c r="DY395" s="105"/>
      <c r="DZ395" s="105"/>
      <c r="EA395" s="105"/>
      <c r="EB395" s="105"/>
      <c r="EC395" s="105"/>
      <c r="ED395" s="105"/>
      <c r="EE395" s="105"/>
      <c r="EF395" s="105"/>
      <c r="EG395" s="105"/>
      <c r="EH395" s="105"/>
      <c r="EI395" s="105"/>
      <c r="EJ395" s="105"/>
      <c r="EK395" s="105"/>
      <c r="EL395" s="105"/>
      <c r="EM395" s="105"/>
      <c r="EN395" s="105"/>
      <c r="EO395" s="105"/>
      <c r="EP395" s="105"/>
      <c r="EQ395" s="105"/>
      <c r="ER395" s="105"/>
      <c r="ES395" s="105"/>
      <c r="ET395" s="105"/>
      <c r="EU395" s="105"/>
      <c r="EV395" s="105"/>
      <c r="EW395" s="105"/>
      <c r="EX395" s="105"/>
      <c r="EY395" s="105"/>
      <c r="EZ395" s="105"/>
      <c r="FA395" s="105"/>
      <c r="FB395" s="105"/>
      <c r="FC395" s="105"/>
      <c r="FD395" s="105"/>
      <c r="FE395" s="105"/>
      <c r="FF395" s="105"/>
      <c r="FG395" s="105"/>
      <c r="FH395" s="105"/>
      <c r="FI395" s="105"/>
      <c r="FJ395" s="105"/>
      <c r="FK395" s="105"/>
      <c r="FL395" s="105"/>
    </row>
    <row r="396" spans="11:168">
      <c r="K396" s="105"/>
      <c r="L396" s="105"/>
      <c r="M396" s="105"/>
      <c r="N396" s="105"/>
      <c r="O396" s="105"/>
      <c r="P396" s="105"/>
      <c r="Q396" s="105"/>
      <c r="R396" s="105"/>
      <c r="S396" s="105"/>
      <c r="T396" s="105"/>
      <c r="U396" s="105"/>
      <c r="V396" s="105"/>
      <c r="W396" s="105"/>
      <c r="X396" s="105"/>
      <c r="Y396" s="105"/>
      <c r="Z396" s="105"/>
      <c r="AA396" s="105"/>
      <c r="AB396" s="105"/>
      <c r="AC396" s="105"/>
      <c r="AD396" s="105"/>
      <c r="AE396" s="105"/>
      <c r="AF396" s="105"/>
      <c r="AG396" s="105"/>
      <c r="AH396" s="105"/>
      <c r="AI396" s="105"/>
      <c r="AJ396" s="105"/>
      <c r="AK396" s="105"/>
      <c r="AL396" s="105"/>
      <c r="AM396" s="105"/>
      <c r="AN396" s="105"/>
      <c r="AO396" s="105"/>
      <c r="AP396" s="105"/>
      <c r="AQ396" s="105"/>
      <c r="AR396" s="105"/>
      <c r="AS396" s="105"/>
      <c r="AT396" s="105"/>
      <c r="AU396" s="105"/>
      <c r="AV396" s="105"/>
      <c r="AW396" s="105"/>
      <c r="AX396" s="105"/>
      <c r="AY396" s="105"/>
      <c r="AZ396" s="105"/>
      <c r="BA396" s="105"/>
      <c r="BB396" s="105"/>
      <c r="BC396" s="105"/>
      <c r="BD396" s="105"/>
      <c r="BE396" s="105"/>
      <c r="BF396" s="105"/>
      <c r="BG396" s="105"/>
      <c r="BH396" s="105"/>
      <c r="BI396" s="105"/>
      <c r="BJ396" s="105"/>
      <c r="BK396" s="105"/>
      <c r="BL396" s="105"/>
      <c r="BM396" s="105"/>
      <c r="BN396" s="105"/>
      <c r="BO396" s="105"/>
      <c r="BP396" s="105"/>
      <c r="BQ396" s="105"/>
      <c r="BR396" s="105"/>
      <c r="BS396" s="105"/>
      <c r="BT396" s="105"/>
      <c r="BU396" s="105"/>
      <c r="BV396" s="105"/>
      <c r="BW396" s="105"/>
      <c r="BX396" s="105"/>
      <c r="BY396" s="105"/>
      <c r="BZ396" s="105"/>
      <c r="CA396" s="105"/>
      <c r="CB396" s="105"/>
      <c r="CC396" s="105"/>
      <c r="CD396" s="105"/>
      <c r="CE396" s="105"/>
      <c r="CF396" s="105"/>
      <c r="CG396" s="105"/>
      <c r="CH396" s="105"/>
      <c r="CI396" s="105"/>
      <c r="CJ396" s="105"/>
      <c r="CK396" s="105"/>
      <c r="CL396" s="105"/>
      <c r="CM396" s="105"/>
      <c r="CN396" s="105"/>
      <c r="CO396" s="105"/>
      <c r="CP396" s="105"/>
      <c r="CQ396" s="105"/>
      <c r="CR396" s="105"/>
      <c r="CS396" s="105"/>
      <c r="CT396" s="105"/>
      <c r="CU396" s="105"/>
      <c r="CV396" s="105"/>
      <c r="CW396" s="105"/>
      <c r="CX396" s="105"/>
      <c r="CY396" s="105"/>
      <c r="CZ396" s="105"/>
      <c r="DA396" s="105"/>
      <c r="DB396" s="105"/>
      <c r="DC396" s="105"/>
      <c r="DD396" s="105"/>
      <c r="DE396" s="105"/>
      <c r="DF396" s="105"/>
      <c r="DG396" s="105"/>
      <c r="DH396" s="105"/>
      <c r="DI396" s="105"/>
      <c r="DJ396" s="105"/>
      <c r="DK396" s="105"/>
      <c r="DL396" s="105"/>
      <c r="DM396" s="105"/>
      <c r="DN396" s="105"/>
      <c r="DO396" s="105"/>
      <c r="DP396" s="105"/>
      <c r="DQ396" s="105"/>
      <c r="DR396" s="105"/>
      <c r="DS396" s="105"/>
      <c r="DT396" s="105"/>
      <c r="DU396" s="105"/>
      <c r="DV396" s="105"/>
      <c r="DW396" s="105"/>
      <c r="DX396" s="105"/>
      <c r="DY396" s="105"/>
      <c r="DZ396" s="105"/>
      <c r="EA396" s="105"/>
      <c r="EB396" s="105"/>
      <c r="EC396" s="105"/>
      <c r="ED396" s="105"/>
      <c r="EE396" s="105"/>
      <c r="EF396" s="105"/>
      <c r="EG396" s="105"/>
      <c r="EH396" s="105"/>
      <c r="EI396" s="105"/>
      <c r="EJ396" s="105"/>
      <c r="EK396" s="105"/>
      <c r="EL396" s="105"/>
      <c r="EM396" s="105"/>
      <c r="EN396" s="105"/>
      <c r="EO396" s="105"/>
      <c r="EP396" s="105"/>
      <c r="EQ396" s="105"/>
      <c r="ER396" s="105"/>
      <c r="ES396" s="105"/>
      <c r="ET396" s="105"/>
      <c r="EU396" s="105"/>
      <c r="EV396" s="105"/>
      <c r="EW396" s="105"/>
      <c r="EX396" s="105"/>
      <c r="EY396" s="105"/>
      <c r="EZ396" s="105"/>
      <c r="FA396" s="105"/>
      <c r="FB396" s="105"/>
      <c r="FC396" s="105"/>
      <c r="FD396" s="105"/>
      <c r="FE396" s="105"/>
      <c r="FF396" s="105"/>
      <c r="FG396" s="105"/>
      <c r="FH396" s="105"/>
      <c r="FI396" s="105"/>
      <c r="FJ396" s="105"/>
      <c r="FK396" s="105"/>
      <c r="FL396" s="105"/>
    </row>
    <row r="397" spans="11:168">
      <c r="K397" s="105"/>
      <c r="L397" s="105"/>
      <c r="M397" s="105"/>
      <c r="N397" s="105"/>
      <c r="O397" s="105"/>
      <c r="P397" s="105"/>
      <c r="Q397" s="105"/>
      <c r="R397" s="105"/>
      <c r="S397" s="105"/>
      <c r="T397" s="105"/>
      <c r="U397" s="105"/>
      <c r="V397" s="105"/>
      <c r="W397" s="105"/>
      <c r="X397" s="105"/>
      <c r="Y397" s="105"/>
      <c r="Z397" s="105"/>
      <c r="AA397" s="105"/>
      <c r="AB397" s="105"/>
      <c r="AC397" s="105"/>
      <c r="AD397" s="105"/>
      <c r="AE397" s="105"/>
      <c r="AF397" s="105"/>
      <c r="AG397" s="105"/>
      <c r="AH397" s="105"/>
      <c r="AI397" s="105"/>
      <c r="AJ397" s="105"/>
      <c r="AK397" s="105"/>
      <c r="AL397" s="105"/>
      <c r="AM397" s="105"/>
      <c r="AN397" s="105"/>
      <c r="AO397" s="105"/>
      <c r="AP397" s="105"/>
      <c r="AQ397" s="105"/>
      <c r="AR397" s="105"/>
      <c r="AS397" s="105"/>
      <c r="AT397" s="105"/>
      <c r="AU397" s="105"/>
      <c r="AV397" s="105"/>
      <c r="AW397" s="105"/>
      <c r="AX397" s="105"/>
      <c r="AY397" s="105"/>
      <c r="AZ397" s="105"/>
      <c r="BA397" s="105"/>
      <c r="BB397" s="105"/>
      <c r="BC397" s="105"/>
      <c r="BD397" s="105"/>
      <c r="BE397" s="105"/>
      <c r="BF397" s="105"/>
      <c r="BG397" s="105"/>
      <c r="BH397" s="105"/>
      <c r="BI397" s="105"/>
      <c r="BJ397" s="105"/>
      <c r="BK397" s="105"/>
      <c r="BL397" s="105"/>
      <c r="BM397" s="105"/>
      <c r="BN397" s="105"/>
      <c r="BO397" s="105"/>
      <c r="BP397" s="105"/>
      <c r="BQ397" s="105"/>
      <c r="BR397" s="105"/>
      <c r="BS397" s="105"/>
      <c r="BT397" s="105"/>
      <c r="BU397" s="105"/>
      <c r="BV397" s="105"/>
      <c r="BW397" s="105"/>
      <c r="BX397" s="105"/>
      <c r="BY397" s="105"/>
      <c r="BZ397" s="105"/>
      <c r="CA397" s="105"/>
      <c r="CB397" s="105"/>
      <c r="CC397" s="105"/>
      <c r="CD397" s="105"/>
      <c r="CE397" s="105"/>
      <c r="CF397" s="105"/>
      <c r="CG397" s="105"/>
      <c r="CH397" s="105"/>
      <c r="CI397" s="105"/>
      <c r="CJ397" s="105"/>
      <c r="CK397" s="105"/>
      <c r="CL397" s="105"/>
      <c r="CM397" s="105"/>
      <c r="CN397" s="105"/>
      <c r="CO397" s="105"/>
      <c r="CP397" s="105"/>
      <c r="CQ397" s="105"/>
      <c r="CR397" s="105"/>
      <c r="CS397" s="105"/>
      <c r="CT397" s="105"/>
      <c r="CU397" s="105"/>
      <c r="CV397" s="105"/>
      <c r="CW397" s="105"/>
      <c r="CX397" s="105"/>
      <c r="CY397" s="105"/>
      <c r="CZ397" s="105"/>
      <c r="DA397" s="105"/>
      <c r="DB397" s="105"/>
      <c r="DC397" s="105"/>
      <c r="DD397" s="105"/>
      <c r="DE397" s="105"/>
      <c r="DF397" s="105"/>
      <c r="DG397" s="105"/>
      <c r="DH397" s="105"/>
      <c r="DI397" s="105"/>
      <c r="DJ397" s="105"/>
      <c r="DK397" s="105"/>
      <c r="DL397" s="105"/>
      <c r="DM397" s="105"/>
      <c r="DN397" s="105"/>
      <c r="DO397" s="105"/>
      <c r="DP397" s="105"/>
      <c r="DQ397" s="105"/>
      <c r="DR397" s="105"/>
      <c r="DS397" s="105"/>
      <c r="DT397" s="105"/>
      <c r="DU397" s="105"/>
      <c r="DV397" s="105"/>
      <c r="DW397" s="105"/>
      <c r="DX397" s="105"/>
      <c r="DY397" s="105"/>
      <c r="DZ397" s="105"/>
      <c r="EA397" s="105"/>
      <c r="EB397" s="105"/>
      <c r="EC397" s="105"/>
      <c r="ED397" s="105"/>
      <c r="EE397" s="105"/>
      <c r="EF397" s="105"/>
      <c r="EG397" s="105"/>
      <c r="EH397" s="105"/>
      <c r="EI397" s="105"/>
      <c r="EJ397" s="105"/>
      <c r="EK397" s="105"/>
      <c r="EL397" s="105"/>
      <c r="EM397" s="105"/>
      <c r="EN397" s="105"/>
      <c r="EO397" s="105"/>
      <c r="EP397" s="105"/>
      <c r="EQ397" s="105"/>
      <c r="ER397" s="105"/>
      <c r="ES397" s="105"/>
      <c r="ET397" s="105"/>
      <c r="EU397" s="105"/>
      <c r="EV397" s="105"/>
      <c r="EW397" s="105"/>
      <c r="EX397" s="105"/>
      <c r="EY397" s="105"/>
      <c r="EZ397" s="105"/>
      <c r="FA397" s="105"/>
      <c r="FB397" s="105"/>
      <c r="FC397" s="105"/>
      <c r="FD397" s="105"/>
      <c r="FE397" s="105"/>
      <c r="FF397" s="105"/>
      <c r="FG397" s="105"/>
      <c r="FH397" s="105"/>
      <c r="FI397" s="105"/>
      <c r="FJ397" s="105"/>
      <c r="FK397" s="105"/>
      <c r="FL397" s="105"/>
    </row>
    <row r="398" spans="11:168">
      <c r="K398" s="105"/>
      <c r="L398" s="105"/>
      <c r="M398" s="105"/>
      <c r="N398" s="105"/>
      <c r="O398" s="105"/>
      <c r="P398" s="105"/>
      <c r="Q398" s="105"/>
      <c r="R398" s="105"/>
      <c r="S398" s="105"/>
      <c r="T398" s="105"/>
      <c r="U398" s="105"/>
      <c r="V398" s="105"/>
      <c r="W398" s="105"/>
      <c r="X398" s="105"/>
      <c r="Y398" s="105"/>
      <c r="Z398" s="105"/>
      <c r="AA398" s="105"/>
      <c r="AB398" s="105"/>
      <c r="AC398" s="105"/>
      <c r="AD398" s="105"/>
      <c r="AE398" s="105"/>
      <c r="AF398" s="105"/>
      <c r="AG398" s="105"/>
      <c r="AH398" s="105"/>
      <c r="AI398" s="105"/>
      <c r="AJ398" s="105"/>
      <c r="AK398" s="105"/>
      <c r="AL398" s="105"/>
      <c r="AM398" s="105"/>
      <c r="AN398" s="105"/>
      <c r="AO398" s="105"/>
      <c r="AP398" s="105"/>
      <c r="AQ398" s="105"/>
      <c r="AR398" s="105"/>
      <c r="AS398" s="105"/>
      <c r="AT398" s="105"/>
      <c r="AU398" s="105"/>
      <c r="AV398" s="105"/>
      <c r="AW398" s="105"/>
      <c r="AX398" s="105"/>
      <c r="AY398" s="105"/>
      <c r="AZ398" s="105"/>
      <c r="BA398" s="105"/>
      <c r="BB398" s="105"/>
      <c r="BC398" s="105"/>
      <c r="BD398" s="105"/>
      <c r="BE398" s="105"/>
      <c r="BF398" s="105"/>
      <c r="BG398" s="105"/>
      <c r="BH398" s="105"/>
      <c r="BI398" s="105"/>
      <c r="BJ398" s="105"/>
      <c r="BK398" s="105"/>
      <c r="BL398" s="105"/>
      <c r="BM398" s="105"/>
      <c r="BN398" s="105"/>
      <c r="BO398" s="105"/>
      <c r="BP398" s="105"/>
      <c r="BQ398" s="105"/>
      <c r="BR398" s="105"/>
      <c r="BS398" s="105"/>
      <c r="BT398" s="105"/>
      <c r="BU398" s="105"/>
      <c r="BV398" s="105"/>
      <c r="BW398" s="105"/>
      <c r="BX398" s="105"/>
      <c r="BY398" s="105"/>
      <c r="BZ398" s="105"/>
      <c r="CA398" s="105"/>
      <c r="CB398" s="105"/>
      <c r="CC398" s="105"/>
      <c r="CD398" s="105"/>
      <c r="CE398" s="105"/>
      <c r="CF398" s="105"/>
      <c r="CG398" s="105"/>
      <c r="CH398" s="105"/>
      <c r="CI398" s="105"/>
      <c r="CJ398" s="105"/>
      <c r="CK398" s="105"/>
      <c r="CL398" s="105"/>
      <c r="CM398" s="105"/>
      <c r="CN398" s="105"/>
      <c r="CO398" s="105"/>
      <c r="CP398" s="105"/>
      <c r="CQ398" s="105"/>
      <c r="CR398" s="105"/>
      <c r="CS398" s="105"/>
      <c r="CT398" s="105"/>
      <c r="CU398" s="105"/>
      <c r="CV398" s="105"/>
      <c r="CW398" s="105"/>
      <c r="CX398" s="105"/>
      <c r="CY398" s="105"/>
      <c r="CZ398" s="105"/>
      <c r="DA398" s="105"/>
      <c r="DB398" s="105"/>
      <c r="DC398" s="105"/>
      <c r="DD398" s="105"/>
      <c r="DE398" s="105"/>
      <c r="DF398" s="105"/>
      <c r="DG398" s="105"/>
      <c r="DH398" s="105"/>
      <c r="DI398" s="105"/>
      <c r="DJ398" s="105"/>
      <c r="DK398" s="105"/>
      <c r="DL398" s="105"/>
      <c r="DM398" s="105"/>
      <c r="DN398" s="105"/>
      <c r="DO398" s="105"/>
      <c r="DP398" s="105"/>
      <c r="DQ398" s="105"/>
      <c r="DR398" s="105"/>
      <c r="DS398" s="105"/>
      <c r="DT398" s="105"/>
      <c r="DU398" s="105"/>
      <c r="DV398" s="105"/>
      <c r="DW398" s="105"/>
      <c r="DX398" s="105"/>
      <c r="DY398" s="105"/>
      <c r="DZ398" s="105"/>
      <c r="EA398" s="105"/>
      <c r="EB398" s="105"/>
      <c r="EC398" s="105"/>
      <c r="ED398" s="105"/>
      <c r="EE398" s="105"/>
      <c r="EF398" s="105"/>
      <c r="EG398" s="105"/>
      <c r="EH398" s="105"/>
      <c r="EI398" s="105"/>
      <c r="EJ398" s="105"/>
      <c r="EK398" s="105"/>
      <c r="EL398" s="105"/>
      <c r="EM398" s="105"/>
      <c r="EN398" s="105"/>
      <c r="EO398" s="105"/>
      <c r="EP398" s="105"/>
      <c r="EQ398" s="105"/>
      <c r="ER398" s="105"/>
      <c r="ES398" s="105"/>
      <c r="ET398" s="105"/>
      <c r="EU398" s="105"/>
      <c r="EV398" s="105"/>
      <c r="EW398" s="105"/>
      <c r="EX398" s="105"/>
      <c r="EY398" s="105"/>
      <c r="EZ398" s="105"/>
      <c r="FA398" s="105"/>
      <c r="FB398" s="105"/>
      <c r="FC398" s="105"/>
      <c r="FD398" s="105"/>
      <c r="FE398" s="105"/>
      <c r="FF398" s="105"/>
      <c r="FG398" s="105"/>
      <c r="FH398" s="105"/>
      <c r="FI398" s="105"/>
      <c r="FJ398" s="105"/>
      <c r="FK398" s="105"/>
      <c r="FL398" s="105"/>
    </row>
    <row r="399" spans="11:168">
      <c r="K399" s="105"/>
      <c r="L399" s="105"/>
      <c r="M399" s="105"/>
      <c r="N399" s="105"/>
      <c r="O399" s="105"/>
      <c r="P399" s="105"/>
      <c r="Q399" s="105"/>
      <c r="R399" s="105"/>
      <c r="S399" s="105"/>
      <c r="T399" s="105"/>
      <c r="U399" s="105"/>
      <c r="V399" s="105"/>
      <c r="W399" s="105"/>
      <c r="X399" s="105"/>
      <c r="Y399" s="105"/>
      <c r="Z399" s="105"/>
      <c r="AA399" s="105"/>
      <c r="AB399" s="105"/>
      <c r="AC399" s="105"/>
      <c r="AD399" s="105"/>
      <c r="AE399" s="105"/>
      <c r="AF399" s="105"/>
      <c r="AG399" s="105"/>
      <c r="AH399" s="105"/>
      <c r="AI399" s="105"/>
      <c r="AJ399" s="105"/>
      <c r="AK399" s="105"/>
      <c r="AL399" s="105"/>
      <c r="AM399" s="105"/>
      <c r="AN399" s="105"/>
      <c r="AO399" s="105"/>
      <c r="AP399" s="105"/>
      <c r="AQ399" s="105"/>
      <c r="AR399" s="105"/>
      <c r="AS399" s="105"/>
      <c r="AT399" s="105"/>
      <c r="AU399" s="105"/>
      <c r="AV399" s="105"/>
      <c r="AW399" s="105"/>
      <c r="AX399" s="105"/>
      <c r="AY399" s="105"/>
      <c r="AZ399" s="105"/>
      <c r="BA399" s="105"/>
      <c r="BB399" s="105"/>
      <c r="BC399" s="105"/>
      <c r="BD399" s="105"/>
      <c r="BE399" s="105"/>
      <c r="BF399" s="105"/>
      <c r="BG399" s="105"/>
      <c r="BH399" s="105"/>
      <c r="BI399" s="105"/>
      <c r="BJ399" s="105"/>
      <c r="BK399" s="105"/>
      <c r="BL399" s="105"/>
      <c r="BM399" s="105"/>
      <c r="BN399" s="105"/>
      <c r="BO399" s="105"/>
      <c r="BP399" s="105"/>
      <c r="BQ399" s="105"/>
      <c r="BR399" s="105"/>
      <c r="BS399" s="105"/>
      <c r="BT399" s="105"/>
      <c r="BU399" s="105"/>
      <c r="BV399" s="105"/>
      <c r="BW399" s="105"/>
      <c r="BX399" s="105"/>
      <c r="BY399" s="105"/>
      <c r="BZ399" s="105"/>
      <c r="CA399" s="105"/>
      <c r="CB399" s="105"/>
      <c r="CC399" s="105"/>
      <c r="CD399" s="105"/>
      <c r="CE399" s="105"/>
      <c r="CF399" s="105"/>
      <c r="CG399" s="105"/>
      <c r="CH399" s="105"/>
      <c r="CI399" s="105"/>
      <c r="CJ399" s="105"/>
      <c r="CK399" s="105"/>
      <c r="CL399" s="105"/>
      <c r="CM399" s="105"/>
      <c r="CN399" s="105"/>
      <c r="CO399" s="105"/>
      <c r="CP399" s="105"/>
      <c r="CQ399" s="105"/>
      <c r="CR399" s="105"/>
      <c r="CS399" s="105"/>
      <c r="CT399" s="105"/>
      <c r="CU399" s="105"/>
      <c r="CV399" s="105"/>
      <c r="CW399" s="105"/>
      <c r="CX399" s="105"/>
      <c r="CY399" s="105"/>
      <c r="CZ399" s="105"/>
      <c r="DA399" s="105"/>
      <c r="DB399" s="105"/>
      <c r="DC399" s="105"/>
      <c r="DD399" s="105"/>
      <c r="DE399" s="105"/>
      <c r="DF399" s="105"/>
      <c r="DG399" s="105"/>
      <c r="DH399" s="105"/>
      <c r="DI399" s="105"/>
      <c r="DJ399" s="105"/>
      <c r="DK399" s="105"/>
      <c r="DL399" s="105"/>
      <c r="DM399" s="105"/>
      <c r="DN399" s="105"/>
      <c r="DO399" s="105"/>
      <c r="DP399" s="105"/>
      <c r="DQ399" s="105"/>
      <c r="DR399" s="105"/>
      <c r="DS399" s="105"/>
      <c r="DT399" s="105"/>
      <c r="DU399" s="105"/>
      <c r="DV399" s="105"/>
      <c r="DW399" s="105"/>
      <c r="DX399" s="105"/>
      <c r="DY399" s="105"/>
      <c r="DZ399" s="105"/>
      <c r="EA399" s="105"/>
      <c r="EB399" s="105"/>
      <c r="EC399" s="105"/>
      <c r="ED399" s="105"/>
      <c r="EE399" s="105"/>
      <c r="EF399" s="105"/>
      <c r="EG399" s="105"/>
      <c r="EH399" s="105"/>
      <c r="EI399" s="105"/>
      <c r="EJ399" s="105"/>
      <c r="EK399" s="105"/>
      <c r="EL399" s="105"/>
      <c r="EM399" s="105"/>
      <c r="EN399" s="105"/>
      <c r="EO399" s="105"/>
      <c r="EP399" s="105"/>
      <c r="EQ399" s="105"/>
      <c r="ER399" s="105"/>
      <c r="ES399" s="105"/>
      <c r="ET399" s="105"/>
      <c r="EU399" s="105"/>
      <c r="EV399" s="105"/>
      <c r="EW399" s="105"/>
      <c r="EX399" s="105"/>
      <c r="EY399" s="105"/>
      <c r="EZ399" s="105"/>
      <c r="FA399" s="105"/>
      <c r="FB399" s="105"/>
      <c r="FC399" s="105"/>
      <c r="FD399" s="105"/>
      <c r="FE399" s="105"/>
      <c r="FF399" s="105"/>
      <c r="FG399" s="105"/>
      <c r="FH399" s="105"/>
      <c r="FI399" s="105"/>
      <c r="FJ399" s="105"/>
      <c r="FK399" s="105"/>
      <c r="FL399" s="105"/>
    </row>
    <row r="400" spans="11:168">
      <c r="K400" s="105"/>
      <c r="L400" s="105"/>
      <c r="M400" s="105"/>
      <c r="N400" s="105"/>
      <c r="O400" s="105"/>
      <c r="P400" s="105"/>
      <c r="Q400" s="105"/>
      <c r="R400" s="105"/>
      <c r="S400" s="105"/>
      <c r="T400" s="105"/>
      <c r="U400" s="105"/>
      <c r="V400" s="105"/>
      <c r="W400" s="105"/>
      <c r="X400" s="105"/>
      <c r="Y400" s="105"/>
      <c r="Z400" s="105"/>
      <c r="AA400" s="105"/>
      <c r="AB400" s="105"/>
      <c r="AC400" s="105"/>
      <c r="AD400" s="105"/>
      <c r="AE400" s="105"/>
      <c r="AF400" s="105"/>
      <c r="AG400" s="105"/>
      <c r="AH400" s="105"/>
      <c r="AI400" s="105"/>
      <c r="AJ400" s="105"/>
      <c r="AK400" s="105"/>
      <c r="AL400" s="105"/>
      <c r="AM400" s="105"/>
      <c r="AN400" s="105"/>
      <c r="AO400" s="105"/>
      <c r="AP400" s="105"/>
      <c r="AQ400" s="105"/>
      <c r="AR400" s="105"/>
      <c r="AS400" s="105"/>
      <c r="AT400" s="105"/>
      <c r="AU400" s="105"/>
      <c r="AV400" s="105"/>
      <c r="AW400" s="105"/>
      <c r="AX400" s="105"/>
      <c r="AY400" s="105"/>
      <c r="AZ400" s="105"/>
      <c r="BA400" s="105"/>
      <c r="BB400" s="105"/>
      <c r="BC400" s="105"/>
      <c r="BD400" s="105"/>
      <c r="BE400" s="105"/>
      <c r="BF400" s="105"/>
      <c r="BG400" s="105"/>
      <c r="BH400" s="105"/>
      <c r="BI400" s="105"/>
      <c r="BJ400" s="105"/>
      <c r="BK400" s="105"/>
      <c r="BL400" s="105"/>
      <c r="BM400" s="105"/>
      <c r="BN400" s="105"/>
      <c r="BO400" s="105"/>
      <c r="BP400" s="105"/>
      <c r="BQ400" s="105"/>
      <c r="BR400" s="105"/>
      <c r="BS400" s="105"/>
      <c r="BT400" s="105"/>
      <c r="BU400" s="105"/>
      <c r="BV400" s="105"/>
      <c r="BW400" s="105"/>
      <c r="BX400" s="105"/>
      <c r="BY400" s="105"/>
      <c r="BZ400" s="105"/>
      <c r="CA400" s="105"/>
      <c r="CB400" s="105"/>
      <c r="CC400" s="105"/>
      <c r="CD400" s="105"/>
      <c r="CE400" s="105"/>
      <c r="CF400" s="105"/>
      <c r="CG400" s="105"/>
      <c r="CH400" s="105"/>
      <c r="CI400" s="105"/>
      <c r="CJ400" s="105"/>
      <c r="CK400" s="105"/>
      <c r="CL400" s="105"/>
      <c r="CM400" s="105"/>
      <c r="CN400" s="105"/>
      <c r="CO400" s="105"/>
      <c r="CP400" s="105"/>
      <c r="CQ400" s="105"/>
      <c r="CR400" s="105"/>
      <c r="CS400" s="105"/>
      <c r="CT400" s="105"/>
      <c r="CU400" s="105"/>
      <c r="CV400" s="105"/>
      <c r="CW400" s="105"/>
      <c r="CX400" s="105"/>
      <c r="CY400" s="105"/>
      <c r="CZ400" s="105"/>
      <c r="DA400" s="105"/>
      <c r="DB400" s="105"/>
      <c r="DC400" s="105"/>
      <c r="DD400" s="105"/>
      <c r="DE400" s="105"/>
      <c r="DF400" s="105"/>
      <c r="DG400" s="105"/>
      <c r="DH400" s="105"/>
      <c r="DI400" s="105"/>
      <c r="DJ400" s="105"/>
      <c r="DK400" s="105"/>
      <c r="DL400" s="105"/>
      <c r="DM400" s="105"/>
      <c r="DN400" s="105"/>
      <c r="DO400" s="105"/>
      <c r="DP400" s="105"/>
      <c r="DQ400" s="105"/>
      <c r="DR400" s="105"/>
      <c r="DS400" s="105"/>
      <c r="DT400" s="105"/>
      <c r="DU400" s="105"/>
      <c r="DV400" s="105"/>
      <c r="DW400" s="105"/>
      <c r="DX400" s="105"/>
      <c r="DY400" s="105"/>
      <c r="DZ400" s="105"/>
      <c r="EA400" s="105"/>
      <c r="EB400" s="105"/>
      <c r="EC400" s="105"/>
      <c r="ED400" s="105"/>
      <c r="EE400" s="105"/>
      <c r="EF400" s="105"/>
      <c r="EG400" s="105"/>
      <c r="EH400" s="105"/>
      <c r="EI400" s="105"/>
      <c r="EJ400" s="105"/>
      <c r="EK400" s="105"/>
      <c r="EL400" s="105"/>
      <c r="EM400" s="105"/>
      <c r="EN400" s="105"/>
      <c r="EO400" s="105"/>
      <c r="EP400" s="105"/>
      <c r="EQ400" s="105"/>
      <c r="ER400" s="105"/>
      <c r="ES400" s="105"/>
      <c r="ET400" s="105"/>
      <c r="EU400" s="105"/>
      <c r="EV400" s="105"/>
      <c r="EW400" s="105"/>
      <c r="EX400" s="105"/>
      <c r="EY400" s="105"/>
      <c r="EZ400" s="105"/>
      <c r="FA400" s="105"/>
      <c r="FB400" s="105"/>
      <c r="FC400" s="105"/>
      <c r="FD400" s="105"/>
      <c r="FE400" s="105"/>
      <c r="FF400" s="105"/>
      <c r="FG400" s="105"/>
      <c r="FH400" s="105"/>
      <c r="FI400" s="105"/>
      <c r="FJ400" s="105"/>
      <c r="FK400" s="105"/>
      <c r="FL400" s="105"/>
    </row>
    <row r="401" spans="11:168">
      <c r="K401" s="105"/>
      <c r="L401" s="105"/>
      <c r="M401" s="105"/>
      <c r="N401" s="105"/>
      <c r="O401" s="105"/>
      <c r="P401" s="105"/>
      <c r="Q401" s="105"/>
      <c r="R401" s="105"/>
      <c r="S401" s="105"/>
      <c r="T401" s="105"/>
      <c r="U401" s="105"/>
      <c r="V401" s="105"/>
      <c r="W401" s="105"/>
      <c r="X401" s="105"/>
      <c r="Y401" s="105"/>
      <c r="Z401" s="105"/>
      <c r="AA401" s="105"/>
      <c r="AB401" s="105"/>
      <c r="AC401" s="105"/>
      <c r="AD401" s="105"/>
      <c r="AE401" s="105"/>
      <c r="AF401" s="105"/>
      <c r="AG401" s="105"/>
      <c r="AH401" s="105"/>
      <c r="AI401" s="105"/>
      <c r="AJ401" s="105"/>
      <c r="AK401" s="105"/>
      <c r="AL401" s="105"/>
      <c r="AM401" s="105"/>
      <c r="AN401" s="105"/>
      <c r="AO401" s="105"/>
      <c r="AP401" s="105"/>
      <c r="AQ401" s="105"/>
      <c r="AR401" s="105"/>
      <c r="AS401" s="105"/>
      <c r="AT401" s="105"/>
      <c r="AU401" s="105"/>
      <c r="AV401" s="105"/>
      <c r="AW401" s="105"/>
      <c r="AX401" s="105"/>
      <c r="AY401" s="105"/>
      <c r="AZ401" s="105"/>
      <c r="BA401" s="105"/>
      <c r="BB401" s="105"/>
      <c r="BC401" s="105"/>
      <c r="BD401" s="105"/>
      <c r="BE401" s="105"/>
      <c r="BF401" s="105"/>
      <c r="BG401" s="105"/>
      <c r="BH401" s="105"/>
      <c r="BI401" s="105"/>
      <c r="BJ401" s="105"/>
      <c r="BK401" s="105"/>
      <c r="BL401" s="105"/>
      <c r="BM401" s="105"/>
      <c r="BN401" s="105"/>
      <c r="BO401" s="105"/>
      <c r="BP401" s="105"/>
      <c r="BQ401" s="105"/>
      <c r="BR401" s="105"/>
      <c r="BS401" s="105"/>
      <c r="BT401" s="105"/>
      <c r="BU401" s="105"/>
      <c r="BV401" s="105"/>
      <c r="BW401" s="105"/>
      <c r="BX401" s="105"/>
      <c r="BY401" s="105"/>
      <c r="BZ401" s="105"/>
      <c r="CA401" s="105"/>
      <c r="CB401" s="105"/>
      <c r="CC401" s="105"/>
      <c r="CD401" s="105"/>
      <c r="CE401" s="105"/>
      <c r="CF401" s="105"/>
      <c r="CG401" s="105"/>
      <c r="CH401" s="105"/>
      <c r="CI401" s="105"/>
      <c r="CJ401" s="105"/>
      <c r="CK401" s="105"/>
      <c r="CL401" s="105"/>
      <c r="CM401" s="105"/>
      <c r="CN401" s="105"/>
      <c r="CO401" s="105"/>
      <c r="CP401" s="105"/>
      <c r="CQ401" s="105"/>
      <c r="CR401" s="105"/>
      <c r="CS401" s="105"/>
      <c r="CT401" s="105"/>
      <c r="CU401" s="105"/>
      <c r="CV401" s="105"/>
      <c r="CW401" s="105"/>
      <c r="CX401" s="105"/>
      <c r="CY401" s="105"/>
      <c r="CZ401" s="105"/>
      <c r="DA401" s="105"/>
      <c r="DB401" s="105"/>
      <c r="DC401" s="105"/>
      <c r="DD401" s="105"/>
      <c r="DE401" s="105"/>
      <c r="DF401" s="105"/>
      <c r="DG401" s="105"/>
      <c r="DH401" s="105"/>
      <c r="DI401" s="105"/>
      <c r="DJ401" s="105"/>
      <c r="DK401" s="105"/>
      <c r="DL401" s="105"/>
      <c r="DM401" s="105"/>
      <c r="DN401" s="105"/>
      <c r="DO401" s="105"/>
      <c r="DP401" s="105"/>
      <c r="DQ401" s="105"/>
      <c r="DR401" s="105"/>
      <c r="DS401" s="105"/>
      <c r="DT401" s="105"/>
      <c r="DU401" s="105"/>
      <c r="DV401" s="105"/>
      <c r="DW401" s="105"/>
      <c r="DX401" s="105"/>
      <c r="DY401" s="105"/>
      <c r="DZ401" s="105"/>
      <c r="EA401" s="105"/>
      <c r="EB401" s="105"/>
      <c r="EC401" s="105"/>
      <c r="ED401" s="105"/>
      <c r="EE401" s="105"/>
      <c r="EF401" s="105"/>
      <c r="EG401" s="105"/>
      <c r="EH401" s="105"/>
      <c r="EI401" s="105"/>
      <c r="EJ401" s="105"/>
      <c r="EK401" s="105"/>
      <c r="EL401" s="105"/>
      <c r="EM401" s="105"/>
      <c r="EN401" s="105"/>
      <c r="EO401" s="105"/>
      <c r="EP401" s="105"/>
      <c r="EQ401" s="105"/>
      <c r="ER401" s="105"/>
      <c r="ES401" s="105"/>
      <c r="ET401" s="105"/>
      <c r="EU401" s="105"/>
      <c r="EV401" s="105"/>
      <c r="EW401" s="105"/>
      <c r="EX401" s="105"/>
      <c r="EY401" s="105"/>
      <c r="EZ401" s="105"/>
      <c r="FA401" s="105"/>
      <c r="FB401" s="105"/>
      <c r="FC401" s="105"/>
      <c r="FD401" s="105"/>
      <c r="FE401" s="105"/>
      <c r="FF401" s="105"/>
      <c r="FG401" s="105"/>
      <c r="FH401" s="105"/>
      <c r="FI401" s="105"/>
      <c r="FJ401" s="105"/>
      <c r="FK401" s="105"/>
      <c r="FL401" s="105"/>
    </row>
    <row r="402" spans="11:168">
      <c r="K402" s="105"/>
      <c r="L402" s="105"/>
      <c r="M402" s="105"/>
      <c r="N402" s="105"/>
      <c r="O402" s="105"/>
      <c r="P402" s="105"/>
      <c r="Q402" s="105"/>
      <c r="R402" s="105"/>
      <c r="S402" s="105"/>
      <c r="T402" s="105"/>
      <c r="U402" s="105"/>
      <c r="V402" s="105"/>
      <c r="W402" s="105"/>
      <c r="X402" s="105"/>
      <c r="Y402" s="105"/>
      <c r="Z402" s="105"/>
      <c r="AA402" s="105"/>
      <c r="AB402" s="105"/>
      <c r="AC402" s="105"/>
      <c r="AD402" s="105"/>
      <c r="AE402" s="105"/>
      <c r="AF402" s="105"/>
      <c r="AG402" s="105"/>
      <c r="AH402" s="105"/>
      <c r="AI402" s="105"/>
      <c r="AJ402" s="105"/>
      <c r="AK402" s="105"/>
      <c r="AL402" s="105"/>
      <c r="AM402" s="105"/>
      <c r="AN402" s="105"/>
      <c r="AO402" s="105"/>
      <c r="AP402" s="105"/>
      <c r="AQ402" s="105"/>
      <c r="AR402" s="105"/>
      <c r="AS402" s="105"/>
      <c r="AT402" s="105"/>
      <c r="AU402" s="105"/>
      <c r="AV402" s="105"/>
      <c r="AW402" s="105"/>
      <c r="AX402" s="105"/>
      <c r="AY402" s="105"/>
      <c r="AZ402" s="105"/>
      <c r="BA402" s="105"/>
      <c r="BB402" s="105"/>
      <c r="BC402" s="105"/>
      <c r="BD402" s="105"/>
      <c r="BE402" s="105"/>
      <c r="BF402" s="105"/>
      <c r="BG402" s="105"/>
      <c r="BH402" s="105"/>
      <c r="BI402" s="105"/>
      <c r="BJ402" s="105"/>
      <c r="BK402" s="105"/>
      <c r="BL402" s="105"/>
      <c r="BM402" s="105"/>
      <c r="BN402" s="105"/>
      <c r="BO402" s="105"/>
      <c r="BP402" s="105"/>
      <c r="BQ402" s="105"/>
      <c r="BR402" s="105"/>
      <c r="BS402" s="105"/>
      <c r="BT402" s="105"/>
      <c r="BU402" s="105"/>
      <c r="BV402" s="105"/>
      <c r="BW402" s="105"/>
      <c r="BX402" s="105"/>
      <c r="BY402" s="105"/>
      <c r="BZ402" s="105"/>
      <c r="CA402" s="105"/>
      <c r="CB402" s="105"/>
      <c r="CC402" s="105"/>
      <c r="CD402" s="105"/>
      <c r="CE402" s="105"/>
      <c r="CF402" s="105"/>
      <c r="CG402" s="105"/>
      <c r="CH402" s="105"/>
      <c r="CI402" s="105"/>
      <c r="CJ402" s="105"/>
      <c r="CK402" s="105"/>
      <c r="CL402" s="105"/>
      <c r="CM402" s="105"/>
      <c r="CN402" s="105"/>
      <c r="CO402" s="105"/>
      <c r="CP402" s="105"/>
      <c r="CQ402" s="105"/>
      <c r="CR402" s="105"/>
      <c r="CS402" s="105"/>
      <c r="CT402" s="105"/>
      <c r="CU402" s="105"/>
      <c r="CV402" s="105"/>
      <c r="CW402" s="105"/>
      <c r="CX402" s="105"/>
      <c r="CY402" s="105"/>
      <c r="CZ402" s="105"/>
      <c r="DA402" s="105"/>
      <c r="DB402" s="105"/>
      <c r="DC402" s="105"/>
      <c r="DD402" s="105"/>
      <c r="DE402" s="105"/>
      <c r="DF402" s="105"/>
      <c r="DG402" s="105"/>
      <c r="DH402" s="105"/>
      <c r="DI402" s="105"/>
      <c r="DJ402" s="105"/>
      <c r="DK402" s="105"/>
      <c r="DL402" s="105"/>
      <c r="DM402" s="105"/>
      <c r="DN402" s="105"/>
      <c r="DO402" s="105"/>
      <c r="DP402" s="105"/>
      <c r="DQ402" s="105"/>
      <c r="DR402" s="105"/>
      <c r="DS402" s="105"/>
      <c r="DT402" s="105"/>
      <c r="DU402" s="105"/>
      <c r="DV402" s="105"/>
      <c r="DW402" s="105"/>
      <c r="DX402" s="105"/>
      <c r="DY402" s="105"/>
      <c r="DZ402" s="105"/>
      <c r="EA402" s="105"/>
      <c r="EB402" s="105"/>
      <c r="EC402" s="105"/>
      <c r="ED402" s="105"/>
      <c r="EE402" s="105"/>
      <c r="EF402" s="105"/>
      <c r="EG402" s="105"/>
      <c r="EH402" s="105"/>
      <c r="EI402" s="105"/>
      <c r="EJ402" s="105"/>
      <c r="EK402" s="105"/>
      <c r="EL402" s="105"/>
      <c r="EM402" s="105"/>
      <c r="EN402" s="105"/>
      <c r="EO402" s="105"/>
      <c r="EP402" s="105"/>
      <c r="EQ402" s="105"/>
      <c r="ER402" s="105"/>
      <c r="ES402" s="105"/>
      <c r="ET402" s="105"/>
      <c r="EU402" s="105"/>
      <c r="EV402" s="105"/>
      <c r="EW402" s="105"/>
      <c r="EX402" s="105"/>
      <c r="EY402" s="105"/>
      <c r="EZ402" s="105"/>
      <c r="FA402" s="105"/>
      <c r="FB402" s="105"/>
      <c r="FC402" s="105"/>
      <c r="FD402" s="105"/>
      <c r="FE402" s="105"/>
      <c r="FF402" s="105"/>
      <c r="FG402" s="105"/>
      <c r="FH402" s="105"/>
      <c r="FI402" s="105"/>
      <c r="FJ402" s="105"/>
      <c r="FK402" s="105"/>
      <c r="FL402" s="105"/>
    </row>
    <row r="403" spans="11:168">
      <c r="K403" s="105"/>
      <c r="L403" s="105"/>
      <c r="M403" s="105"/>
      <c r="N403" s="105"/>
      <c r="O403" s="105"/>
      <c r="P403" s="105"/>
      <c r="Q403" s="105"/>
      <c r="R403" s="105"/>
      <c r="S403" s="105"/>
      <c r="T403" s="105"/>
      <c r="U403" s="105"/>
      <c r="V403" s="105"/>
      <c r="W403" s="105"/>
      <c r="X403" s="105"/>
      <c r="Y403" s="105"/>
      <c r="Z403" s="105"/>
      <c r="AA403" s="105"/>
      <c r="AB403" s="105"/>
      <c r="AC403" s="105"/>
      <c r="AD403" s="105"/>
      <c r="AE403" s="105"/>
      <c r="AF403" s="105"/>
      <c r="AG403" s="105"/>
      <c r="AH403" s="105"/>
      <c r="AI403" s="105"/>
      <c r="AJ403" s="105"/>
      <c r="AK403" s="105"/>
      <c r="AL403" s="105"/>
      <c r="AM403" s="105"/>
      <c r="AN403" s="105"/>
      <c r="AO403" s="105"/>
      <c r="AP403" s="105"/>
      <c r="AQ403" s="105"/>
      <c r="AR403" s="105"/>
      <c r="AS403" s="105"/>
      <c r="AT403" s="105"/>
      <c r="AU403" s="105"/>
      <c r="AV403" s="105"/>
      <c r="AW403" s="105"/>
      <c r="AX403" s="105"/>
      <c r="AY403" s="105"/>
      <c r="AZ403" s="105"/>
      <c r="BA403" s="105"/>
      <c r="BB403" s="105"/>
      <c r="BC403" s="105"/>
      <c r="BD403" s="105"/>
      <c r="BE403" s="105"/>
      <c r="BF403" s="105"/>
      <c r="BG403" s="105"/>
      <c r="BH403" s="105"/>
      <c r="BI403" s="105"/>
      <c r="BJ403" s="105"/>
      <c r="BK403" s="105"/>
      <c r="BL403" s="105"/>
      <c r="BM403" s="105"/>
      <c r="BN403" s="105"/>
      <c r="BO403" s="105"/>
      <c r="BP403" s="105"/>
      <c r="BQ403" s="105"/>
      <c r="BR403" s="105"/>
      <c r="BS403" s="105"/>
      <c r="BT403" s="105"/>
      <c r="BU403" s="105"/>
      <c r="BV403" s="105"/>
      <c r="BW403" s="105"/>
      <c r="BX403" s="105"/>
      <c r="BY403" s="105"/>
      <c r="BZ403" s="105"/>
      <c r="CA403" s="105"/>
      <c r="CB403" s="105"/>
      <c r="CC403" s="105"/>
      <c r="CD403" s="105"/>
      <c r="CE403" s="105"/>
      <c r="CF403" s="105"/>
      <c r="CG403" s="105"/>
      <c r="CH403" s="105"/>
      <c r="CI403" s="105"/>
      <c r="CJ403" s="105"/>
      <c r="CK403" s="105"/>
      <c r="CL403" s="105"/>
      <c r="CM403" s="105"/>
      <c r="CN403" s="105"/>
      <c r="CO403" s="105"/>
      <c r="CP403" s="105"/>
      <c r="CQ403" s="105"/>
      <c r="CR403" s="105"/>
      <c r="CS403" s="105"/>
      <c r="CT403" s="105"/>
      <c r="CU403" s="105"/>
      <c r="CV403" s="105"/>
      <c r="CW403" s="105"/>
      <c r="CX403" s="105"/>
      <c r="CY403" s="105"/>
      <c r="CZ403" s="105"/>
      <c r="DA403" s="105"/>
      <c r="DB403" s="105"/>
      <c r="DC403" s="105"/>
      <c r="DD403" s="105"/>
      <c r="DE403" s="105"/>
      <c r="DF403" s="105"/>
      <c r="DG403" s="105"/>
      <c r="DH403" s="105"/>
      <c r="DI403" s="105"/>
      <c r="DJ403" s="105"/>
      <c r="DK403" s="105"/>
      <c r="DL403" s="105"/>
      <c r="DM403" s="105"/>
      <c r="DN403" s="105"/>
      <c r="DO403" s="105"/>
      <c r="DP403" s="105"/>
      <c r="DQ403" s="105"/>
      <c r="DR403" s="105"/>
      <c r="DS403" s="105"/>
      <c r="DT403" s="105"/>
      <c r="DU403" s="105"/>
      <c r="DV403" s="105"/>
      <c r="DW403" s="105"/>
      <c r="DX403" s="105"/>
      <c r="DY403" s="105"/>
      <c r="DZ403" s="105"/>
      <c r="EA403" s="105"/>
      <c r="EB403" s="105"/>
      <c r="EC403" s="105"/>
      <c r="ED403" s="105"/>
      <c r="EE403" s="105"/>
      <c r="EF403" s="105"/>
      <c r="EG403" s="105"/>
      <c r="EH403" s="105"/>
      <c r="EI403" s="105"/>
      <c r="EJ403" s="105"/>
      <c r="EK403" s="105"/>
      <c r="EL403" s="105"/>
      <c r="EM403" s="105"/>
      <c r="EN403" s="105"/>
      <c r="EO403" s="105"/>
      <c r="EP403" s="105"/>
      <c r="EQ403" s="105"/>
      <c r="ER403" s="105"/>
      <c r="ES403" s="105"/>
      <c r="ET403" s="105"/>
      <c r="EU403" s="105"/>
      <c r="EV403" s="105"/>
      <c r="EW403" s="105"/>
      <c r="EX403" s="105"/>
      <c r="EY403" s="105"/>
      <c r="EZ403" s="105"/>
      <c r="FA403" s="105"/>
      <c r="FB403" s="105"/>
      <c r="FC403" s="105"/>
      <c r="FD403" s="105"/>
      <c r="FE403" s="105"/>
      <c r="FF403" s="105"/>
      <c r="FG403" s="105"/>
      <c r="FH403" s="105"/>
      <c r="FI403" s="105"/>
      <c r="FJ403" s="105"/>
      <c r="FK403" s="105"/>
      <c r="FL403" s="105"/>
    </row>
    <row r="404" spans="11:168">
      <c r="K404" s="105"/>
      <c r="L404" s="105"/>
      <c r="M404" s="105"/>
      <c r="N404" s="105"/>
      <c r="O404" s="105"/>
      <c r="P404" s="105"/>
      <c r="Q404" s="105"/>
      <c r="R404" s="105"/>
      <c r="S404" s="105"/>
      <c r="T404" s="105"/>
      <c r="U404" s="105"/>
      <c r="V404" s="105"/>
      <c r="W404" s="105"/>
      <c r="X404" s="105"/>
      <c r="Y404" s="105"/>
      <c r="Z404" s="105"/>
      <c r="AA404" s="105"/>
      <c r="AB404" s="105"/>
      <c r="AC404" s="105"/>
      <c r="AD404" s="105"/>
      <c r="AE404" s="105"/>
      <c r="AF404" s="105"/>
      <c r="AG404" s="105"/>
      <c r="AH404" s="105"/>
      <c r="AI404" s="105"/>
      <c r="AJ404" s="105"/>
      <c r="AK404" s="105"/>
      <c r="AL404" s="105"/>
      <c r="AM404" s="105"/>
      <c r="AN404" s="105"/>
      <c r="AO404" s="105"/>
      <c r="AP404" s="105"/>
      <c r="AQ404" s="105"/>
      <c r="AR404" s="105"/>
      <c r="AS404" s="105"/>
      <c r="AT404" s="105"/>
      <c r="AU404" s="105"/>
      <c r="AV404" s="105"/>
      <c r="AW404" s="105"/>
      <c r="AX404" s="105"/>
      <c r="AY404" s="105"/>
      <c r="AZ404" s="105"/>
      <c r="BA404" s="105"/>
      <c r="BB404" s="105"/>
      <c r="BC404" s="105"/>
      <c r="BD404" s="105"/>
      <c r="BE404" s="105"/>
      <c r="BF404" s="105"/>
      <c r="BG404" s="105"/>
      <c r="BH404" s="105"/>
      <c r="BI404" s="105"/>
      <c r="BJ404" s="105"/>
      <c r="BK404" s="105"/>
      <c r="BL404" s="105"/>
      <c r="BM404" s="105"/>
      <c r="BN404" s="105"/>
      <c r="BO404" s="105"/>
      <c r="BP404" s="105"/>
      <c r="BQ404" s="105"/>
      <c r="BR404" s="105"/>
      <c r="BS404" s="105"/>
      <c r="BT404" s="105"/>
      <c r="BU404" s="105"/>
      <c r="BV404" s="105"/>
      <c r="BW404" s="105"/>
      <c r="BX404" s="105"/>
      <c r="BY404" s="105"/>
      <c r="BZ404" s="105"/>
      <c r="CA404" s="105"/>
      <c r="CB404" s="105"/>
      <c r="CC404" s="105"/>
      <c r="CD404" s="105"/>
      <c r="CE404" s="105"/>
      <c r="CF404" s="105"/>
      <c r="CG404" s="105"/>
      <c r="CH404" s="105"/>
      <c r="CI404" s="105"/>
      <c r="CJ404" s="105"/>
      <c r="CK404" s="105"/>
      <c r="CL404" s="105"/>
      <c r="CM404" s="105"/>
      <c r="CN404" s="105"/>
      <c r="CO404" s="105"/>
      <c r="CP404" s="105"/>
      <c r="CQ404" s="105"/>
      <c r="CR404" s="105"/>
      <c r="CS404" s="105"/>
      <c r="CT404" s="105"/>
      <c r="CU404" s="105"/>
      <c r="CV404" s="105"/>
      <c r="CW404" s="105"/>
      <c r="CX404" s="105"/>
      <c r="CY404" s="105"/>
      <c r="CZ404" s="105"/>
      <c r="DA404" s="105"/>
      <c r="DB404" s="105"/>
      <c r="DC404" s="105"/>
      <c r="DD404" s="105"/>
      <c r="DE404" s="105"/>
      <c r="DF404" s="105"/>
      <c r="DG404" s="105"/>
      <c r="DH404" s="105"/>
      <c r="DI404" s="105"/>
      <c r="DJ404" s="105"/>
      <c r="DK404" s="105"/>
      <c r="DL404" s="105"/>
      <c r="DM404" s="105"/>
      <c r="DN404" s="105"/>
      <c r="DO404" s="105"/>
      <c r="DP404" s="105"/>
      <c r="DQ404" s="105"/>
      <c r="DR404" s="105"/>
      <c r="DS404" s="105"/>
      <c r="DT404" s="105"/>
      <c r="DU404" s="105"/>
      <c r="DV404" s="105"/>
      <c r="DW404" s="105"/>
      <c r="DX404" s="105"/>
      <c r="DY404" s="105"/>
      <c r="DZ404" s="105"/>
      <c r="EA404" s="105"/>
      <c r="EB404" s="105"/>
      <c r="EC404" s="105"/>
      <c r="ED404" s="105"/>
      <c r="EE404" s="105"/>
      <c r="EF404" s="105"/>
      <c r="EG404" s="105"/>
      <c r="EH404" s="105"/>
      <c r="EI404" s="105"/>
      <c r="EJ404" s="105"/>
      <c r="EK404" s="105"/>
      <c r="EL404" s="105"/>
      <c r="EM404" s="105"/>
      <c r="EN404" s="105"/>
      <c r="EO404" s="105"/>
      <c r="EP404" s="105"/>
      <c r="EQ404" s="105"/>
      <c r="ER404" s="105"/>
      <c r="ES404" s="105"/>
      <c r="ET404" s="105"/>
      <c r="EU404" s="105"/>
      <c r="EV404" s="105"/>
      <c r="EW404" s="105"/>
      <c r="EX404" s="105"/>
      <c r="EY404" s="105"/>
      <c r="EZ404" s="105"/>
      <c r="FA404" s="105"/>
      <c r="FB404" s="105"/>
      <c r="FC404" s="105"/>
      <c r="FD404" s="105"/>
      <c r="FE404" s="105"/>
      <c r="FF404" s="105"/>
      <c r="FG404" s="105"/>
      <c r="FH404" s="105"/>
      <c r="FI404" s="105"/>
      <c r="FJ404" s="105"/>
      <c r="FK404" s="105"/>
      <c r="FL404" s="105"/>
    </row>
    <row r="405" spans="11:168">
      <c r="K405" s="105"/>
      <c r="L405" s="105"/>
      <c r="M405" s="105"/>
      <c r="N405" s="105"/>
      <c r="O405" s="105"/>
      <c r="P405" s="105"/>
      <c r="Q405" s="105"/>
      <c r="R405" s="105"/>
      <c r="S405" s="105"/>
      <c r="T405" s="105"/>
      <c r="U405" s="105"/>
      <c r="V405" s="105"/>
      <c r="W405" s="105"/>
      <c r="X405" s="105"/>
      <c r="Y405" s="105"/>
      <c r="Z405" s="105"/>
      <c r="AA405" s="105"/>
      <c r="AB405" s="105"/>
      <c r="AC405" s="105"/>
      <c r="AD405" s="105"/>
      <c r="AE405" s="105"/>
      <c r="AF405" s="105"/>
      <c r="AG405" s="105"/>
      <c r="AH405" s="105"/>
      <c r="AI405" s="105"/>
      <c r="AJ405" s="105"/>
      <c r="AK405" s="105"/>
      <c r="AL405" s="105"/>
      <c r="AM405" s="105"/>
      <c r="AN405" s="105"/>
      <c r="AO405" s="105"/>
      <c r="AP405" s="105"/>
      <c r="AQ405" s="105"/>
      <c r="AR405" s="105"/>
      <c r="AS405" s="105"/>
      <c r="AT405" s="105"/>
      <c r="AU405" s="105"/>
      <c r="AV405" s="105"/>
      <c r="AW405" s="105"/>
      <c r="AX405" s="105"/>
      <c r="AY405" s="105"/>
      <c r="AZ405" s="105"/>
      <c r="BA405" s="105"/>
      <c r="BB405" s="105"/>
      <c r="BC405" s="105"/>
      <c r="BD405" s="105"/>
      <c r="BE405" s="105"/>
      <c r="BF405" s="105"/>
      <c r="BG405" s="105"/>
      <c r="BH405" s="105"/>
      <c r="BI405" s="105"/>
      <c r="BJ405" s="105"/>
      <c r="BK405" s="105"/>
      <c r="BL405" s="105"/>
      <c r="BM405" s="105"/>
      <c r="BN405" s="105"/>
      <c r="BO405" s="105"/>
      <c r="BP405" s="105"/>
      <c r="BQ405" s="105"/>
      <c r="BR405" s="105"/>
      <c r="BS405" s="105"/>
      <c r="BT405" s="105"/>
      <c r="BU405" s="105"/>
      <c r="BV405" s="105"/>
      <c r="BW405" s="105"/>
      <c r="BX405" s="105"/>
      <c r="BY405" s="105"/>
      <c r="BZ405" s="105"/>
      <c r="CA405" s="105"/>
      <c r="CB405" s="105"/>
      <c r="CC405" s="105"/>
      <c r="CD405" s="105"/>
      <c r="CE405" s="105"/>
      <c r="CF405" s="105"/>
      <c r="CG405" s="105"/>
      <c r="CH405" s="105"/>
      <c r="CI405" s="105"/>
      <c r="CJ405" s="105"/>
      <c r="CK405" s="105"/>
      <c r="CL405" s="105"/>
      <c r="CM405" s="105"/>
      <c r="CN405" s="105"/>
      <c r="CO405" s="105"/>
      <c r="CP405" s="105"/>
      <c r="CQ405" s="105"/>
      <c r="CR405" s="105"/>
      <c r="CS405" s="105"/>
      <c r="CT405" s="105"/>
      <c r="CU405" s="105"/>
      <c r="CV405" s="105"/>
      <c r="CW405" s="105"/>
      <c r="CX405" s="105"/>
      <c r="CY405" s="105"/>
      <c r="CZ405" s="105"/>
      <c r="DA405" s="105"/>
      <c r="DB405" s="105"/>
      <c r="DC405" s="105"/>
      <c r="DD405" s="105"/>
      <c r="DE405" s="105"/>
      <c r="DF405" s="105"/>
      <c r="DG405" s="105"/>
      <c r="DH405" s="105"/>
      <c r="DI405" s="105"/>
      <c r="DJ405" s="105"/>
      <c r="DK405" s="105"/>
      <c r="DL405" s="105"/>
      <c r="DM405" s="105"/>
      <c r="DN405" s="105"/>
      <c r="DO405" s="105"/>
      <c r="DP405" s="105"/>
      <c r="DQ405" s="105"/>
      <c r="DR405" s="105"/>
      <c r="DS405" s="105"/>
      <c r="DT405" s="105"/>
      <c r="DU405" s="105"/>
      <c r="DV405" s="105"/>
      <c r="DW405" s="105"/>
      <c r="DX405" s="105"/>
      <c r="DY405" s="105"/>
      <c r="DZ405" s="105"/>
      <c r="EA405" s="105"/>
      <c r="EB405" s="105"/>
      <c r="EC405" s="105"/>
      <c r="ED405" s="105"/>
      <c r="EE405" s="105"/>
      <c r="EF405" s="105"/>
      <c r="EG405" s="105"/>
      <c r="EH405" s="105"/>
      <c r="EI405" s="105"/>
      <c r="EJ405" s="105"/>
      <c r="EK405" s="105"/>
      <c r="EL405" s="105"/>
      <c r="EM405" s="105"/>
      <c r="EN405" s="105"/>
      <c r="EO405" s="105"/>
      <c r="EP405" s="105"/>
      <c r="EQ405" s="105"/>
      <c r="ER405" s="105"/>
      <c r="ES405" s="105"/>
      <c r="ET405" s="105"/>
      <c r="EU405" s="105"/>
      <c r="EV405" s="105"/>
      <c r="EW405" s="105"/>
      <c r="EX405" s="105"/>
      <c r="EY405" s="105"/>
      <c r="EZ405" s="105"/>
      <c r="FA405" s="105"/>
      <c r="FB405" s="105"/>
      <c r="FC405" s="105"/>
      <c r="FD405" s="105"/>
      <c r="FE405" s="105"/>
      <c r="FF405" s="105"/>
      <c r="FG405" s="105"/>
      <c r="FH405" s="105"/>
      <c r="FI405" s="105"/>
      <c r="FJ405" s="105"/>
      <c r="FK405" s="105"/>
      <c r="FL405" s="105"/>
    </row>
    <row r="406" spans="11:168">
      <c r="K406" s="105"/>
      <c r="L406" s="105"/>
      <c r="M406" s="105"/>
      <c r="N406" s="105"/>
      <c r="O406" s="105"/>
      <c r="P406" s="105"/>
      <c r="Q406" s="105"/>
      <c r="R406" s="105"/>
      <c r="S406" s="105"/>
      <c r="T406" s="105"/>
      <c r="U406" s="105"/>
      <c r="V406" s="105"/>
      <c r="W406" s="105"/>
      <c r="X406" s="105"/>
      <c r="Y406" s="105"/>
      <c r="Z406" s="105"/>
      <c r="AA406" s="105"/>
      <c r="AB406" s="105"/>
      <c r="AC406" s="105"/>
      <c r="AD406" s="105"/>
      <c r="AE406" s="105"/>
      <c r="AF406" s="105"/>
      <c r="AG406" s="105"/>
      <c r="AH406" s="105"/>
      <c r="AI406" s="105"/>
      <c r="AJ406" s="105"/>
      <c r="AK406" s="105"/>
      <c r="AL406" s="105"/>
      <c r="AM406" s="105"/>
      <c r="AN406" s="105"/>
      <c r="AO406" s="105"/>
      <c r="AP406" s="105"/>
      <c r="AQ406" s="105"/>
      <c r="AR406" s="105"/>
      <c r="AS406" s="105"/>
      <c r="AT406" s="105"/>
      <c r="AU406" s="105"/>
      <c r="AV406" s="105"/>
      <c r="AW406" s="105"/>
      <c r="AX406" s="105"/>
      <c r="AY406" s="105"/>
      <c r="AZ406" s="105"/>
      <c r="BA406" s="105"/>
      <c r="BB406" s="105"/>
      <c r="BC406" s="105"/>
      <c r="BD406" s="105"/>
      <c r="BE406" s="105"/>
      <c r="BF406" s="105"/>
      <c r="BG406" s="105"/>
      <c r="BH406" s="105"/>
      <c r="BI406" s="105"/>
      <c r="BJ406" s="105"/>
      <c r="BK406" s="105"/>
      <c r="BL406" s="105"/>
      <c r="BM406" s="105"/>
      <c r="BN406" s="105"/>
      <c r="BO406" s="105"/>
      <c r="BP406" s="105"/>
      <c r="BQ406" s="105"/>
      <c r="BR406" s="105"/>
      <c r="BS406" s="105"/>
      <c r="BT406" s="105"/>
      <c r="BU406" s="105"/>
      <c r="BV406" s="105"/>
      <c r="BW406" s="105"/>
      <c r="BX406" s="105"/>
      <c r="BY406" s="105"/>
      <c r="BZ406" s="105"/>
      <c r="CA406" s="105"/>
      <c r="CB406" s="105"/>
      <c r="CC406" s="105"/>
      <c r="CD406" s="105"/>
      <c r="CE406" s="105"/>
      <c r="CF406" s="105"/>
      <c r="CG406" s="105"/>
      <c r="CH406" s="105"/>
      <c r="CI406" s="105"/>
      <c r="CJ406" s="105"/>
      <c r="CK406" s="105"/>
      <c r="CL406" s="105"/>
      <c r="CM406" s="105"/>
      <c r="CN406" s="105"/>
      <c r="CO406" s="105"/>
      <c r="CP406" s="105"/>
      <c r="CQ406" s="105"/>
      <c r="CR406" s="105"/>
      <c r="CS406" s="105"/>
      <c r="CT406" s="105"/>
      <c r="CU406" s="105"/>
      <c r="CV406" s="105"/>
      <c r="CW406" s="105"/>
      <c r="CX406" s="105"/>
      <c r="CY406" s="105"/>
      <c r="CZ406" s="105"/>
      <c r="DA406" s="105"/>
      <c r="DB406" s="105"/>
      <c r="DC406" s="105"/>
      <c r="DD406" s="105"/>
      <c r="DE406" s="105"/>
      <c r="DF406" s="105"/>
      <c r="DG406" s="105"/>
      <c r="DH406" s="105"/>
      <c r="DI406" s="105"/>
      <c r="DJ406" s="105"/>
      <c r="DK406" s="105"/>
      <c r="DL406" s="105"/>
      <c r="DM406" s="105"/>
      <c r="DN406" s="105"/>
      <c r="DO406" s="105"/>
      <c r="DP406" s="105"/>
      <c r="DQ406" s="105"/>
      <c r="DR406" s="105"/>
      <c r="DS406" s="105"/>
      <c r="DT406" s="105"/>
      <c r="DU406" s="105"/>
      <c r="DV406" s="105"/>
      <c r="DW406" s="105"/>
      <c r="DX406" s="105"/>
      <c r="DY406" s="105"/>
      <c r="DZ406" s="105"/>
      <c r="EA406" s="105"/>
      <c r="EB406" s="105"/>
      <c r="EC406" s="105"/>
      <c r="ED406" s="105"/>
      <c r="EE406" s="105"/>
      <c r="EF406" s="105"/>
      <c r="EG406" s="105"/>
      <c r="EH406" s="105"/>
      <c r="EI406" s="105"/>
      <c r="EJ406" s="105"/>
      <c r="EK406" s="105"/>
      <c r="EL406" s="105"/>
      <c r="EM406" s="105"/>
      <c r="EN406" s="105"/>
      <c r="EO406" s="105"/>
      <c r="EP406" s="105"/>
      <c r="EQ406" s="105"/>
      <c r="ER406" s="105"/>
      <c r="ES406" s="105"/>
      <c r="ET406" s="105"/>
      <c r="EU406" s="105"/>
      <c r="EV406" s="105"/>
      <c r="EW406" s="105"/>
      <c r="EX406" s="105"/>
      <c r="EY406" s="105"/>
      <c r="EZ406" s="105"/>
      <c r="FA406" s="105"/>
      <c r="FB406" s="105"/>
      <c r="FC406" s="105"/>
      <c r="FD406" s="105"/>
      <c r="FE406" s="105"/>
      <c r="FF406" s="105"/>
      <c r="FG406" s="105"/>
      <c r="FH406" s="105"/>
      <c r="FI406" s="105"/>
      <c r="FJ406" s="105"/>
      <c r="FK406" s="105"/>
      <c r="FL406" s="105"/>
    </row>
    <row r="407" spans="11:168">
      <c r="K407" s="105"/>
      <c r="L407" s="105"/>
      <c r="M407" s="105"/>
      <c r="N407" s="105"/>
      <c r="O407" s="105"/>
      <c r="P407" s="105"/>
      <c r="Q407" s="105"/>
      <c r="R407" s="105"/>
      <c r="S407" s="105"/>
      <c r="T407" s="105"/>
      <c r="U407" s="105"/>
      <c r="V407" s="105"/>
      <c r="W407" s="105"/>
      <c r="X407" s="105"/>
      <c r="Y407" s="105"/>
      <c r="Z407" s="105"/>
      <c r="AA407" s="105"/>
      <c r="AB407" s="105"/>
      <c r="AC407" s="105"/>
      <c r="AD407" s="105"/>
      <c r="AE407" s="105"/>
      <c r="AF407" s="105"/>
      <c r="AG407" s="105"/>
      <c r="AH407" s="105"/>
      <c r="AI407" s="105"/>
      <c r="AJ407" s="105"/>
      <c r="AK407" s="105"/>
      <c r="AL407" s="105"/>
      <c r="AM407" s="105"/>
      <c r="AN407" s="105"/>
      <c r="AO407" s="105"/>
      <c r="AP407" s="105"/>
      <c r="AQ407" s="105"/>
      <c r="AR407" s="105"/>
      <c r="AS407" s="105"/>
      <c r="AT407" s="105"/>
      <c r="AU407" s="105"/>
      <c r="AV407" s="105"/>
      <c r="AW407" s="105"/>
      <c r="AX407" s="105"/>
      <c r="AY407" s="105"/>
      <c r="AZ407" s="105"/>
      <c r="BA407" s="105"/>
      <c r="BB407" s="105"/>
      <c r="BC407" s="105"/>
      <c r="BD407" s="105"/>
      <c r="BE407" s="105"/>
      <c r="BF407" s="105"/>
      <c r="BG407" s="105"/>
      <c r="BH407" s="105"/>
      <c r="BI407" s="105"/>
      <c r="BJ407" s="105"/>
      <c r="BK407" s="105"/>
      <c r="BL407" s="105"/>
      <c r="BM407" s="105"/>
      <c r="BN407" s="105"/>
      <c r="BO407" s="105"/>
      <c r="BP407" s="105"/>
      <c r="BQ407" s="105"/>
      <c r="BR407" s="105"/>
      <c r="BS407" s="105"/>
      <c r="BT407" s="105"/>
      <c r="BU407" s="105"/>
      <c r="BV407" s="105"/>
      <c r="BW407" s="105"/>
      <c r="BX407" s="105"/>
      <c r="BY407" s="105"/>
      <c r="BZ407" s="105"/>
      <c r="CA407" s="105"/>
      <c r="CB407" s="105"/>
      <c r="CC407" s="105"/>
      <c r="CD407" s="105"/>
      <c r="CE407" s="105"/>
      <c r="CF407" s="105"/>
      <c r="CG407" s="105"/>
      <c r="CH407" s="105"/>
      <c r="CI407" s="105"/>
      <c r="CJ407" s="105"/>
      <c r="CK407" s="105"/>
      <c r="CL407" s="105"/>
      <c r="CM407" s="105"/>
      <c r="CN407" s="105"/>
      <c r="CO407" s="105"/>
      <c r="CP407" s="105"/>
      <c r="CQ407" s="105"/>
      <c r="CR407" s="105"/>
      <c r="CS407" s="105"/>
      <c r="CT407" s="105"/>
      <c r="CU407" s="105"/>
      <c r="CV407" s="105"/>
      <c r="CW407" s="105"/>
      <c r="CX407" s="105"/>
      <c r="CY407" s="105"/>
      <c r="CZ407" s="105"/>
      <c r="DA407" s="105"/>
      <c r="DB407" s="105"/>
      <c r="DC407" s="105"/>
      <c r="DD407" s="105"/>
      <c r="DE407" s="105"/>
      <c r="DF407" s="105"/>
      <c r="DG407" s="105"/>
      <c r="DH407" s="105"/>
      <c r="DI407" s="105"/>
      <c r="DJ407" s="105"/>
      <c r="DK407" s="105"/>
      <c r="DL407" s="105"/>
      <c r="DM407" s="105"/>
      <c r="DN407" s="105"/>
      <c r="DO407" s="105"/>
      <c r="DP407" s="105"/>
      <c r="DQ407" s="105"/>
      <c r="DR407" s="105"/>
      <c r="DS407" s="105"/>
      <c r="DT407" s="105"/>
      <c r="DU407" s="105"/>
      <c r="DV407" s="105"/>
      <c r="DW407" s="105"/>
      <c r="DX407" s="105"/>
      <c r="DY407" s="105"/>
      <c r="DZ407" s="105"/>
      <c r="EA407" s="105"/>
      <c r="EB407" s="105"/>
      <c r="EC407" s="105"/>
      <c r="ED407" s="105"/>
      <c r="EE407" s="105"/>
      <c r="EF407" s="105"/>
      <c r="EG407" s="105"/>
      <c r="EH407" s="105"/>
      <c r="EI407" s="105"/>
      <c r="EJ407" s="105"/>
      <c r="EK407" s="105"/>
      <c r="EL407" s="105"/>
      <c r="EM407" s="105"/>
      <c r="EN407" s="105"/>
      <c r="EO407" s="105"/>
      <c r="EP407" s="105"/>
      <c r="EQ407" s="105"/>
      <c r="ER407" s="105"/>
      <c r="ES407" s="105"/>
      <c r="ET407" s="105"/>
      <c r="EU407" s="105"/>
      <c r="EV407" s="105"/>
      <c r="EW407" s="105"/>
      <c r="EX407" s="105"/>
      <c r="EY407" s="105"/>
      <c r="EZ407" s="105"/>
      <c r="FA407" s="105"/>
      <c r="FB407" s="105"/>
      <c r="FC407" s="105"/>
      <c r="FD407" s="105"/>
      <c r="FE407" s="105"/>
      <c r="FF407" s="105"/>
      <c r="FG407" s="105"/>
      <c r="FH407" s="105"/>
      <c r="FI407" s="105"/>
      <c r="FJ407" s="105"/>
      <c r="FK407" s="105"/>
      <c r="FL407" s="105"/>
    </row>
    <row r="408" spans="11:168">
      <c r="K408" s="105"/>
      <c r="L408" s="105"/>
      <c r="M408" s="105"/>
      <c r="N408" s="105"/>
      <c r="O408" s="105"/>
      <c r="P408" s="105"/>
      <c r="Q408" s="105"/>
      <c r="R408" s="105"/>
      <c r="S408" s="105"/>
      <c r="T408" s="105"/>
      <c r="U408" s="105"/>
      <c r="V408" s="105"/>
      <c r="W408" s="105"/>
      <c r="X408" s="105"/>
      <c r="Y408" s="105"/>
      <c r="Z408" s="105"/>
      <c r="AA408" s="105"/>
      <c r="AB408" s="105"/>
      <c r="AC408" s="105"/>
      <c r="AD408" s="105"/>
      <c r="AE408" s="105"/>
      <c r="AF408" s="105"/>
      <c r="AG408" s="105"/>
      <c r="AH408" s="105"/>
      <c r="AI408" s="105"/>
      <c r="AJ408" s="105"/>
      <c r="AK408" s="105"/>
      <c r="AL408" s="105"/>
      <c r="AM408" s="105"/>
      <c r="AN408" s="105"/>
      <c r="AO408" s="105"/>
      <c r="AP408" s="105"/>
      <c r="AQ408" s="105"/>
      <c r="AR408" s="105"/>
      <c r="AS408" s="105"/>
      <c r="AT408" s="105"/>
      <c r="AU408" s="105"/>
      <c r="AV408" s="105"/>
      <c r="AW408" s="105"/>
      <c r="AX408" s="105"/>
      <c r="AY408" s="105"/>
      <c r="AZ408" s="105"/>
      <c r="BA408" s="105"/>
      <c r="BB408" s="105"/>
      <c r="BC408" s="105"/>
      <c r="BD408" s="105"/>
      <c r="BE408" s="105"/>
      <c r="BF408" s="105"/>
      <c r="BG408" s="105"/>
      <c r="BH408" s="105"/>
      <c r="BI408" s="105"/>
      <c r="BJ408" s="105"/>
      <c r="BK408" s="105"/>
      <c r="BL408" s="105"/>
      <c r="BM408" s="105"/>
      <c r="BN408" s="105"/>
      <c r="BO408" s="105"/>
      <c r="BP408" s="105"/>
      <c r="BQ408" s="105"/>
      <c r="BR408" s="105"/>
      <c r="BS408" s="105"/>
      <c r="BT408" s="105"/>
      <c r="BU408" s="105"/>
      <c r="BV408" s="105"/>
      <c r="BW408" s="105"/>
      <c r="BX408" s="105"/>
      <c r="BY408" s="105"/>
      <c r="BZ408" s="105"/>
      <c r="CA408" s="105"/>
      <c r="CB408" s="105"/>
      <c r="CC408" s="105"/>
      <c r="CD408" s="105"/>
      <c r="CE408" s="105"/>
      <c r="CF408" s="105"/>
      <c r="CG408" s="105"/>
      <c r="CH408" s="105"/>
      <c r="CI408" s="105"/>
      <c r="CJ408" s="105"/>
      <c r="CK408" s="105"/>
      <c r="CL408" s="105"/>
      <c r="CM408" s="105"/>
      <c r="CN408" s="105"/>
      <c r="CO408" s="105"/>
      <c r="CP408" s="105"/>
      <c r="CQ408" s="105"/>
      <c r="CR408" s="105"/>
      <c r="CS408" s="105"/>
      <c r="CT408" s="105"/>
      <c r="CU408" s="105"/>
      <c r="CV408" s="105"/>
      <c r="CW408" s="105"/>
      <c r="CX408" s="105"/>
      <c r="CY408" s="105"/>
      <c r="CZ408" s="105"/>
      <c r="DA408" s="105"/>
      <c r="DB408" s="105"/>
      <c r="DC408" s="105"/>
      <c r="DD408" s="105"/>
      <c r="DE408" s="105"/>
      <c r="DF408" s="105"/>
      <c r="DG408" s="105"/>
      <c r="DH408" s="105"/>
      <c r="DI408" s="105"/>
      <c r="DJ408" s="105"/>
      <c r="DK408" s="105"/>
      <c r="DL408" s="105"/>
      <c r="DM408" s="105"/>
      <c r="DN408" s="105"/>
      <c r="DO408" s="105"/>
      <c r="DP408" s="105"/>
      <c r="DQ408" s="105"/>
      <c r="DR408" s="105"/>
      <c r="DS408" s="105"/>
      <c r="DT408" s="105"/>
      <c r="DU408" s="105"/>
      <c r="DV408" s="105"/>
      <c r="DW408" s="105"/>
      <c r="DX408" s="105"/>
      <c r="DY408" s="105"/>
      <c r="DZ408" s="105"/>
      <c r="EA408" s="105"/>
      <c r="EB408" s="105"/>
      <c r="EC408" s="105"/>
      <c r="ED408" s="105"/>
      <c r="EE408" s="105"/>
      <c r="EF408" s="105"/>
      <c r="EG408" s="105"/>
      <c r="EH408" s="105"/>
      <c r="EI408" s="105"/>
      <c r="EJ408" s="105"/>
      <c r="EK408" s="105"/>
      <c r="EL408" s="105"/>
      <c r="EM408" s="105"/>
      <c r="EN408" s="105"/>
      <c r="EO408" s="105"/>
      <c r="EP408" s="105"/>
      <c r="EQ408" s="105"/>
      <c r="ER408" s="105"/>
      <c r="ES408" s="105"/>
      <c r="ET408" s="105"/>
      <c r="EU408" s="105"/>
      <c r="EV408" s="105"/>
      <c r="EW408" s="105"/>
      <c r="EX408" s="105"/>
      <c r="EY408" s="105"/>
      <c r="EZ408" s="105"/>
      <c r="FA408" s="105"/>
      <c r="FB408" s="105"/>
      <c r="FC408" s="105"/>
      <c r="FD408" s="105"/>
      <c r="FE408" s="105"/>
      <c r="FF408" s="105"/>
      <c r="FG408" s="105"/>
      <c r="FH408" s="105"/>
      <c r="FI408" s="105"/>
      <c r="FJ408" s="105"/>
      <c r="FK408" s="105"/>
      <c r="FL408" s="105"/>
    </row>
    <row r="409" spans="11:168">
      <c r="K409" s="105"/>
      <c r="L409" s="105"/>
      <c r="M409" s="105"/>
      <c r="N409" s="105"/>
      <c r="O409" s="105"/>
      <c r="P409" s="105"/>
      <c r="Q409" s="105"/>
      <c r="R409" s="105"/>
      <c r="S409" s="105"/>
      <c r="T409" s="105"/>
      <c r="U409" s="105"/>
      <c r="V409" s="105"/>
      <c r="W409" s="105"/>
      <c r="X409" s="105"/>
      <c r="Y409" s="105"/>
      <c r="Z409" s="105"/>
      <c r="AA409" s="105"/>
      <c r="AB409" s="105"/>
      <c r="AC409" s="105"/>
      <c r="AD409" s="105"/>
      <c r="AE409" s="105"/>
      <c r="AF409" s="105"/>
      <c r="AG409" s="105"/>
      <c r="AH409" s="105"/>
      <c r="AI409" s="105"/>
      <c r="AJ409" s="105"/>
      <c r="AK409" s="105"/>
      <c r="AL409" s="105"/>
      <c r="AM409" s="105"/>
      <c r="AN409" s="105"/>
      <c r="AO409" s="105"/>
      <c r="AP409" s="105"/>
      <c r="AQ409" s="105"/>
      <c r="AR409" s="105"/>
      <c r="AS409" s="105"/>
      <c r="AT409" s="105"/>
      <c r="AU409" s="105"/>
      <c r="AV409" s="105"/>
      <c r="AW409" s="105"/>
      <c r="AX409" s="105"/>
      <c r="AY409" s="105"/>
      <c r="AZ409" s="105"/>
      <c r="BA409" s="105"/>
      <c r="BB409" s="105"/>
      <c r="BC409" s="105"/>
      <c r="BD409" s="105"/>
      <c r="BE409" s="105"/>
      <c r="BF409" s="105"/>
      <c r="BG409" s="105"/>
      <c r="BH409" s="105"/>
      <c r="BI409" s="105"/>
      <c r="BJ409" s="105"/>
      <c r="BK409" s="105"/>
      <c r="BL409" s="105"/>
      <c r="BM409" s="105"/>
      <c r="BN409" s="105"/>
      <c r="BO409" s="105"/>
      <c r="BP409" s="105"/>
      <c r="BQ409" s="105"/>
      <c r="BR409" s="105"/>
      <c r="BS409" s="105"/>
      <c r="BT409" s="105"/>
      <c r="BU409" s="105"/>
      <c r="BV409" s="105"/>
      <c r="BW409" s="105"/>
      <c r="BX409" s="105"/>
      <c r="BY409" s="105"/>
      <c r="BZ409" s="105"/>
      <c r="CA409" s="105"/>
      <c r="CB409" s="105"/>
      <c r="CC409" s="105"/>
      <c r="CD409" s="105"/>
      <c r="CE409" s="105"/>
      <c r="CF409" s="105"/>
      <c r="CG409" s="105"/>
      <c r="CH409" s="105"/>
      <c r="CI409" s="105"/>
      <c r="CJ409" s="105"/>
      <c r="CK409" s="105"/>
      <c r="CL409" s="105"/>
      <c r="CM409" s="105"/>
      <c r="CN409" s="105"/>
      <c r="CO409" s="105"/>
      <c r="CP409" s="105"/>
      <c r="CQ409" s="105"/>
      <c r="CR409" s="105"/>
      <c r="CS409" s="105"/>
      <c r="CT409" s="105"/>
      <c r="CU409" s="105"/>
      <c r="CV409" s="105"/>
      <c r="CW409" s="105"/>
      <c r="CX409" s="105"/>
      <c r="CY409" s="105"/>
      <c r="CZ409" s="105"/>
      <c r="DA409" s="105"/>
      <c r="DB409" s="105"/>
      <c r="DC409" s="105"/>
      <c r="DD409" s="105"/>
      <c r="DE409" s="105"/>
      <c r="DF409" s="105"/>
      <c r="DG409" s="105"/>
      <c r="DH409" s="105"/>
      <c r="DI409" s="105"/>
      <c r="DJ409" s="105"/>
      <c r="DK409" s="105"/>
      <c r="DL409" s="105"/>
      <c r="DM409" s="105"/>
      <c r="DN409" s="105"/>
      <c r="DO409" s="105"/>
      <c r="DP409" s="105"/>
      <c r="DQ409" s="105"/>
      <c r="DR409" s="105"/>
      <c r="DS409" s="105"/>
      <c r="DT409" s="105"/>
      <c r="DU409" s="105"/>
      <c r="DV409" s="105"/>
      <c r="DW409" s="105"/>
      <c r="DX409" s="105"/>
      <c r="DY409" s="105"/>
      <c r="DZ409" s="105"/>
      <c r="EA409" s="105"/>
      <c r="EB409" s="105"/>
      <c r="EC409" s="105"/>
      <c r="ED409" s="105"/>
      <c r="EE409" s="105"/>
      <c r="EF409" s="105"/>
      <c r="EG409" s="105"/>
      <c r="EH409" s="105"/>
      <c r="EI409" s="105"/>
      <c r="EJ409" s="105"/>
      <c r="EK409" s="105"/>
      <c r="EL409" s="105"/>
      <c r="EM409" s="105"/>
      <c r="EN409" s="105"/>
      <c r="EO409" s="105"/>
      <c r="EP409" s="105"/>
      <c r="EQ409" s="105"/>
      <c r="ER409" s="105"/>
      <c r="ES409" s="105"/>
      <c r="ET409" s="105"/>
      <c r="EU409" s="105"/>
      <c r="EV409" s="105"/>
      <c r="EW409" s="105"/>
      <c r="EX409" s="105"/>
      <c r="EY409" s="105"/>
      <c r="EZ409" s="105"/>
      <c r="FA409" s="105"/>
      <c r="FB409" s="105"/>
      <c r="FC409" s="105"/>
      <c r="FD409" s="105"/>
      <c r="FE409" s="105"/>
      <c r="FF409" s="105"/>
      <c r="FG409" s="105"/>
      <c r="FH409" s="105"/>
      <c r="FI409" s="105"/>
      <c r="FJ409" s="105"/>
      <c r="FK409" s="105"/>
      <c r="FL409" s="105"/>
    </row>
    <row r="410" spans="11:168">
      <c r="K410" s="105"/>
      <c r="L410" s="105"/>
      <c r="M410" s="105"/>
      <c r="N410" s="105"/>
      <c r="O410" s="105"/>
      <c r="P410" s="105"/>
      <c r="Q410" s="105"/>
      <c r="R410" s="105"/>
      <c r="S410" s="105"/>
      <c r="T410" s="105"/>
      <c r="U410" s="105"/>
      <c r="V410" s="105"/>
      <c r="W410" s="105"/>
      <c r="X410" s="105"/>
      <c r="Y410" s="105"/>
      <c r="Z410" s="105"/>
      <c r="AA410" s="105"/>
      <c r="AB410" s="105"/>
      <c r="AC410" s="105"/>
      <c r="AD410" s="105"/>
      <c r="AE410" s="105"/>
      <c r="AF410" s="105"/>
      <c r="AG410" s="105"/>
      <c r="AH410" s="105"/>
      <c r="AI410" s="105"/>
      <c r="AJ410" s="105"/>
      <c r="AK410" s="105"/>
      <c r="AL410" s="105"/>
      <c r="AM410" s="105"/>
      <c r="AN410" s="105"/>
      <c r="AO410" s="105"/>
      <c r="AP410" s="105"/>
      <c r="AQ410" s="105"/>
      <c r="AR410" s="105"/>
      <c r="AS410" s="105"/>
      <c r="AT410" s="105"/>
      <c r="AU410" s="105"/>
      <c r="AV410" s="105"/>
      <c r="AW410" s="105"/>
      <c r="AX410" s="105"/>
      <c r="AY410" s="105"/>
      <c r="AZ410" s="105"/>
      <c r="BA410" s="105"/>
      <c r="BB410" s="105"/>
      <c r="BC410" s="105"/>
      <c r="BD410" s="105"/>
      <c r="BE410" s="105"/>
      <c r="BF410" s="105"/>
      <c r="BG410" s="105"/>
      <c r="BH410" s="105"/>
      <c r="BI410" s="105"/>
      <c r="BJ410" s="105"/>
      <c r="BK410" s="105"/>
      <c r="BL410" s="105"/>
      <c r="BM410" s="105"/>
      <c r="BN410" s="105"/>
      <c r="BO410" s="105"/>
      <c r="BP410" s="105"/>
      <c r="BQ410" s="105"/>
      <c r="BR410" s="105"/>
      <c r="BS410" s="105"/>
      <c r="BT410" s="105"/>
      <c r="BU410" s="105"/>
      <c r="BV410" s="105"/>
      <c r="BW410" s="105"/>
      <c r="BX410" s="105"/>
      <c r="BY410" s="105"/>
      <c r="BZ410" s="105"/>
      <c r="CA410" s="105"/>
      <c r="CB410" s="105"/>
      <c r="CC410" s="105"/>
      <c r="CD410" s="105"/>
      <c r="CE410" s="105"/>
      <c r="CF410" s="105"/>
      <c r="CG410" s="105"/>
      <c r="CH410" s="105"/>
      <c r="CI410" s="105"/>
      <c r="CJ410" s="105"/>
      <c r="CK410" s="105"/>
      <c r="CL410" s="105"/>
      <c r="CM410" s="105"/>
      <c r="CN410" s="105"/>
      <c r="CO410" s="105"/>
      <c r="CP410" s="105"/>
      <c r="CQ410" s="105"/>
      <c r="CR410" s="105"/>
      <c r="CS410" s="105"/>
      <c r="CT410" s="105"/>
      <c r="CU410" s="105"/>
      <c r="CV410" s="105"/>
      <c r="CW410" s="105"/>
      <c r="CX410" s="105"/>
      <c r="CY410" s="105"/>
      <c r="CZ410" s="105"/>
      <c r="DA410" s="105"/>
      <c r="DB410" s="105"/>
      <c r="DC410" s="105"/>
      <c r="DD410" s="105"/>
      <c r="DE410" s="105"/>
      <c r="DF410" s="105"/>
      <c r="DG410" s="105"/>
      <c r="DH410" s="105"/>
      <c r="DI410" s="105"/>
      <c r="DJ410" s="105"/>
      <c r="DK410" s="105"/>
      <c r="DL410" s="105"/>
      <c r="DM410" s="105"/>
      <c r="DN410" s="105"/>
      <c r="DO410" s="105"/>
      <c r="DP410" s="105"/>
      <c r="DQ410" s="105"/>
      <c r="DR410" s="105"/>
      <c r="DS410" s="105"/>
      <c r="DT410" s="105"/>
      <c r="DU410" s="105"/>
      <c r="DV410" s="105"/>
      <c r="DW410" s="105"/>
      <c r="DX410" s="105"/>
      <c r="DY410" s="105"/>
      <c r="DZ410" s="105"/>
      <c r="EA410" s="105"/>
      <c r="EB410" s="105"/>
      <c r="EC410" s="105"/>
      <c r="ED410" s="105"/>
      <c r="EE410" s="105"/>
      <c r="EF410" s="105"/>
      <c r="EG410" s="105"/>
      <c r="EH410" s="105"/>
      <c r="EI410" s="105"/>
      <c r="EJ410" s="105"/>
      <c r="EK410" s="105"/>
      <c r="EL410" s="105"/>
      <c r="EM410" s="105"/>
      <c r="EN410" s="105"/>
      <c r="EO410" s="105"/>
      <c r="EP410" s="105"/>
      <c r="EQ410" s="105"/>
      <c r="ER410" s="105"/>
      <c r="ES410" s="105"/>
      <c r="ET410" s="105"/>
      <c r="EU410" s="105"/>
      <c r="EV410" s="105"/>
      <c r="EW410" s="105"/>
      <c r="EX410" s="105"/>
      <c r="EY410" s="105"/>
      <c r="EZ410" s="105"/>
      <c r="FA410" s="105"/>
      <c r="FB410" s="105"/>
      <c r="FC410" s="105"/>
      <c r="FD410" s="105"/>
      <c r="FE410" s="105"/>
      <c r="FF410" s="105"/>
      <c r="FG410" s="105"/>
      <c r="FH410" s="105"/>
      <c r="FI410" s="105"/>
      <c r="FJ410" s="105"/>
      <c r="FK410" s="105"/>
      <c r="FL410" s="105"/>
    </row>
    <row r="411" spans="11:168">
      <c r="K411" s="105"/>
      <c r="L411" s="105"/>
      <c r="M411" s="105"/>
      <c r="N411" s="105"/>
      <c r="O411" s="105"/>
      <c r="P411" s="105"/>
      <c r="Q411" s="105"/>
      <c r="R411" s="105"/>
      <c r="S411" s="105"/>
      <c r="T411" s="105"/>
      <c r="U411" s="105"/>
      <c r="V411" s="105"/>
      <c r="W411" s="105"/>
      <c r="X411" s="105"/>
      <c r="Y411" s="105"/>
      <c r="Z411" s="105"/>
      <c r="AA411" s="105"/>
      <c r="AB411" s="105"/>
      <c r="AC411" s="105"/>
      <c r="AD411" s="105"/>
      <c r="AE411" s="105"/>
      <c r="AF411" s="105"/>
      <c r="AG411" s="105"/>
      <c r="AH411" s="105"/>
      <c r="AI411" s="105"/>
      <c r="AJ411" s="105"/>
      <c r="AK411" s="105"/>
      <c r="AL411" s="105"/>
      <c r="AM411" s="105"/>
      <c r="AN411" s="105"/>
      <c r="AO411" s="105"/>
      <c r="AP411" s="105"/>
      <c r="AQ411" s="105"/>
      <c r="AR411" s="105"/>
      <c r="AS411" s="105"/>
      <c r="AT411" s="105"/>
      <c r="AU411" s="105"/>
      <c r="AV411" s="105"/>
      <c r="AW411" s="105"/>
      <c r="AX411" s="105"/>
      <c r="AY411" s="105"/>
      <c r="AZ411" s="105"/>
      <c r="BA411" s="105"/>
      <c r="BB411" s="105"/>
      <c r="BC411" s="105"/>
      <c r="BD411" s="105"/>
      <c r="BE411" s="105"/>
      <c r="BF411" s="105"/>
      <c r="BG411" s="105"/>
      <c r="BH411" s="105"/>
      <c r="BI411" s="105"/>
      <c r="BJ411" s="105"/>
      <c r="BK411" s="105"/>
      <c r="BL411" s="105"/>
      <c r="BM411" s="105"/>
      <c r="BN411" s="105"/>
      <c r="BO411" s="105"/>
      <c r="BP411" s="105"/>
      <c r="BQ411" s="105"/>
      <c r="BR411" s="105"/>
      <c r="BS411" s="105"/>
      <c r="BT411" s="105"/>
      <c r="BU411" s="105"/>
      <c r="BV411" s="105"/>
      <c r="BW411" s="105"/>
      <c r="BX411" s="105"/>
      <c r="BY411" s="105"/>
      <c r="BZ411" s="105"/>
      <c r="CA411" s="105"/>
      <c r="CB411" s="105"/>
      <c r="CC411" s="105"/>
      <c r="CD411" s="105"/>
      <c r="CE411" s="105"/>
      <c r="CF411" s="105"/>
      <c r="CG411" s="105"/>
      <c r="CH411" s="105"/>
      <c r="CI411" s="105"/>
      <c r="CJ411" s="105"/>
      <c r="CK411" s="105"/>
      <c r="CL411" s="105"/>
      <c r="CM411" s="105"/>
      <c r="CN411" s="105"/>
      <c r="CO411" s="105"/>
      <c r="CP411" s="105"/>
      <c r="CQ411" s="105"/>
      <c r="CR411" s="105"/>
      <c r="CS411" s="105"/>
      <c r="CT411" s="105"/>
      <c r="CU411" s="105"/>
      <c r="CV411" s="105"/>
      <c r="CW411" s="105"/>
      <c r="CX411" s="105"/>
      <c r="CY411" s="105"/>
      <c r="CZ411" s="105"/>
      <c r="DA411" s="105"/>
      <c r="DB411" s="105"/>
      <c r="DC411" s="105"/>
      <c r="DD411" s="105"/>
      <c r="DE411" s="105"/>
      <c r="DF411" s="105"/>
      <c r="DG411" s="105"/>
      <c r="DH411" s="105"/>
      <c r="DI411" s="105"/>
      <c r="DJ411" s="105"/>
      <c r="DK411" s="105"/>
      <c r="DL411" s="105"/>
      <c r="DM411" s="105"/>
      <c r="DN411" s="105"/>
      <c r="DO411" s="105"/>
      <c r="DP411" s="105"/>
      <c r="DQ411" s="105"/>
      <c r="DR411" s="105"/>
      <c r="DS411" s="105"/>
      <c r="DT411" s="105"/>
      <c r="DU411" s="105"/>
      <c r="DV411" s="105"/>
      <c r="DW411" s="105"/>
      <c r="DX411" s="105"/>
      <c r="DY411" s="105"/>
      <c r="DZ411" s="105"/>
      <c r="EA411" s="105"/>
      <c r="EB411" s="105"/>
      <c r="EC411" s="105"/>
      <c r="ED411" s="105"/>
      <c r="EE411" s="105"/>
      <c r="EF411" s="105"/>
      <c r="EG411" s="105"/>
      <c r="EH411" s="105"/>
      <c r="EI411" s="105"/>
      <c r="EJ411" s="105"/>
      <c r="EK411" s="105"/>
      <c r="EL411" s="105"/>
      <c r="EM411" s="105"/>
      <c r="EN411" s="105"/>
      <c r="EO411" s="105"/>
      <c r="EP411" s="105"/>
      <c r="EQ411" s="105"/>
      <c r="ER411" s="105"/>
      <c r="ES411" s="105"/>
      <c r="ET411" s="105"/>
      <c r="EU411" s="105"/>
      <c r="EV411" s="105"/>
      <c r="EW411" s="105"/>
      <c r="EX411" s="105"/>
      <c r="EY411" s="105"/>
      <c r="EZ411" s="105"/>
      <c r="FA411" s="105"/>
      <c r="FB411" s="105"/>
      <c r="FC411" s="105"/>
      <c r="FD411" s="105"/>
      <c r="FE411" s="105"/>
      <c r="FF411" s="105"/>
      <c r="FG411" s="105"/>
      <c r="FH411" s="105"/>
      <c r="FI411" s="105"/>
      <c r="FJ411" s="105"/>
      <c r="FK411" s="105"/>
      <c r="FL411" s="105"/>
    </row>
    <row r="412" spans="11:168">
      <c r="K412" s="105"/>
      <c r="L412" s="105"/>
      <c r="M412" s="105"/>
      <c r="N412" s="105"/>
      <c r="O412" s="105"/>
      <c r="P412" s="105"/>
      <c r="Q412" s="105"/>
      <c r="R412" s="105"/>
      <c r="S412" s="105"/>
      <c r="T412" s="105"/>
      <c r="U412" s="105"/>
      <c r="V412" s="105"/>
      <c r="W412" s="105"/>
      <c r="X412" s="105"/>
      <c r="Y412" s="105"/>
      <c r="Z412" s="105"/>
      <c r="AA412" s="105"/>
      <c r="AB412" s="105"/>
      <c r="AC412" s="105"/>
      <c r="AD412" s="105"/>
      <c r="AE412" s="105"/>
      <c r="AF412" s="105"/>
      <c r="AG412" s="105"/>
      <c r="AH412" s="105"/>
      <c r="AI412" s="105"/>
      <c r="AJ412" s="105"/>
      <c r="AK412" s="105"/>
      <c r="AL412" s="105"/>
      <c r="AM412" s="105"/>
      <c r="AN412" s="105"/>
      <c r="AO412" s="105"/>
      <c r="AP412" s="105"/>
      <c r="AQ412" s="105"/>
      <c r="AR412" s="105"/>
      <c r="AS412" s="105"/>
      <c r="AT412" s="105"/>
      <c r="AU412" s="105"/>
      <c r="AV412" s="105"/>
      <c r="AW412" s="105"/>
      <c r="AX412" s="105"/>
      <c r="AY412" s="105"/>
      <c r="AZ412" s="105"/>
      <c r="BA412" s="105"/>
      <c r="BB412" s="105"/>
      <c r="BC412" s="105"/>
      <c r="BD412" s="105"/>
      <c r="BE412" s="105"/>
      <c r="BF412" s="105"/>
      <c r="BG412" s="105"/>
      <c r="BH412" s="105"/>
      <c r="BI412" s="105"/>
      <c r="BJ412" s="105"/>
      <c r="BK412" s="105"/>
      <c r="BL412" s="105"/>
      <c r="BM412" s="105"/>
      <c r="BN412" s="105"/>
      <c r="BO412" s="105"/>
      <c r="BP412" s="105"/>
      <c r="BQ412" s="105"/>
      <c r="BR412" s="105"/>
      <c r="BS412" s="105"/>
      <c r="BT412" s="105"/>
      <c r="BU412" s="105"/>
      <c r="BV412" s="105"/>
      <c r="BW412" s="105"/>
      <c r="BX412" s="105"/>
      <c r="BY412" s="105"/>
      <c r="BZ412" s="105"/>
      <c r="CA412" s="105"/>
      <c r="CB412" s="105"/>
      <c r="CC412" s="105"/>
      <c r="CD412" s="105"/>
      <c r="CE412" s="105"/>
      <c r="CF412" s="105"/>
      <c r="CG412" s="105"/>
      <c r="CH412" s="105"/>
      <c r="CI412" s="105"/>
      <c r="CJ412" s="105"/>
      <c r="CK412" s="105"/>
      <c r="CL412" s="105"/>
      <c r="CM412" s="105"/>
      <c r="CN412" s="105"/>
      <c r="CO412" s="105"/>
      <c r="CP412" s="105"/>
      <c r="CQ412" s="105"/>
      <c r="CR412" s="105"/>
      <c r="CS412" s="105"/>
      <c r="CT412" s="105"/>
      <c r="CU412" s="105"/>
      <c r="CV412" s="105"/>
      <c r="CW412" s="105"/>
      <c r="CX412" s="105"/>
      <c r="CY412" s="105"/>
      <c r="CZ412" s="105"/>
      <c r="DA412" s="105"/>
      <c r="DB412" s="105"/>
      <c r="DC412" s="105"/>
      <c r="DD412" s="105"/>
      <c r="DE412" s="105"/>
      <c r="DF412" s="105"/>
      <c r="DG412" s="105"/>
      <c r="DH412" s="105"/>
      <c r="DI412" s="105"/>
      <c r="DJ412" s="105"/>
      <c r="DK412" s="105"/>
      <c r="DL412" s="105"/>
      <c r="DM412" s="105"/>
      <c r="DN412" s="105"/>
      <c r="DO412" s="105"/>
      <c r="DP412" s="105"/>
      <c r="DQ412" s="105"/>
      <c r="DR412" s="105"/>
      <c r="DS412" s="105"/>
      <c r="DT412" s="105"/>
      <c r="DU412" s="105"/>
      <c r="DV412" s="105"/>
      <c r="DW412" s="105"/>
      <c r="DX412" s="105"/>
      <c r="DY412" s="105"/>
      <c r="DZ412" s="105"/>
      <c r="EA412" s="105"/>
      <c r="EB412" s="105"/>
      <c r="EC412" s="105"/>
      <c r="ED412" s="105"/>
      <c r="EE412" s="105"/>
      <c r="EF412" s="105"/>
      <c r="EG412" s="105"/>
      <c r="EH412" s="105"/>
      <c r="EI412" s="105"/>
      <c r="EJ412" s="105"/>
      <c r="EK412" s="105"/>
      <c r="EL412" s="105"/>
      <c r="EM412" s="105"/>
      <c r="EN412" s="105"/>
      <c r="EO412" s="105"/>
      <c r="EP412" s="105"/>
      <c r="EQ412" s="105"/>
      <c r="ER412" s="105"/>
      <c r="ES412" s="105"/>
      <c r="ET412" s="105"/>
      <c r="EU412" s="105"/>
      <c r="EV412" s="105"/>
      <c r="EW412" s="105"/>
      <c r="EX412" s="105"/>
      <c r="EY412" s="105"/>
      <c r="EZ412" s="105"/>
      <c r="FA412" s="105"/>
      <c r="FB412" s="105"/>
      <c r="FC412" s="105"/>
      <c r="FD412" s="105"/>
      <c r="FE412" s="105"/>
      <c r="FF412" s="105"/>
      <c r="FG412" s="105"/>
      <c r="FH412" s="105"/>
      <c r="FI412" s="105"/>
      <c r="FJ412" s="105"/>
      <c r="FK412" s="105"/>
      <c r="FL412" s="105"/>
    </row>
    <row r="413" spans="11:168">
      <c r="K413" s="105"/>
      <c r="L413" s="105"/>
      <c r="M413" s="105"/>
      <c r="N413" s="105"/>
      <c r="O413" s="105"/>
      <c r="P413" s="105"/>
      <c r="Q413" s="105"/>
      <c r="R413" s="105"/>
      <c r="S413" s="105"/>
      <c r="T413" s="105"/>
      <c r="U413" s="105"/>
      <c r="V413" s="105"/>
      <c r="W413" s="105"/>
      <c r="X413" s="105"/>
      <c r="Y413" s="105"/>
      <c r="Z413" s="105"/>
      <c r="AA413" s="105"/>
      <c r="AB413" s="105"/>
      <c r="AC413" s="105"/>
      <c r="AD413" s="105"/>
      <c r="AE413" s="105"/>
      <c r="AF413" s="105"/>
      <c r="AG413" s="105"/>
      <c r="AH413" s="105"/>
      <c r="AI413" s="105"/>
      <c r="AJ413" s="105"/>
      <c r="AK413" s="105"/>
      <c r="AL413" s="105"/>
      <c r="AM413" s="105"/>
      <c r="AN413" s="105"/>
      <c r="AO413" s="105"/>
      <c r="AP413" s="105"/>
      <c r="AQ413" s="105"/>
      <c r="AR413" s="105"/>
      <c r="AS413" s="105"/>
      <c r="AT413" s="105"/>
      <c r="AU413" s="105"/>
      <c r="AV413" s="105"/>
      <c r="AW413" s="105"/>
      <c r="AX413" s="105"/>
      <c r="AY413" s="105"/>
      <c r="AZ413" s="105"/>
      <c r="BA413" s="105"/>
      <c r="BB413" s="105"/>
      <c r="BC413" s="105"/>
      <c r="BD413" s="105"/>
      <c r="BE413" s="105"/>
      <c r="BF413" s="105"/>
      <c r="BG413" s="105"/>
      <c r="BH413" s="105"/>
      <c r="BI413" s="105"/>
      <c r="BJ413" s="105"/>
      <c r="BK413" s="105"/>
      <c r="BL413" s="105"/>
      <c r="BM413" s="105"/>
      <c r="BN413" s="105"/>
      <c r="BO413" s="105"/>
      <c r="BP413" s="105"/>
      <c r="BQ413" s="105"/>
      <c r="BR413" s="105"/>
      <c r="BS413" s="105"/>
      <c r="BT413" s="105"/>
      <c r="BU413" s="105"/>
      <c r="BV413" s="105"/>
      <c r="BW413" s="105"/>
      <c r="BX413" s="105"/>
      <c r="BY413" s="105"/>
      <c r="BZ413" s="105"/>
      <c r="CA413" s="105"/>
      <c r="CB413" s="105"/>
      <c r="CC413" s="105"/>
      <c r="CD413" s="105"/>
      <c r="CE413" s="105"/>
      <c r="CF413" s="105"/>
      <c r="CG413" s="105"/>
      <c r="CH413" s="105"/>
      <c r="CI413" s="105"/>
      <c r="CJ413" s="105"/>
      <c r="CK413" s="105"/>
      <c r="CL413" s="105"/>
      <c r="CM413" s="105"/>
      <c r="CN413" s="105"/>
      <c r="CO413" s="105"/>
      <c r="CP413" s="105"/>
      <c r="CQ413" s="105"/>
      <c r="CR413" s="105"/>
      <c r="CS413" s="105"/>
      <c r="CT413" s="105"/>
      <c r="CU413" s="105"/>
      <c r="CV413" s="105"/>
      <c r="CW413" s="105"/>
      <c r="CX413" s="105"/>
      <c r="CY413" s="105"/>
      <c r="CZ413" s="105"/>
      <c r="DA413" s="105"/>
      <c r="DB413" s="105"/>
      <c r="DC413" s="105"/>
      <c r="DD413" s="105"/>
      <c r="DE413" s="105"/>
      <c r="DF413" s="105"/>
      <c r="DG413" s="105"/>
      <c r="DH413" s="105"/>
      <c r="DI413" s="105"/>
      <c r="DJ413" s="105"/>
      <c r="DK413" s="105"/>
      <c r="DL413" s="105"/>
      <c r="DM413" s="105"/>
      <c r="DN413" s="105"/>
      <c r="DO413" s="105"/>
      <c r="DP413" s="105"/>
      <c r="DQ413" s="105"/>
      <c r="DR413" s="105"/>
      <c r="DS413" s="105"/>
      <c r="DT413" s="105"/>
      <c r="DU413" s="105"/>
      <c r="DV413" s="105"/>
      <c r="DW413" s="105"/>
      <c r="DX413" s="105"/>
      <c r="DY413" s="105"/>
      <c r="DZ413" s="105"/>
      <c r="EA413" s="105"/>
      <c r="EB413" s="105"/>
      <c r="EC413" s="105"/>
      <c r="ED413" s="105"/>
      <c r="EE413" s="105"/>
      <c r="EF413" s="105"/>
      <c r="EG413" s="105"/>
      <c r="EH413" s="105"/>
      <c r="EI413" s="105"/>
      <c r="EJ413" s="105"/>
      <c r="EK413" s="105"/>
      <c r="EL413" s="105"/>
      <c r="EM413" s="105"/>
      <c r="EN413" s="105"/>
      <c r="EO413" s="105"/>
      <c r="EP413" s="105"/>
      <c r="EQ413" s="105"/>
      <c r="ER413" s="105"/>
      <c r="ES413" s="105"/>
      <c r="ET413" s="105"/>
      <c r="EU413" s="105"/>
      <c r="EV413" s="105"/>
      <c r="EW413" s="105"/>
      <c r="EX413" s="105"/>
      <c r="EY413" s="105"/>
      <c r="EZ413" s="105"/>
      <c r="FA413" s="105"/>
      <c r="FB413" s="105"/>
      <c r="FC413" s="105"/>
      <c r="FD413" s="105"/>
      <c r="FE413" s="105"/>
      <c r="FF413" s="105"/>
      <c r="FG413" s="105"/>
      <c r="FH413" s="105"/>
      <c r="FI413" s="105"/>
      <c r="FJ413" s="105"/>
      <c r="FK413" s="105"/>
      <c r="FL413" s="105"/>
    </row>
    <row r="414" spans="11:168">
      <c r="K414" s="105"/>
      <c r="L414" s="105"/>
      <c r="M414" s="105"/>
      <c r="N414" s="105"/>
      <c r="O414" s="105"/>
      <c r="P414" s="105"/>
      <c r="Q414" s="105"/>
      <c r="R414" s="105"/>
      <c r="S414" s="105"/>
      <c r="T414" s="105"/>
      <c r="U414" s="105"/>
      <c r="V414" s="105"/>
      <c r="W414" s="105"/>
      <c r="X414" s="105"/>
      <c r="Y414" s="105"/>
      <c r="Z414" s="105"/>
      <c r="AA414" s="105"/>
      <c r="AB414" s="105"/>
      <c r="AC414" s="105"/>
      <c r="AD414" s="105"/>
      <c r="AE414" s="105"/>
      <c r="AF414" s="105"/>
      <c r="AG414" s="105"/>
      <c r="AH414" s="105"/>
      <c r="AI414" s="105"/>
      <c r="AJ414" s="105"/>
      <c r="AK414" s="105"/>
      <c r="AL414" s="105"/>
      <c r="AM414" s="105"/>
      <c r="AN414" s="105"/>
      <c r="AO414" s="105"/>
      <c r="AP414" s="105"/>
      <c r="AQ414" s="105"/>
      <c r="AR414" s="105"/>
      <c r="AS414" s="105"/>
      <c r="AT414" s="105"/>
      <c r="AU414" s="105"/>
      <c r="AV414" s="105"/>
      <c r="AW414" s="105"/>
      <c r="AX414" s="105"/>
      <c r="AY414" s="105"/>
      <c r="AZ414" s="105"/>
      <c r="BA414" s="105"/>
      <c r="BB414" s="105"/>
      <c r="BC414" s="105"/>
      <c r="BD414" s="105"/>
      <c r="BE414" s="105"/>
      <c r="BF414" s="105"/>
      <c r="BG414" s="105"/>
      <c r="BH414" s="105"/>
      <c r="BI414" s="105"/>
      <c r="BJ414" s="105"/>
      <c r="BK414" s="105"/>
      <c r="BL414" s="105"/>
      <c r="BM414" s="105"/>
      <c r="BN414" s="105"/>
      <c r="BO414" s="105"/>
      <c r="BP414" s="105"/>
      <c r="BQ414" s="105"/>
      <c r="BR414" s="105"/>
      <c r="BS414" s="105"/>
      <c r="BT414" s="105"/>
      <c r="BU414" s="105"/>
      <c r="BV414" s="105"/>
      <c r="BW414" s="105"/>
      <c r="BX414" s="105"/>
      <c r="BY414" s="105"/>
      <c r="BZ414" s="105"/>
      <c r="CA414" s="105"/>
      <c r="CB414" s="105"/>
      <c r="CC414" s="105"/>
      <c r="CD414" s="105"/>
      <c r="CE414" s="105"/>
      <c r="CF414" s="105"/>
      <c r="CG414" s="105"/>
      <c r="CH414" s="105"/>
      <c r="CI414" s="105"/>
      <c r="CJ414" s="105"/>
      <c r="CK414" s="105"/>
      <c r="CL414" s="105"/>
      <c r="CM414" s="105"/>
      <c r="CN414" s="105"/>
      <c r="CO414" s="105"/>
      <c r="CP414" s="105"/>
      <c r="CQ414" s="105"/>
      <c r="CR414" s="105"/>
      <c r="CS414" s="105"/>
      <c r="CT414" s="105"/>
      <c r="CU414" s="105"/>
      <c r="CV414" s="105"/>
      <c r="CW414" s="105"/>
      <c r="CX414" s="105"/>
      <c r="CY414" s="105"/>
      <c r="CZ414" s="105"/>
      <c r="DA414" s="105"/>
      <c r="DB414" s="105"/>
      <c r="DC414" s="105"/>
      <c r="DD414" s="105"/>
      <c r="DE414" s="105"/>
      <c r="DF414" s="105"/>
      <c r="DG414" s="105"/>
      <c r="DH414" s="105"/>
      <c r="DI414" s="105"/>
      <c r="DJ414" s="105"/>
      <c r="DK414" s="105"/>
      <c r="DL414" s="105"/>
      <c r="DM414" s="105"/>
      <c r="DN414" s="105"/>
      <c r="DO414" s="105"/>
      <c r="DP414" s="105"/>
      <c r="DQ414" s="105"/>
      <c r="DR414" s="105"/>
      <c r="DS414" s="105"/>
      <c r="DT414" s="105"/>
      <c r="DU414" s="105"/>
      <c r="DV414" s="105"/>
      <c r="DW414" s="105"/>
      <c r="DX414" s="105"/>
      <c r="DY414" s="105"/>
      <c r="DZ414" s="105"/>
      <c r="EA414" s="105"/>
      <c r="EB414" s="105"/>
      <c r="EC414" s="105"/>
      <c r="ED414" s="105"/>
      <c r="EE414" s="105"/>
      <c r="EF414" s="105"/>
      <c r="EG414" s="105"/>
      <c r="EH414" s="105"/>
      <c r="EI414" s="105"/>
      <c r="EJ414" s="105"/>
      <c r="EK414" s="105"/>
      <c r="EL414" s="105"/>
      <c r="EM414" s="105"/>
      <c r="EN414" s="105"/>
      <c r="EO414" s="105"/>
      <c r="EP414" s="105"/>
      <c r="EQ414" s="105"/>
      <c r="ER414" s="105"/>
      <c r="ES414" s="105"/>
      <c r="ET414" s="105"/>
      <c r="EU414" s="105"/>
      <c r="EV414" s="105"/>
      <c r="EW414" s="105"/>
      <c r="EX414" s="105"/>
      <c r="EY414" s="105"/>
      <c r="EZ414" s="105"/>
      <c r="FA414" s="105"/>
      <c r="FB414" s="105"/>
      <c r="FC414" s="105"/>
      <c r="FD414" s="105"/>
      <c r="FE414" s="105"/>
      <c r="FF414" s="105"/>
      <c r="FG414" s="105"/>
      <c r="FH414" s="105"/>
      <c r="FI414" s="105"/>
      <c r="FJ414" s="105"/>
      <c r="FK414" s="105"/>
      <c r="FL414" s="105"/>
    </row>
    <row r="415" spans="11:168">
      <c r="K415" s="105"/>
      <c r="L415" s="105"/>
      <c r="M415" s="105"/>
      <c r="N415" s="105"/>
      <c r="O415" s="105"/>
      <c r="P415" s="105"/>
      <c r="Q415" s="105"/>
      <c r="R415" s="105"/>
      <c r="S415" s="105"/>
      <c r="T415" s="105"/>
      <c r="U415" s="105"/>
      <c r="V415" s="105"/>
      <c r="W415" s="105"/>
      <c r="X415" s="105"/>
      <c r="Y415" s="105"/>
      <c r="Z415" s="105"/>
      <c r="AA415" s="105"/>
      <c r="AB415" s="105"/>
      <c r="AC415" s="105"/>
      <c r="AD415" s="105"/>
      <c r="AE415" s="105"/>
      <c r="AF415" s="105"/>
      <c r="AG415" s="105"/>
      <c r="AH415" s="105"/>
      <c r="AI415" s="105"/>
      <c r="AJ415" s="105"/>
      <c r="AK415" s="105"/>
      <c r="AL415" s="105"/>
      <c r="AM415" s="105"/>
      <c r="AN415" s="105"/>
      <c r="AO415" s="105"/>
      <c r="AP415" s="105"/>
      <c r="AQ415" s="105"/>
      <c r="AR415" s="105"/>
      <c r="AS415" s="105"/>
      <c r="AT415" s="105"/>
      <c r="AU415" s="105"/>
      <c r="AV415" s="105"/>
      <c r="AW415" s="105"/>
      <c r="AX415" s="105"/>
      <c r="AY415" s="105"/>
      <c r="AZ415" s="105"/>
      <c r="BA415" s="105"/>
      <c r="BB415" s="105"/>
      <c r="BC415" s="105"/>
      <c r="BD415" s="105"/>
      <c r="BE415" s="105"/>
      <c r="BF415" s="105"/>
      <c r="BG415" s="105"/>
      <c r="BH415" s="105"/>
      <c r="BI415" s="105"/>
      <c r="BJ415" s="105"/>
      <c r="BK415" s="105"/>
      <c r="BL415" s="105"/>
      <c r="BM415" s="105"/>
      <c r="BN415" s="105"/>
      <c r="BO415" s="105"/>
      <c r="BP415" s="105"/>
      <c r="BQ415" s="105"/>
      <c r="BR415" s="105"/>
      <c r="BS415" s="105"/>
      <c r="BT415" s="105"/>
      <c r="BU415" s="105"/>
      <c r="BV415" s="105"/>
      <c r="BW415" s="105"/>
      <c r="BX415" s="105"/>
      <c r="BY415" s="105"/>
      <c r="BZ415" s="105"/>
      <c r="CA415" s="105"/>
      <c r="CB415" s="105"/>
      <c r="CC415" s="105"/>
      <c r="CD415" s="105"/>
      <c r="CE415" s="105"/>
      <c r="CF415" s="105"/>
      <c r="CG415" s="105"/>
      <c r="CH415" s="105"/>
      <c r="CI415" s="105"/>
      <c r="CJ415" s="105"/>
      <c r="CK415" s="105"/>
      <c r="CL415" s="105"/>
      <c r="CM415" s="105"/>
      <c r="CN415" s="105"/>
      <c r="CO415" s="105"/>
      <c r="CP415" s="105"/>
      <c r="CQ415" s="105"/>
      <c r="CR415" s="105"/>
      <c r="CS415" s="105"/>
      <c r="CT415" s="105"/>
      <c r="CU415" s="105"/>
      <c r="CV415" s="105"/>
      <c r="CW415" s="105"/>
      <c r="CX415" s="105"/>
      <c r="CY415" s="105"/>
      <c r="CZ415" s="105"/>
      <c r="DA415" s="105"/>
      <c r="DB415" s="105"/>
      <c r="DC415" s="105"/>
      <c r="DD415" s="105"/>
      <c r="DE415" s="105"/>
      <c r="DF415" s="105"/>
      <c r="DG415" s="105"/>
      <c r="DH415" s="105"/>
      <c r="DI415" s="105"/>
      <c r="DJ415" s="105"/>
      <c r="DK415" s="105"/>
      <c r="DL415" s="105"/>
      <c r="DM415" s="105"/>
      <c r="DN415" s="105"/>
      <c r="DO415" s="105"/>
      <c r="DP415" s="105"/>
      <c r="DQ415" s="105"/>
      <c r="DR415" s="105"/>
      <c r="DS415" s="105"/>
      <c r="DT415" s="105"/>
      <c r="DU415" s="105"/>
      <c r="DV415" s="105"/>
      <c r="DW415" s="105"/>
      <c r="DX415" s="105"/>
      <c r="DY415" s="105"/>
      <c r="DZ415" s="105"/>
      <c r="EA415" s="105"/>
      <c r="EB415" s="105"/>
      <c r="EC415" s="105"/>
      <c r="ED415" s="105"/>
      <c r="EE415" s="105"/>
      <c r="EF415" s="105"/>
      <c r="EG415" s="105"/>
      <c r="EH415" s="105"/>
      <c r="EI415" s="105"/>
      <c r="EJ415" s="105"/>
      <c r="EK415" s="105"/>
      <c r="EL415" s="105"/>
      <c r="EM415" s="105"/>
      <c r="EN415" s="105"/>
      <c r="EO415" s="105"/>
      <c r="EP415" s="105"/>
      <c r="EQ415" s="105"/>
      <c r="ER415" s="105"/>
      <c r="ES415" s="105"/>
      <c r="ET415" s="105"/>
      <c r="EU415" s="105"/>
      <c r="EV415" s="105"/>
      <c r="EW415" s="105"/>
      <c r="EX415" s="105"/>
      <c r="EY415" s="105"/>
      <c r="EZ415" s="105"/>
      <c r="FA415" s="105"/>
      <c r="FB415" s="105"/>
      <c r="FC415" s="105"/>
      <c r="FD415" s="105"/>
      <c r="FE415" s="105"/>
      <c r="FF415" s="105"/>
      <c r="FG415" s="105"/>
      <c r="FH415" s="105"/>
      <c r="FI415" s="105"/>
      <c r="FJ415" s="105"/>
      <c r="FK415" s="105"/>
      <c r="FL415" s="105"/>
    </row>
    <row r="416" spans="11:168">
      <c r="K416" s="105"/>
      <c r="L416" s="105"/>
      <c r="M416" s="105"/>
      <c r="N416" s="105"/>
      <c r="O416" s="105"/>
      <c r="P416" s="105"/>
      <c r="Q416" s="105"/>
      <c r="R416" s="105"/>
      <c r="S416" s="105"/>
      <c r="T416" s="105"/>
      <c r="U416" s="105"/>
      <c r="V416" s="105"/>
      <c r="W416" s="105"/>
      <c r="X416" s="105"/>
      <c r="Y416" s="105"/>
      <c r="Z416" s="105"/>
      <c r="AA416" s="105"/>
      <c r="AB416" s="105"/>
      <c r="AC416" s="105"/>
      <c r="AD416" s="105"/>
      <c r="AE416" s="105"/>
      <c r="AF416" s="105"/>
      <c r="AG416" s="105"/>
      <c r="AH416" s="105"/>
      <c r="AI416" s="105"/>
      <c r="AJ416" s="105"/>
      <c r="AK416" s="105"/>
      <c r="AL416" s="105"/>
      <c r="AM416" s="105"/>
      <c r="AN416" s="105"/>
      <c r="AO416" s="105"/>
      <c r="AP416" s="105"/>
      <c r="AQ416" s="105"/>
      <c r="AR416" s="105"/>
      <c r="AS416" s="105"/>
      <c r="AT416" s="105"/>
      <c r="AU416" s="105"/>
      <c r="AV416" s="105"/>
      <c r="AW416" s="105"/>
      <c r="AX416" s="105"/>
      <c r="AY416" s="105"/>
      <c r="AZ416" s="105"/>
      <c r="BA416" s="105"/>
      <c r="BB416" s="105"/>
      <c r="BC416" s="105"/>
      <c r="BD416" s="105"/>
      <c r="BE416" s="105"/>
      <c r="BF416" s="105"/>
      <c r="BG416" s="105"/>
      <c r="BH416" s="105"/>
      <c r="BI416" s="105"/>
      <c r="BJ416" s="105"/>
      <c r="BK416" s="105"/>
      <c r="BL416" s="105"/>
      <c r="BM416" s="105"/>
      <c r="BN416" s="105"/>
      <c r="BO416" s="105"/>
      <c r="BP416" s="105"/>
      <c r="BQ416" s="105"/>
      <c r="BR416" s="105"/>
      <c r="BS416" s="105"/>
      <c r="BT416" s="105"/>
      <c r="BU416" s="105"/>
      <c r="BV416" s="105"/>
      <c r="BW416" s="105"/>
      <c r="BX416" s="105"/>
      <c r="BY416" s="105"/>
      <c r="BZ416" s="105"/>
      <c r="CA416" s="105"/>
      <c r="CB416" s="105"/>
      <c r="CC416" s="105"/>
      <c r="CD416" s="105"/>
      <c r="CE416" s="105"/>
      <c r="CF416" s="105"/>
      <c r="CG416" s="105"/>
      <c r="CH416" s="105"/>
      <c r="CI416" s="105"/>
      <c r="CJ416" s="105"/>
      <c r="CK416" s="105"/>
      <c r="CL416" s="105"/>
      <c r="CM416" s="105"/>
      <c r="CN416" s="105"/>
      <c r="CO416" s="105"/>
      <c r="CP416" s="105"/>
      <c r="CQ416" s="105"/>
      <c r="CR416" s="105"/>
      <c r="CS416" s="105"/>
      <c r="CT416" s="105"/>
      <c r="CU416" s="105"/>
      <c r="CV416" s="105"/>
      <c r="CW416" s="105"/>
      <c r="CX416" s="105"/>
      <c r="CY416" s="105"/>
      <c r="CZ416" s="105"/>
      <c r="DA416" s="105"/>
      <c r="DB416" s="105"/>
      <c r="DC416" s="105"/>
      <c r="DD416" s="105"/>
      <c r="DE416" s="105"/>
      <c r="DF416" s="105"/>
      <c r="DG416" s="105"/>
      <c r="DH416" s="105"/>
      <c r="DI416" s="105"/>
      <c r="DJ416" s="105"/>
      <c r="DK416" s="105"/>
      <c r="DL416" s="105"/>
      <c r="DM416" s="105"/>
      <c r="DN416" s="105"/>
      <c r="DO416" s="105"/>
      <c r="DP416" s="105"/>
      <c r="DQ416" s="105"/>
      <c r="DR416" s="105"/>
      <c r="DS416" s="105"/>
      <c r="DT416" s="105"/>
      <c r="DU416" s="105"/>
      <c r="DV416" s="105"/>
      <c r="DW416" s="105"/>
      <c r="DX416" s="105"/>
      <c r="DY416" s="105"/>
      <c r="DZ416" s="105"/>
      <c r="EA416" s="105"/>
      <c r="EB416" s="105"/>
      <c r="EC416" s="105"/>
      <c r="ED416" s="105"/>
      <c r="EE416" s="105"/>
      <c r="EF416" s="105"/>
      <c r="EG416" s="105"/>
      <c r="EH416" s="105"/>
      <c r="EI416" s="105"/>
      <c r="EJ416" s="105"/>
      <c r="EK416" s="105"/>
      <c r="EL416" s="105"/>
      <c r="EM416" s="105"/>
      <c r="EN416" s="105"/>
      <c r="EO416" s="105"/>
      <c r="EP416" s="105"/>
      <c r="EQ416" s="105"/>
      <c r="ER416" s="105"/>
      <c r="ES416" s="105"/>
      <c r="ET416" s="105"/>
      <c r="EU416" s="105"/>
      <c r="EV416" s="105"/>
      <c r="EW416" s="105"/>
      <c r="EX416" s="105"/>
      <c r="EY416" s="105"/>
      <c r="EZ416" s="105"/>
      <c r="FA416" s="105"/>
      <c r="FB416" s="105"/>
      <c r="FC416" s="105"/>
      <c r="FD416" s="105"/>
      <c r="FE416" s="105"/>
      <c r="FF416" s="105"/>
      <c r="FG416" s="105"/>
      <c r="FH416" s="105"/>
      <c r="FI416" s="105"/>
      <c r="FJ416" s="105"/>
      <c r="FK416" s="105"/>
      <c r="FL416" s="105"/>
    </row>
    <row r="417" spans="11:168">
      <c r="K417" s="105"/>
      <c r="L417" s="105"/>
      <c r="M417" s="105"/>
      <c r="N417" s="105"/>
      <c r="O417" s="105"/>
      <c r="P417" s="105"/>
      <c r="Q417" s="105"/>
      <c r="R417" s="105"/>
      <c r="S417" s="105"/>
      <c r="T417" s="105"/>
      <c r="U417" s="105"/>
      <c r="V417" s="105"/>
      <c r="W417" s="105"/>
      <c r="X417" s="105"/>
      <c r="Y417" s="105"/>
      <c r="Z417" s="105"/>
      <c r="AA417" s="105"/>
      <c r="AB417" s="105"/>
      <c r="AC417" s="105"/>
      <c r="AD417" s="105"/>
      <c r="AE417" s="105"/>
      <c r="AF417" s="105"/>
      <c r="AG417" s="105"/>
      <c r="AH417" s="105"/>
      <c r="AI417" s="105"/>
      <c r="AJ417" s="105"/>
      <c r="AK417" s="105"/>
      <c r="AL417" s="105"/>
      <c r="AM417" s="105"/>
      <c r="AN417" s="105"/>
      <c r="AO417" s="105"/>
      <c r="AP417" s="105"/>
      <c r="AQ417" s="105"/>
      <c r="AR417" s="105"/>
      <c r="AS417" s="105"/>
      <c r="AT417" s="105"/>
      <c r="AU417" s="105"/>
      <c r="AV417" s="105"/>
      <c r="AW417" s="105"/>
      <c r="AX417" s="105"/>
      <c r="AY417" s="105"/>
      <c r="AZ417" s="105"/>
      <c r="BA417" s="105"/>
      <c r="BB417" s="105"/>
      <c r="BC417" s="105"/>
      <c r="BD417" s="105"/>
      <c r="BE417" s="105"/>
      <c r="BF417" s="105"/>
      <c r="BG417" s="105"/>
      <c r="BH417" s="105"/>
      <c r="BI417" s="105"/>
      <c r="BJ417" s="105"/>
      <c r="BK417" s="105"/>
      <c r="BL417" s="105"/>
      <c r="BM417" s="105"/>
      <c r="BN417" s="105"/>
      <c r="BO417" s="105"/>
      <c r="BP417" s="105"/>
      <c r="BQ417" s="105"/>
      <c r="BR417" s="105"/>
      <c r="BS417" s="105"/>
      <c r="BT417" s="105"/>
      <c r="BU417" s="105"/>
      <c r="BV417" s="105"/>
      <c r="BW417" s="105"/>
      <c r="BX417" s="105"/>
      <c r="BY417" s="105"/>
      <c r="BZ417" s="105"/>
      <c r="CA417" s="105"/>
      <c r="CB417" s="105"/>
      <c r="CC417" s="105"/>
      <c r="CD417" s="105"/>
      <c r="CE417" s="105"/>
      <c r="CF417" s="105"/>
      <c r="CG417" s="105"/>
      <c r="CH417" s="105"/>
      <c r="CI417" s="105"/>
      <c r="CJ417" s="105"/>
      <c r="CK417" s="105"/>
      <c r="CL417" s="105"/>
      <c r="CM417" s="105"/>
      <c r="CN417" s="105"/>
      <c r="CO417" s="105"/>
      <c r="CP417" s="105"/>
      <c r="CQ417" s="105"/>
      <c r="CR417" s="105"/>
      <c r="CS417" s="105"/>
      <c r="CT417" s="105"/>
      <c r="CU417" s="105"/>
      <c r="CV417" s="105"/>
      <c r="CW417" s="105"/>
      <c r="CX417" s="105"/>
      <c r="CY417" s="105"/>
      <c r="CZ417" s="105"/>
      <c r="DA417" s="105"/>
      <c r="DB417" s="105"/>
      <c r="DC417" s="105"/>
      <c r="DD417" s="105"/>
      <c r="DE417" s="105"/>
      <c r="DF417" s="105"/>
      <c r="DG417" s="105"/>
      <c r="DH417" s="105"/>
      <c r="DI417" s="105"/>
      <c r="DJ417" s="105"/>
      <c r="DK417" s="105"/>
      <c r="DL417" s="105"/>
      <c r="DM417" s="105"/>
      <c r="DN417" s="105"/>
      <c r="DO417" s="105"/>
      <c r="DP417" s="105"/>
      <c r="DQ417" s="105"/>
      <c r="DR417" s="105"/>
      <c r="DS417" s="105"/>
      <c r="DT417" s="105"/>
      <c r="DU417" s="105"/>
      <c r="DV417" s="105"/>
      <c r="DW417" s="105"/>
      <c r="DX417" s="105"/>
      <c r="DY417" s="105"/>
      <c r="DZ417" s="105"/>
      <c r="EA417" s="105"/>
      <c r="EB417" s="105"/>
      <c r="EC417" s="105"/>
      <c r="ED417" s="105"/>
      <c r="EE417" s="105"/>
      <c r="EF417" s="105"/>
      <c r="EG417" s="105"/>
      <c r="EH417" s="105"/>
      <c r="EI417" s="105"/>
      <c r="EJ417" s="105"/>
      <c r="EK417" s="105"/>
      <c r="EL417" s="105"/>
      <c r="EM417" s="105"/>
      <c r="EN417" s="105"/>
      <c r="EO417" s="105"/>
      <c r="EP417" s="105"/>
      <c r="EQ417" s="105"/>
      <c r="ER417" s="105"/>
      <c r="ES417" s="105"/>
      <c r="ET417" s="105"/>
      <c r="EU417" s="105"/>
      <c r="EV417" s="105"/>
      <c r="EW417" s="105"/>
      <c r="EX417" s="105"/>
      <c r="EY417" s="105"/>
      <c r="EZ417" s="105"/>
      <c r="FA417" s="105"/>
      <c r="FB417" s="105"/>
      <c r="FC417" s="105"/>
      <c r="FD417" s="105"/>
      <c r="FE417" s="105"/>
      <c r="FF417" s="105"/>
      <c r="FG417" s="105"/>
      <c r="FH417" s="105"/>
      <c r="FI417" s="105"/>
      <c r="FJ417" s="105"/>
      <c r="FK417" s="105"/>
      <c r="FL417" s="105"/>
    </row>
    <row r="418" spans="11:168">
      <c r="K418" s="105"/>
      <c r="L418" s="105"/>
      <c r="M418" s="105"/>
      <c r="N418" s="105"/>
      <c r="O418" s="105"/>
      <c r="P418" s="105"/>
      <c r="Q418" s="105"/>
      <c r="R418" s="105"/>
      <c r="S418" s="105"/>
      <c r="T418" s="105"/>
      <c r="U418" s="105"/>
      <c r="V418" s="105"/>
      <c r="W418" s="105"/>
      <c r="X418" s="105"/>
      <c r="Y418" s="105"/>
      <c r="Z418" s="105"/>
      <c r="AA418" s="105"/>
      <c r="AB418" s="105"/>
      <c r="AC418" s="105"/>
      <c r="AD418" s="105"/>
      <c r="AE418" s="105"/>
      <c r="AF418" s="105"/>
      <c r="AG418" s="105"/>
      <c r="AH418" s="105"/>
      <c r="AI418" s="105"/>
      <c r="AJ418" s="105"/>
      <c r="AK418" s="105"/>
      <c r="AL418" s="105"/>
      <c r="AM418" s="105"/>
      <c r="AN418" s="105"/>
      <c r="AO418" s="105"/>
      <c r="AP418" s="105"/>
      <c r="AQ418" s="105"/>
      <c r="AR418" s="105"/>
      <c r="AS418" s="105"/>
      <c r="AT418" s="105"/>
      <c r="AU418" s="105"/>
      <c r="AV418" s="105"/>
      <c r="AW418" s="105"/>
      <c r="AX418" s="105"/>
      <c r="AY418" s="105"/>
      <c r="AZ418" s="105"/>
      <c r="BA418" s="105"/>
      <c r="BB418" s="105"/>
      <c r="BC418" s="105"/>
      <c r="BD418" s="105"/>
      <c r="BE418" s="105"/>
      <c r="BF418" s="105"/>
      <c r="BG418" s="105"/>
      <c r="BH418" s="105"/>
      <c r="BI418" s="105"/>
      <c r="BJ418" s="105"/>
      <c r="BK418" s="105"/>
      <c r="BL418" s="105"/>
      <c r="BM418" s="105"/>
      <c r="BN418" s="105"/>
      <c r="BO418" s="105"/>
      <c r="BP418" s="105"/>
      <c r="BQ418" s="105"/>
      <c r="BR418" s="105"/>
      <c r="BS418" s="105"/>
      <c r="BT418" s="105"/>
      <c r="BU418" s="105"/>
      <c r="BV418" s="105"/>
      <c r="BW418" s="105"/>
      <c r="BX418" s="105"/>
      <c r="BY418" s="105"/>
      <c r="BZ418" s="105"/>
      <c r="CA418" s="105"/>
      <c r="CB418" s="105"/>
      <c r="CC418" s="105"/>
      <c r="CD418" s="105"/>
      <c r="CE418" s="105"/>
      <c r="CF418" s="105"/>
      <c r="CG418" s="105"/>
      <c r="CH418" s="105"/>
      <c r="CI418" s="105"/>
      <c r="CJ418" s="105"/>
      <c r="CK418" s="105"/>
      <c r="CL418" s="105"/>
      <c r="CM418" s="105"/>
      <c r="CN418" s="105"/>
      <c r="CO418" s="105"/>
      <c r="CP418" s="105"/>
      <c r="CQ418" s="105"/>
      <c r="CR418" s="105"/>
      <c r="CS418" s="105"/>
      <c r="CT418" s="105"/>
      <c r="CU418" s="105"/>
      <c r="CV418" s="105"/>
      <c r="CW418" s="105"/>
      <c r="CX418" s="105"/>
      <c r="CY418" s="105"/>
      <c r="CZ418" s="105"/>
      <c r="DA418" s="105"/>
      <c r="DB418" s="105"/>
      <c r="DC418" s="105"/>
      <c r="DD418" s="105"/>
      <c r="DE418" s="105"/>
      <c r="DF418" s="105"/>
      <c r="DG418" s="105"/>
      <c r="DH418" s="105"/>
      <c r="DI418" s="105"/>
      <c r="DJ418" s="105"/>
      <c r="DK418" s="105"/>
      <c r="DL418" s="105"/>
      <c r="DM418" s="105"/>
      <c r="DN418" s="105"/>
      <c r="DO418" s="105"/>
      <c r="DP418" s="105"/>
      <c r="DQ418" s="105"/>
      <c r="DR418" s="105"/>
      <c r="DS418" s="105"/>
      <c r="DT418" s="105"/>
      <c r="DU418" s="105"/>
      <c r="DV418" s="105"/>
      <c r="DW418" s="105"/>
      <c r="DX418" s="105"/>
      <c r="DY418" s="105"/>
      <c r="DZ418" s="105"/>
      <c r="EA418" s="105"/>
      <c r="EB418" s="105"/>
      <c r="EC418" s="105"/>
      <c r="ED418" s="105"/>
      <c r="EE418" s="105"/>
      <c r="EF418" s="105"/>
      <c r="EG418" s="105"/>
      <c r="EH418" s="105"/>
      <c r="EI418" s="105"/>
      <c r="EJ418" s="105"/>
      <c r="EK418" s="105"/>
      <c r="EL418" s="105"/>
      <c r="EM418" s="105"/>
      <c r="EN418" s="105"/>
      <c r="EO418" s="105"/>
      <c r="EP418" s="105"/>
      <c r="EQ418" s="105"/>
      <c r="ER418" s="105"/>
      <c r="ES418" s="105"/>
      <c r="ET418" s="105"/>
      <c r="EU418" s="105"/>
      <c r="EV418" s="105"/>
      <c r="EW418" s="105"/>
      <c r="EX418" s="105"/>
      <c r="EY418" s="105"/>
      <c r="EZ418" s="105"/>
      <c r="FA418" s="105"/>
      <c r="FB418" s="105"/>
      <c r="FC418" s="105"/>
      <c r="FD418" s="105"/>
      <c r="FE418" s="105"/>
      <c r="FF418" s="105"/>
      <c r="FG418" s="105"/>
      <c r="FH418" s="105"/>
      <c r="FI418" s="105"/>
      <c r="FJ418" s="105"/>
      <c r="FK418" s="105"/>
      <c r="FL418" s="105"/>
    </row>
    <row r="419" spans="11:168">
      <c r="K419" s="105"/>
      <c r="L419" s="105"/>
      <c r="M419" s="105"/>
      <c r="N419" s="105"/>
      <c r="O419" s="105"/>
      <c r="P419" s="105"/>
      <c r="Q419" s="105"/>
      <c r="R419" s="105"/>
      <c r="S419" s="105"/>
      <c r="T419" s="105"/>
      <c r="U419" s="105"/>
      <c r="V419" s="105"/>
      <c r="W419" s="105"/>
      <c r="X419" s="105"/>
      <c r="Y419" s="105"/>
      <c r="Z419" s="105"/>
      <c r="AA419" s="105"/>
      <c r="AB419" s="105"/>
      <c r="AC419" s="105"/>
      <c r="AD419" s="105"/>
      <c r="AE419" s="105"/>
      <c r="AF419" s="105"/>
      <c r="AG419" s="105"/>
      <c r="AH419" s="105"/>
      <c r="AI419" s="105"/>
      <c r="AJ419" s="105"/>
      <c r="AK419" s="105"/>
      <c r="AL419" s="105"/>
      <c r="AM419" s="105"/>
      <c r="AN419" s="105"/>
      <c r="AO419" s="105"/>
      <c r="AP419" s="105"/>
      <c r="AQ419" s="105"/>
      <c r="AR419" s="105"/>
      <c r="AS419" s="105"/>
      <c r="AT419" s="105"/>
      <c r="AU419" s="105"/>
      <c r="AV419" s="105"/>
      <c r="AW419" s="105"/>
      <c r="AX419" s="105"/>
      <c r="AY419" s="105"/>
      <c r="AZ419" s="105"/>
      <c r="BA419" s="105"/>
      <c r="BB419" s="105"/>
      <c r="BC419" s="105"/>
      <c r="BD419" s="105"/>
      <c r="BE419" s="105"/>
      <c r="BF419" s="105"/>
      <c r="BG419" s="105"/>
      <c r="BH419" s="105"/>
      <c r="BI419" s="105"/>
      <c r="BJ419" s="105"/>
      <c r="BK419" s="105"/>
      <c r="BL419" s="105"/>
      <c r="BM419" s="105"/>
      <c r="BN419" s="105"/>
      <c r="BO419" s="105"/>
      <c r="BP419" s="105"/>
      <c r="BQ419" s="105"/>
      <c r="BR419" s="105"/>
      <c r="BS419" s="105"/>
      <c r="BT419" s="105"/>
      <c r="BU419" s="105"/>
      <c r="BV419" s="105"/>
      <c r="BW419" s="105"/>
      <c r="BX419" s="105"/>
      <c r="BY419" s="105"/>
      <c r="BZ419" s="105"/>
      <c r="CA419" s="105"/>
      <c r="CB419" s="105"/>
      <c r="CC419" s="105"/>
      <c r="CD419" s="105"/>
      <c r="CE419" s="105"/>
      <c r="CF419" s="105"/>
      <c r="CG419" s="105"/>
      <c r="CH419" s="105"/>
      <c r="CI419" s="105"/>
      <c r="CJ419" s="105"/>
      <c r="CK419" s="105"/>
      <c r="CL419" s="105"/>
      <c r="CM419" s="105"/>
      <c r="CN419" s="105"/>
      <c r="CO419" s="105"/>
      <c r="CP419" s="105"/>
      <c r="CQ419" s="105"/>
      <c r="CR419" s="105"/>
      <c r="CS419" s="105"/>
      <c r="CT419" s="105"/>
      <c r="CU419" s="105"/>
      <c r="CV419" s="105"/>
      <c r="CW419" s="105"/>
      <c r="CX419" s="105"/>
      <c r="CY419" s="105"/>
      <c r="CZ419" s="105"/>
      <c r="DA419" s="105"/>
      <c r="DB419" s="105"/>
      <c r="DC419" s="105"/>
      <c r="DD419" s="105"/>
      <c r="DE419" s="105"/>
      <c r="DF419" s="105"/>
      <c r="DG419" s="105"/>
      <c r="DH419" s="105"/>
      <c r="DI419" s="105"/>
      <c r="DJ419" s="105"/>
      <c r="DK419" s="105"/>
      <c r="DL419" s="105"/>
      <c r="DM419" s="105"/>
      <c r="DN419" s="105"/>
      <c r="DO419" s="105"/>
      <c r="DP419" s="105"/>
      <c r="DQ419" s="105"/>
      <c r="DR419" s="105"/>
      <c r="DS419" s="105"/>
      <c r="DT419" s="105"/>
      <c r="DU419" s="105"/>
      <c r="DV419" s="105"/>
      <c r="DW419" s="105"/>
      <c r="DX419" s="105"/>
      <c r="DY419" s="105"/>
      <c r="DZ419" s="105"/>
      <c r="EA419" s="105"/>
      <c r="EB419" s="105"/>
      <c r="EC419" s="105"/>
      <c r="ED419" s="105"/>
      <c r="EE419" s="105"/>
      <c r="EF419" s="105"/>
      <c r="EG419" s="105"/>
      <c r="EH419" s="105"/>
      <c r="EI419" s="105"/>
      <c r="EJ419" s="105"/>
      <c r="EK419" s="105"/>
      <c r="EL419" s="105"/>
      <c r="EM419" s="105"/>
      <c r="EN419" s="105"/>
      <c r="EO419" s="105"/>
      <c r="EP419" s="105"/>
      <c r="EQ419" s="105"/>
      <c r="ER419" s="105"/>
      <c r="ES419" s="105"/>
      <c r="ET419" s="105"/>
      <c r="EU419" s="105"/>
      <c r="EV419" s="105"/>
      <c r="EW419" s="105"/>
      <c r="EX419" s="105"/>
      <c r="EY419" s="105"/>
      <c r="EZ419" s="105"/>
      <c r="FA419" s="105"/>
      <c r="FB419" s="105"/>
      <c r="FC419" s="105"/>
      <c r="FD419" s="105"/>
      <c r="FE419" s="105"/>
      <c r="FF419" s="105"/>
      <c r="FG419" s="105"/>
      <c r="FH419" s="105"/>
      <c r="FI419" s="105"/>
      <c r="FJ419" s="105"/>
      <c r="FK419" s="105"/>
      <c r="FL419" s="105"/>
    </row>
    <row r="420" spans="11:168">
      <c r="K420" s="105"/>
      <c r="L420" s="105"/>
      <c r="M420" s="105"/>
      <c r="N420" s="105"/>
      <c r="O420" s="105"/>
      <c r="P420" s="105"/>
      <c r="Q420" s="105"/>
      <c r="R420" s="105"/>
      <c r="S420" s="105"/>
      <c r="T420" s="105"/>
      <c r="U420" s="105"/>
      <c r="V420" s="105"/>
      <c r="W420" s="105"/>
      <c r="X420" s="105"/>
      <c r="Y420" s="105"/>
      <c r="Z420" s="105"/>
      <c r="AA420" s="105"/>
      <c r="AB420" s="105"/>
      <c r="AC420" s="105"/>
      <c r="AD420" s="105"/>
      <c r="AE420" s="105"/>
      <c r="AF420" s="105"/>
      <c r="AG420" s="105"/>
      <c r="AH420" s="105"/>
      <c r="AI420" s="105"/>
      <c r="AJ420" s="105"/>
      <c r="AK420" s="105"/>
      <c r="AL420" s="105"/>
      <c r="AM420" s="105"/>
      <c r="AN420" s="105"/>
      <c r="AO420" s="105"/>
      <c r="AP420" s="105"/>
      <c r="AQ420" s="105"/>
      <c r="AR420" s="105"/>
      <c r="AS420" s="105"/>
      <c r="AT420" s="105"/>
      <c r="AU420" s="105"/>
      <c r="AV420" s="105"/>
      <c r="AW420" s="105"/>
      <c r="AX420" s="105"/>
      <c r="AY420" s="105"/>
      <c r="AZ420" s="105"/>
      <c r="BA420" s="105"/>
      <c r="BB420" s="105"/>
      <c r="BC420" s="105"/>
      <c r="BD420" s="105"/>
      <c r="BE420" s="105"/>
      <c r="BF420" s="105"/>
      <c r="BG420" s="105"/>
      <c r="BH420" s="105"/>
      <c r="BI420" s="105"/>
      <c r="BJ420" s="105"/>
      <c r="BK420" s="105"/>
      <c r="BL420" s="105"/>
      <c r="BM420" s="105"/>
      <c r="BN420" s="105"/>
      <c r="BO420" s="105"/>
      <c r="BP420" s="105"/>
      <c r="BQ420" s="105"/>
      <c r="BR420" s="105"/>
      <c r="BS420" s="105"/>
      <c r="BT420" s="105"/>
      <c r="BU420" s="105"/>
      <c r="BV420" s="105"/>
      <c r="BW420" s="105"/>
      <c r="BX420" s="105"/>
      <c r="BY420" s="105"/>
      <c r="BZ420" s="105"/>
      <c r="CA420" s="105"/>
      <c r="CB420" s="105"/>
      <c r="CC420" s="105"/>
      <c r="CD420" s="105"/>
      <c r="CE420" s="105"/>
      <c r="CF420" s="105"/>
      <c r="CG420" s="105"/>
      <c r="CH420" s="105"/>
      <c r="CI420" s="105"/>
      <c r="CJ420" s="105"/>
      <c r="CK420" s="105"/>
      <c r="CL420" s="105"/>
      <c r="CM420" s="105"/>
      <c r="CN420" s="105"/>
      <c r="CO420" s="105"/>
      <c r="CP420" s="105"/>
      <c r="CQ420" s="105"/>
      <c r="CR420" s="105"/>
      <c r="CS420" s="105"/>
      <c r="CT420" s="105"/>
      <c r="CU420" s="105"/>
      <c r="CV420" s="105"/>
      <c r="CW420" s="105"/>
      <c r="CX420" s="105"/>
      <c r="CY420" s="105"/>
      <c r="CZ420" s="105"/>
      <c r="DA420" s="105"/>
      <c r="DB420" s="105"/>
      <c r="DC420" s="105"/>
      <c r="DD420" s="105"/>
      <c r="DE420" s="105"/>
      <c r="DF420" s="105"/>
      <c r="DG420" s="105"/>
      <c r="DH420" s="105"/>
      <c r="DI420" s="105"/>
      <c r="DJ420" s="105"/>
      <c r="DK420" s="105"/>
      <c r="DL420" s="105"/>
      <c r="DM420" s="105"/>
      <c r="DN420" s="105"/>
      <c r="DO420" s="105"/>
      <c r="DP420" s="105"/>
      <c r="DQ420" s="105"/>
      <c r="DR420" s="105"/>
      <c r="DS420" s="105"/>
      <c r="DT420" s="105"/>
      <c r="DU420" s="105"/>
      <c r="DV420" s="105"/>
      <c r="DW420" s="105"/>
      <c r="DX420" s="105"/>
      <c r="DY420" s="105"/>
      <c r="DZ420" s="105"/>
      <c r="EA420" s="105"/>
      <c r="EB420" s="105"/>
      <c r="EC420" s="105"/>
      <c r="ED420" s="105"/>
      <c r="EE420" s="105"/>
      <c r="EF420" s="105"/>
      <c r="EG420" s="105"/>
      <c r="EH420" s="105"/>
      <c r="EI420" s="105"/>
      <c r="EJ420" s="105"/>
      <c r="EK420" s="105"/>
      <c r="EL420" s="105"/>
      <c r="EM420" s="105"/>
      <c r="EN420" s="105"/>
      <c r="EO420" s="105"/>
      <c r="EP420" s="105"/>
      <c r="EQ420" s="105"/>
      <c r="ER420" s="105"/>
      <c r="ES420" s="105"/>
      <c r="ET420" s="105"/>
      <c r="EU420" s="105"/>
      <c r="EV420" s="105"/>
      <c r="EW420" s="105"/>
      <c r="EX420" s="105"/>
      <c r="EY420" s="105"/>
      <c r="EZ420" s="105"/>
      <c r="FA420" s="105"/>
      <c r="FB420" s="105"/>
      <c r="FC420" s="105"/>
      <c r="FD420" s="105"/>
      <c r="FE420" s="105"/>
      <c r="FF420" s="105"/>
      <c r="FG420" s="105"/>
      <c r="FH420" s="105"/>
      <c r="FI420" s="105"/>
      <c r="FJ420" s="105"/>
      <c r="FK420" s="105"/>
      <c r="FL420" s="105"/>
    </row>
    <row r="421" spans="11:168">
      <c r="K421" s="105"/>
      <c r="L421" s="105"/>
      <c r="M421" s="105"/>
      <c r="N421" s="105"/>
      <c r="O421" s="105"/>
      <c r="P421" s="105"/>
      <c r="Q421" s="105"/>
      <c r="R421" s="105"/>
      <c r="S421" s="105"/>
      <c r="T421" s="105"/>
      <c r="U421" s="105"/>
      <c r="V421" s="105"/>
      <c r="W421" s="105"/>
      <c r="X421" s="105"/>
      <c r="Y421" s="105"/>
      <c r="Z421" s="105"/>
      <c r="AA421" s="105"/>
      <c r="AB421" s="105"/>
      <c r="AC421" s="105"/>
      <c r="AD421" s="105"/>
      <c r="AE421" s="105"/>
      <c r="AF421" s="105"/>
      <c r="AG421" s="105"/>
      <c r="AH421" s="105"/>
      <c r="AI421" s="105"/>
      <c r="AJ421" s="105"/>
      <c r="AK421" s="105"/>
      <c r="AL421" s="105"/>
      <c r="AM421" s="105"/>
      <c r="AN421" s="105"/>
      <c r="AO421" s="105"/>
      <c r="AP421" s="105"/>
      <c r="AQ421" s="105"/>
      <c r="AR421" s="105"/>
      <c r="AS421" s="105"/>
      <c r="AT421" s="105"/>
      <c r="AU421" s="105"/>
      <c r="AV421" s="105"/>
      <c r="AW421" s="105"/>
      <c r="AX421" s="105"/>
      <c r="AY421" s="105"/>
      <c r="AZ421" s="105"/>
      <c r="BA421" s="105"/>
      <c r="BB421" s="105"/>
      <c r="BC421" s="105"/>
      <c r="BD421" s="105"/>
      <c r="BE421" s="105"/>
      <c r="BF421" s="105"/>
      <c r="BG421" s="105"/>
      <c r="BH421" s="105"/>
      <c r="BI421" s="105"/>
      <c r="BJ421" s="105"/>
      <c r="BK421" s="105"/>
      <c r="BL421" s="105"/>
      <c r="BM421" s="105"/>
      <c r="BN421" s="105"/>
      <c r="BO421" s="105"/>
      <c r="BP421" s="105"/>
      <c r="BQ421" s="105"/>
      <c r="BR421" s="105"/>
      <c r="BS421" s="105"/>
      <c r="BT421" s="105"/>
      <c r="BU421" s="105"/>
      <c r="BV421" s="105"/>
      <c r="BW421" s="105"/>
      <c r="BX421" s="105"/>
      <c r="BY421" s="105"/>
      <c r="BZ421" s="105"/>
      <c r="CA421" s="105"/>
      <c r="CB421" s="105"/>
      <c r="CC421" s="105"/>
      <c r="CD421" s="105"/>
      <c r="CE421" s="105"/>
      <c r="CF421" s="105"/>
      <c r="CG421" s="105"/>
      <c r="CH421" s="105"/>
      <c r="CI421" s="105"/>
      <c r="CJ421" s="105"/>
      <c r="CK421" s="105"/>
      <c r="CL421" s="105"/>
      <c r="CM421" s="105"/>
      <c r="CN421" s="105"/>
      <c r="CO421" s="105"/>
      <c r="CP421" s="105"/>
      <c r="CQ421" s="105"/>
      <c r="CR421" s="105"/>
      <c r="CS421" s="105"/>
      <c r="CT421" s="105"/>
      <c r="CU421" s="105"/>
      <c r="CV421" s="105"/>
      <c r="CW421" s="105"/>
      <c r="CX421" s="105"/>
      <c r="CY421" s="105"/>
      <c r="CZ421" s="105"/>
      <c r="DA421" s="105"/>
      <c r="DB421" s="105"/>
      <c r="DC421" s="105"/>
      <c r="DD421" s="105"/>
      <c r="DE421" s="105"/>
      <c r="DF421" s="105"/>
      <c r="DG421" s="105"/>
      <c r="DH421" s="105"/>
      <c r="DI421" s="105"/>
      <c r="DJ421" s="105"/>
      <c r="DK421" s="105"/>
      <c r="DL421" s="105"/>
      <c r="DM421" s="105"/>
      <c r="DN421" s="105"/>
      <c r="DO421" s="105"/>
      <c r="DP421" s="105"/>
      <c r="DQ421" s="105"/>
      <c r="DR421" s="105"/>
      <c r="DS421" s="105"/>
      <c r="DT421" s="105"/>
      <c r="DU421" s="105"/>
      <c r="DV421" s="105"/>
      <c r="DW421" s="105"/>
      <c r="DX421" s="105"/>
      <c r="DY421" s="105"/>
      <c r="DZ421" s="105"/>
      <c r="EA421" s="105"/>
      <c r="EB421" s="105"/>
      <c r="EC421" s="105"/>
      <c r="ED421" s="105"/>
      <c r="EE421" s="105"/>
      <c r="EF421" s="105"/>
      <c r="EG421" s="105"/>
      <c r="EH421" s="105"/>
      <c r="EI421" s="105"/>
      <c r="EJ421" s="105"/>
      <c r="EK421" s="105"/>
      <c r="EL421" s="105"/>
      <c r="EM421" s="105"/>
      <c r="EN421" s="105"/>
      <c r="EO421" s="105"/>
      <c r="EP421" s="105"/>
      <c r="EQ421" s="105"/>
      <c r="ER421" s="105"/>
      <c r="ES421" s="105"/>
      <c r="ET421" s="105"/>
      <c r="EU421" s="105"/>
      <c r="EV421" s="105"/>
      <c r="EW421" s="105"/>
      <c r="EX421" s="105"/>
      <c r="EY421" s="105"/>
      <c r="EZ421" s="105"/>
      <c r="FA421" s="105"/>
      <c r="FB421" s="105"/>
      <c r="FC421" s="105"/>
      <c r="FD421" s="105"/>
      <c r="FE421" s="105"/>
      <c r="FF421" s="105"/>
      <c r="FG421" s="105"/>
      <c r="FH421" s="105"/>
      <c r="FI421" s="105"/>
      <c r="FJ421" s="105"/>
      <c r="FK421" s="105"/>
      <c r="FL421" s="105"/>
    </row>
  </sheetData>
  <phoneticPr fontId="12" type="noConversion"/>
  <pageMargins left="0.70866141732283472" right="0.70866141732283472" top="0.74803149606299213" bottom="0.74803149606299213" header="0.31496062992125984" footer="0.31496062992125984"/>
  <pageSetup paperSize="9" scale="75" orientation="portrait" r:id="rId1"/>
  <colBreaks count="1" manualBreakCount="1">
    <brk id="17" max="1048575" man="1"/>
  </colBreaks>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40</vt:i4>
      </vt:variant>
    </vt:vector>
  </HeadingPairs>
  <TitlesOfParts>
    <vt:vector size="52"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Daniel Althoff</cp:lastModifiedBy>
  <cp:lastPrinted>2020-02-24T12:37:11Z</cp:lastPrinted>
  <dcterms:created xsi:type="dcterms:W3CDTF">1999-03-19T15:29:11Z</dcterms:created>
  <dcterms:modified xsi:type="dcterms:W3CDTF">2024-01-25T09:36:06Z</dcterms:modified>
</cp:coreProperties>
</file>